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0320" activeTab="0"/>
  </bookViews>
  <sheets>
    <sheet name="Componente Administrativo" sheetId="1" r:id="rId1"/>
    <sheet name="Componente Financiero" sheetId="2" r:id="rId2"/>
    <sheet name="Componente Comercial" sheetId="3" r:id="rId3"/>
    <sheet name="Comp Técnico Oper" sheetId="4" r:id="rId4"/>
    <sheet name="SUI" sheetId="5" r:id="rId5"/>
  </sheets>
  <externalReferences>
    <externalReference r:id="rId8"/>
  </externalReferences>
  <definedNames>
    <definedName name="Excel_BuiltIn_Print_Area_1_1_1">#REF!</definedName>
    <definedName name="Excel_BuiltIn_Print_Area_1_1_1_1">#REF!</definedName>
    <definedName name="Excel_BuiltIn_Print_Area_1_1_1_1_1">#REF!</definedName>
  </definedNames>
  <calcPr fullCalcOnLoad="1"/>
</workbook>
</file>

<file path=xl/comments5.xml><?xml version="1.0" encoding="utf-8"?>
<comments xmlns="http://schemas.openxmlformats.org/spreadsheetml/2006/main">
  <authors>
    <author>usuario</author>
  </authors>
  <commentList>
    <comment ref="J11" authorId="0">
      <text>
        <r>
          <rPr>
            <b/>
            <sz val="9"/>
            <color indexed="8"/>
            <rFont val="Tahoma"/>
            <family val="2"/>
          </rPr>
          <t>usuario:</t>
        </r>
        <r>
          <rPr>
            <sz val="9"/>
            <color indexed="8"/>
            <rFont val="Tahoma"/>
            <family val="2"/>
          </rPr>
          <t xml:space="preserve">
</t>
        </r>
      </text>
    </comment>
  </commentList>
</comments>
</file>

<file path=xl/sharedStrings.xml><?xml version="1.0" encoding="utf-8"?>
<sst xmlns="http://schemas.openxmlformats.org/spreadsheetml/2006/main" count="515" uniqueCount="270">
  <si>
    <t>OBJETIVO</t>
  </si>
  <si>
    <t>ACCIONES</t>
  </si>
  <si>
    <t xml:space="preserve">LINEA BASE  
</t>
  </si>
  <si>
    <t>FUENTE DE FINANCIACION</t>
  </si>
  <si>
    <t>VALOR TOTAL ESTIMADO DE LA INVERSION</t>
  </si>
  <si>
    <t>PORCENTAJE DE AVANCE</t>
  </si>
  <si>
    <t>CUMPLIMIENTO PRESTADOR</t>
  </si>
  <si>
    <t>ACUERDO DE GESTIÓN</t>
  </si>
  <si>
    <t>FORMULACIÓN DEL PROGRAMA</t>
  </si>
  <si>
    <t>INDICADOR DE GESTIÓN</t>
  </si>
  <si>
    <t>META</t>
  </si>
  <si>
    <t>PLAZO (a partir de la fecha de inicio del Acuerdo de Gestión)</t>
  </si>
  <si>
    <t>COMPONENTE  COMERCIAL</t>
  </si>
  <si>
    <t>COMPONENTE  TECNICO -OPERATIVO</t>
  </si>
  <si>
    <t>Plazo a partir de la firma del acuerdo de gestión</t>
  </si>
  <si>
    <t>AÑO 1 PRIMER SEMESTRE</t>
  </si>
  <si>
    <t>AÑO 2 PRIMER SEMESTRE</t>
  </si>
  <si>
    <t>AÑO 1 SEGUNDO SEMESTRE</t>
  </si>
  <si>
    <t>AÑO 2 SEGUNDOSEMESTRE</t>
  </si>
  <si>
    <t>Ampliación de redes de distribución</t>
  </si>
  <si>
    <t>246.590ML instalados</t>
  </si>
  <si>
    <t>2350ml</t>
  </si>
  <si>
    <t>recursos propios</t>
  </si>
  <si>
    <t>Optimización del Sistema de Aducción y Potabilización</t>
  </si>
  <si>
    <t>Mantenimiento de sistemas de producción</t>
  </si>
  <si>
    <t>-</t>
  </si>
  <si>
    <t>Mantenimiento de redes de distribución</t>
  </si>
  <si>
    <t>92.816 ML Red por cambiar del total instalada</t>
  </si>
  <si>
    <t>2000 ml</t>
  </si>
  <si>
    <t>Ampliación de redes de alcantarillado sanitario y combinado</t>
  </si>
  <si>
    <t>1775 ml</t>
  </si>
  <si>
    <t xml:space="preserve">Reposición de redes de alcantarillado sanitario y combinado </t>
  </si>
  <si>
    <t>1500 ml</t>
  </si>
  <si>
    <t>Operación y mantenimiento del sistema de alcantarillado</t>
  </si>
  <si>
    <t>Longitud total de redes instaladas 
Para 2020: 312970 ml</t>
  </si>
  <si>
    <t>Longitud de redes intervenidas / longitud total</t>
  </si>
  <si>
    <t>27 meses</t>
  </si>
  <si>
    <t xml:space="preserve">Mantener la cobertura en 99.84% del servicio de acueducto </t>
  </si>
  <si>
    <t>Longitud red instalada / longitud de red programada</t>
  </si>
  <si>
    <t>Numero de medidores instalados / numero de medidores a instalar</t>
  </si>
  <si>
    <t>Sistemas de producción</t>
  </si>
  <si>
    <t>Redes primarias y secundarias</t>
  </si>
  <si>
    <t>Estaciones de control construidas y dotadas / Estaciones de control programadas</t>
  </si>
  <si>
    <t>Sectores en funcionamiento / total de estaciones  de control construidas y dotadas</t>
  </si>
  <si>
    <t>Longitud total instalada / longitud total a reponer</t>
  </si>
  <si>
    <t>Longitud total instalada / longitud total a instalar</t>
  </si>
  <si>
    <t>6 sectores</t>
  </si>
  <si>
    <t>6 estaciones</t>
  </si>
  <si>
    <t xml:space="preserve">6 sectores </t>
  </si>
  <si>
    <t>Ejecución de todas las actividades de mantenimiento programadas</t>
  </si>
  <si>
    <t>Construcción de fronteras hidráulicas para la sectorización</t>
  </si>
  <si>
    <t>Sectores con fronteras hidráulicas construidas / sectores programados</t>
  </si>
  <si>
    <t>Construcción y dotación de estaciones de control para la sectorización</t>
  </si>
  <si>
    <t>Optimización de lagunas de oxidación de Zaragoza</t>
  </si>
  <si>
    <t>Inexistencia de medición la captación y salida de PTAP</t>
  </si>
  <si>
    <t>0-5 %</t>
  </si>
  <si>
    <t xml:space="preserve">valor del IRCA </t>
  </si>
  <si>
    <t xml:space="preserve">Menor a 5 </t>
  </si>
  <si>
    <t>0-5%</t>
  </si>
  <si>
    <t>Cumplir con lo establecido con la resolución 0631 de 2015, para cargas menos o iguales a 625 hab/día</t>
  </si>
  <si>
    <t>Cumplimiento de la resolución</t>
  </si>
  <si>
    <t>Cumplimiento de obras proyectadas</t>
  </si>
  <si>
    <t>Contratación e inicio de obras vigencia 2022</t>
  </si>
  <si>
    <t>Cumplimiento de la meta de la vigencia 4 macromedidores instalados</t>
  </si>
  <si>
    <t>Actividades realizadas /actividades programadas</t>
  </si>
  <si>
    <t>Ejecución de todas las actividades de mantenimiento preventivos y correctivos</t>
  </si>
  <si>
    <t>Implementación y configuración de sectores hidráulicos</t>
  </si>
  <si>
    <t>Reposición de válvula anticipadora de golpe de ariete bombeo 3</t>
  </si>
  <si>
    <t>Macromedidores en captación y PTAP</t>
  </si>
  <si>
    <t>Ejecución de mantenimiento programados / mantenimientos programados</t>
  </si>
  <si>
    <t>Mantenimientos realizados / Eventos presentados o programados</t>
  </si>
  <si>
    <t>Instalación y puesta en marcha de 4 macromedidores (2 en la tuberías de salida del tanque de almacenamiento de la PTAP 1 y 2 en la captación de agua)</t>
  </si>
  <si>
    <t>Medición de las salidas de los tanques de almacenamiento de la PTAP 1 sobre las tuberías de 20" y 14"</t>
  </si>
  <si>
    <t>Instalación de 2 macromedidores en la captación</t>
  </si>
  <si>
    <t xml:space="preserve">Obras de fronteras hidráulicas de la sectorización completas para 3 sectores </t>
  </si>
  <si>
    <t xml:space="preserve">Obras de fronteras hidráulicas de la sectorización completas para 6 sectores </t>
  </si>
  <si>
    <t>Construcción y dotación de instrumentación de almenos tres (3) cámaras para la sectorización</t>
  </si>
  <si>
    <t>Construcción y dotación de instrumentación de seis (6) cámaras para la sectorización</t>
  </si>
  <si>
    <t>Configuración y balance hídrico de un (1) sector piloto</t>
  </si>
  <si>
    <t>Configuración y balance hídrico de dos (2) sectores pilotos</t>
  </si>
  <si>
    <t>Configuración y balance hídrico de cuatro (4) sectores pilotos</t>
  </si>
  <si>
    <t>Configuración y balance hídrico de seis (6) sectores pilotos</t>
  </si>
  <si>
    <t xml:space="preserve">Realizar el seguimiento continuo a la calidad del agua en la red de distribución en los términos de la Resolución 2115 de 2007, para verificar que se encuentra dentro del IRCA que lo identifica como agua apta para consumo humano. </t>
  </si>
  <si>
    <t xml:space="preserve">Dar cumplimiento a lo establecido en el mapa de riesgo aprobado mediante resolución No. 1356 del 05 de Agosto de 2020. </t>
  </si>
  <si>
    <t xml:space="preserve">Análisis de laboratorio. </t>
  </si>
  <si>
    <t xml:space="preserve">Dar cumplimiento a lo establecido en la Resolución No. 1356 del 05 de Agosto de 2020. </t>
  </si>
  <si>
    <t>Contratación e inicio de obras vigencia 2021</t>
  </si>
  <si>
    <t>Efluente con parámetros en ocasiones fuera de norma</t>
  </si>
  <si>
    <t>Obsolescencia de componentes mecánicos (Válvulas, tuberías y bombas)</t>
  </si>
  <si>
    <t>Optimización del sistema mecánico de bombeo (reposición de equipos y accesorios)</t>
  </si>
  <si>
    <t xml:space="preserve">Reposición y/o mantenimiento de los equipos de aducción </t>
  </si>
  <si>
    <t>Optimización de válvulas de compuerta y accesorios de bombeo 3</t>
  </si>
  <si>
    <t>Cumplir con la meta del indicador</t>
  </si>
  <si>
    <t xml:space="preserve">Caracterizacion de aguas residuales </t>
  </si>
  <si>
    <t>Caracterizacion de efluente de aguas residuales</t>
  </si>
  <si>
    <t>PRESTADOR:  EMPRESAS MUNICIPALES DE CARTAGO E.S.P.</t>
  </si>
  <si>
    <t>Recursos propios</t>
  </si>
  <si>
    <t>1. Mantener la cobertura del servicio de acueducto</t>
  </si>
  <si>
    <t>2. Asegurar la prestación y continuidad del servicio de Acueducto 23,9 h/d</t>
  </si>
  <si>
    <t>Prestación continua del servicio de acueducto</t>
  </si>
  <si>
    <t>5. Mantener Cobertura, calidad y continuidad del servicio de Alcantarillado</t>
  </si>
  <si>
    <t>Prestación continua del servicio de alcantarillado</t>
  </si>
  <si>
    <t>3. Gestión de la Oferta y la demanda</t>
  </si>
  <si>
    <t>4. Mantener la calidad del agua por red de distribución con IRCA menor al 5%</t>
  </si>
  <si>
    <t xml:space="preserve">Cumplir con la normatividad legal vigenten en materia de calidad del agua </t>
  </si>
  <si>
    <t>Realizar las inversiones en la optimización y mejoramiento de los sistemas de recolección y tratamiento de aguas residuales</t>
  </si>
  <si>
    <t>Reposición de redes y otros componentes del sistema de distribución</t>
  </si>
  <si>
    <t>Gestionar y viabilizar la optimizacion del sistema electrico e hidraulico de la estacion de bombeo en la captación</t>
  </si>
  <si>
    <t>Obsolescencia del sistema electrico e hidraulico de la estación de bombeo</t>
  </si>
  <si>
    <t>Gestionar recursos de cofinanciación y propios para la optimización del sistema de bombeo</t>
  </si>
  <si>
    <t>% de recursos gestionados de la optimización total</t>
  </si>
  <si>
    <t>Gestión de recursos para la optimizacion de bombeo</t>
  </si>
  <si>
    <t>Estudios contratatos por la SSPD intervenidas</t>
  </si>
  <si>
    <t>Analisis de alternativas para gestionar recursos</t>
  </si>
  <si>
    <t>AÑO 1 PRIMER TRIMESTRE</t>
  </si>
  <si>
    <t>AÑO 1 SEGUNDO TRIMESTRE</t>
  </si>
  <si>
    <t>AÑO 1 TERCER TRIMESTRE</t>
  </si>
  <si>
    <t>AÑO 1 CUATRO TRIMESTRE</t>
  </si>
  <si>
    <t>AÑO 2 PRIMER TRIMESTRE</t>
  </si>
  <si>
    <t>AÑO 2 SEGUNDO TRIMESTRE</t>
  </si>
  <si>
    <t>AÑO 2 TERCER TRIMESTRE</t>
  </si>
  <si>
    <t>AÑO 2 CUATRO TRIMESTRE</t>
  </si>
  <si>
    <t>ADMINISTRATIVO</t>
  </si>
  <si>
    <t>ADOPCIÓN DEL CODIGO DE BUEN GOBIERNO</t>
  </si>
  <si>
    <t>Adoptar el código de buen gobierno</t>
  </si>
  <si>
    <t>1 mes</t>
  </si>
  <si>
    <t>Acto administrativo de adopción del código de gobierno adoptado</t>
  </si>
  <si>
    <t>Gestión</t>
  </si>
  <si>
    <t>Elaboración de un plan de acción que permita generan una cultura de conocimiento frente al código de buen gobierno</t>
  </si>
  <si>
    <t xml:space="preserve">Actividades realizadas del plan de acción de divulgación del código de bueno gobierno/actividad programadas de divulgación del código de buen gobierno Progresivo, de acuerdo al plan de acción </t>
  </si>
  <si>
    <t>DE ACUERDO A LA PROGRAMACIÓN REALIZADA</t>
  </si>
  <si>
    <t>CUMPLIMINETO DEL PLAN DE ACCIÓN INSTITUCIONAL</t>
  </si>
  <si>
    <t>reporte de seguimiento de actividades en el aplicatvio Kawak</t>
  </si>
  <si>
    <t>24 meses</t>
  </si>
  <si>
    <t>No de actividades realizadas o cumplidas del plan de acción /no. De actividades programadas en el plan de acción. (trimestre)</t>
  </si>
  <si>
    <t>CUMPLIMIENTO DE LO ESTABLECIDO EN LA RESOLUCIÓN 1570 DE 2004 “POR LA CUAL SE MODIFICA LA RESOLUCIÓN 1076 DE OCTUBRE 9 DE 2003 QUE ACTUALIZA EL PLAN NACIONAL DE CAPACITACIÓN Y ASISTENCIA TÉCNICA PARA EL SECTOR DE AGUA POTABLE, SANEAMIENTO BÁSICO Y AMBIENTAL Y SE TOMAN OTRAS DISPOSICIONES”</t>
  </si>
  <si>
    <t>julio de 2021</t>
  </si>
  <si>
    <t>Número de colaboradores que poseen certificación de competencias laborales /Número de colaboradores que requiere tener competencias laborales *100</t>
  </si>
  <si>
    <t>Por definir</t>
  </si>
  <si>
    <t>SEGUIMIENTO DE LA GESTIÓN DESPUÉS DE LA ENTREGA DE LA OPERACIÓN DEL SERVICIO DE ENERGÍA</t>
  </si>
  <si>
    <t>Adoptar plan de acción que comprenda todas las áreas una vez se entregue la operación de los servicios de energía</t>
  </si>
  <si>
    <t>Inmediato</t>
  </si>
  <si>
    <t>Plan de acción propuesto</t>
  </si>
  <si>
    <t xml:space="preserve">Realizar seguimiento al plan de acción propuesto a partir de la entrega de operación del servicio de Energía </t>
  </si>
  <si>
    <t>a patir de la adopción del plan de acción</t>
  </si>
  <si>
    <t xml:space="preserve">No. De actividades cumplidas del plan de acción/ No. De actividades propuestas del plan de acción </t>
  </si>
  <si>
    <t>Progresivo, de acuerdo al cronograma de actividades programadas para un cumplimiento del 90%</t>
  </si>
  <si>
    <t>FINANCIERO</t>
  </si>
  <si>
    <t xml:space="preserve"> SEGUIMIENTO A LA SITUACIÓN PRESUPUESTAL PARTIR DE LA ENTREGA DE OPERACIÓN DEL SERVICIO DE ENERGÍA 
</t>
  </si>
  <si>
    <t xml:space="preserve">Adoptar el presupuesto para la vigencia fiscal 2021 para los servicios de acueducto y alcantarillado y de acuerdo al plazo del presente programa </t>
  </si>
  <si>
    <t xml:space="preserve">Acto administrativo de adaptación del presupuesto para la vigencia fiscal 2021 y subsiguientes. </t>
  </si>
  <si>
    <t xml:space="preserve">Realizar seguimiento al presupuesto adoptado </t>
  </si>
  <si>
    <t>24  meses</t>
  </si>
  <si>
    <t>Valor de la ejecución presupuestal de acuerdo al trimestre evaluado/ Valor del presupuesto adoptado para la vigencia fiscal</t>
  </si>
  <si>
    <t>dependiendo de la progración del presupuesto y de manera progresiva</t>
  </si>
  <si>
    <t xml:space="preserve">ESTABLECIMIENTO DE ACCIONES CORRECTIVAS SOBRE ALERTAS IDENTIFICADAS QUE GENERAN IMPACTOS EN LA INFORMACIÓN FINANCIERA DEL PRESTADOR, POR DEFICIENCIAS EN LA IMPLEMENTACIÓN DEL MARCO NORMATIVO CONTABLE BAJO NIIF (RESOLUCIÓN CGN 414 DE 2014), </t>
  </si>
  <si>
    <t xml:space="preserve">Revisión y Ajuste de las Políticas Contables </t>
  </si>
  <si>
    <t>Manual de política contables actualizado de conformidad con el marco normativo contable Resolución 414 de 2014</t>
  </si>
  <si>
    <t>Análisis y revisión de la correcta aplicación del Marco Normativo Contable Resolución 414 de 2014, respecto del cumplimiento de los principios de reconocimiento, medición, revelación y presentación</t>
  </si>
  <si>
    <t>Acta de revisión de los Estados Financieros Ajustados a la Normatividad contable de la Resolución 414 de 2014 de la CGN</t>
  </si>
  <si>
    <t>Inventario, organización, clasificación, depuración, estimación de vida útil de la propiedad planta y equipo</t>
  </si>
  <si>
    <t>a partir de la suscripción del programa de gestión</t>
  </si>
  <si>
    <t xml:space="preserve">Estados financieros ajustados. Propiedad planta y equipo depurada, organizada y clasificada. </t>
  </si>
  <si>
    <t>Remitir trimestralmente el juego de los estados financieros, los cuales deberán ser auditados por el revisor fiscal y la oficina de control interno</t>
  </si>
  <si>
    <t xml:space="preserve">Estados financieros elaborados y remitidos/estados financieros a remitir  </t>
  </si>
  <si>
    <t xml:space="preserve">Progresivo, </t>
  </si>
  <si>
    <t xml:space="preserve">GENERAR CREDIBILIDAD FRENTE A LA PRESENTACIÓN Y REPORTE DE INFORMACIÓN FINANCIERA 
</t>
  </si>
  <si>
    <t xml:space="preserve">Incluir dentro de la programación de la oficina de control interno, una auditoria al área o proceso contable </t>
  </si>
  <si>
    <t>inmediato</t>
  </si>
  <si>
    <t>Auditoría realizada a la oficina o proceso de contabilidad /Auditoria programada</t>
  </si>
  <si>
    <t xml:space="preserve">Remitir plan de mejoramiento </t>
  </si>
  <si>
    <t>una vez suscriba el plan de mejora suscrito</t>
  </si>
  <si>
    <t>plan de mejora suscrito</t>
  </si>
  <si>
    <t>seguimiento al plan de mejoramiento suscrito</t>
  </si>
  <si>
    <t>trimestralesmente y durante la vigencia del program de gestión</t>
  </si>
  <si>
    <t>No. De acciones de mejora cumplidas /No. Acciones de mejora proyectadas</t>
  </si>
  <si>
    <t xml:space="preserve">Dentro del comité de saneamiento contable, realizar análisis y  control frente a las diferencias detectadas en los estados financieros vigencia 2017 y 2018, y sui </t>
  </si>
  <si>
    <t>acta de comité</t>
  </si>
  <si>
    <t>la oficina de control interno deberá remitir y dar visto bueno a cada uno de los informes e información anexa al programa de gestión</t>
  </si>
  <si>
    <t>durante la vigencia del programa de gestión</t>
  </si>
  <si>
    <t>No. De informes remitidos/No de informes revisados por la oficina de control interno</t>
  </si>
  <si>
    <t>progresivo</t>
  </si>
  <si>
    <t>VERIFICAR LA VIABILIDAD FINANCIERA DEL NEGOCIO DE ACUEDUCTO Y ALCANTARILLADO</t>
  </si>
  <si>
    <t>Definir y hacer seguimiento a través de un indicador, la solvencia de la empresa en corto plazo</t>
  </si>
  <si>
    <t>dos años a patri de la fecha de la firma del programa de gestión</t>
  </si>
  <si>
    <t xml:space="preserve">LIQUIDEZ: 
(Activo Corriente /  Pasivo corriente)
</t>
  </si>
  <si>
    <t>N.A.</t>
  </si>
  <si>
    <t xml:space="preserve">es seguimiento se realizará de manera trimestral y se verificará la evolución del mismo </t>
  </si>
  <si>
    <t>Definir y hacer seguimiento a través de un indicador, la capacidad que tiene la empresa para cubrir sus obligaciones a corto plazo</t>
  </si>
  <si>
    <t xml:space="preserve">ENDEUDAMIENTO:
Deuda Total = (Total Pasivo / Total Activo) X 100
</t>
  </si>
  <si>
    <t>N,A</t>
  </si>
  <si>
    <t xml:space="preserve">Definir y hacer seguimiento a través de indicador, hasta qué punto la empresa ha contraído 
financiamiento para realizar sus operaciones
</t>
  </si>
  <si>
    <t xml:space="preserve">APALANCAMIENTO:
(Pasivo  /  Patrimonio) X 100
</t>
  </si>
  <si>
    <t>Definir el margen de ganancia neto de todo gasto sobre las ventas totales</t>
  </si>
  <si>
    <t xml:space="preserve">MARGEN NETO:
(Utilidad /  Ingresos Operacionales) X 100
</t>
  </si>
  <si>
    <t xml:space="preserve">Determinar la capacidad de la empresa de hacer frente a sus 
deudas financieras
</t>
  </si>
  <si>
    <t xml:space="preserve">EBITDA:
Resultado Operativo (EBIT) + Amortizaciones y Depreciaciones = Ganancias antes de intereses, impuestos, depreciaciones y amortizaciones (EBITDA)
</t>
  </si>
  <si>
    <t xml:space="preserve">Medir la relación entre el resultado neto del ejercicio y los activos totales </t>
  </si>
  <si>
    <t xml:space="preserve">ROA:
Utilidad antes de intereses e impuestos (EBIT o resultado operativo) / Activo Total
</t>
  </si>
  <si>
    <t>Medir la relación entre el resultado neto del ejercicio y el patrimonio</t>
  </si>
  <si>
    <t xml:space="preserve">ROE:
Utilidad después de impuestos / Patrimonio
</t>
  </si>
  <si>
    <t>ACUERDO PROGRAMA DE GESTIÓN - Componente Técnico Operativo</t>
  </si>
  <si>
    <t>FORMULACIÓN DEL ACUERDO</t>
  </si>
  <si>
    <t>Plazo (a partir de la fecha de inicio del Acuerdo de Gestión)</t>
  </si>
  <si>
    <t>Indicador de Gestión</t>
  </si>
  <si>
    <t>1. Registro y certificación de la información pendiente de cargue en el Sistema Único de Información -SUI-.</t>
  </si>
  <si>
    <t>Registrar y certificar la información pendiente de cargue en el Sistema Único de Información -SUI-, la cual debe ser reportada conforme los plazos establecidos en la Resolución Compilatoria SSPD 20101300048765 de 14 de diciembre de 2010.</t>
  </si>
  <si>
    <t>No. de formatos certificados/No. total de formatos que se deben certificar</t>
  </si>
  <si>
    <t xml:space="preserve">A cargo del Prestador </t>
  </si>
  <si>
    <t>Gestión del Prestador</t>
  </si>
  <si>
    <t>Reportada conforme los plazos establecidos en la Resolución Compilatoria SSPD 20101300048765 de 14 de diciembre de 2010. 
20161300062185/2016,  20171300039945 del 28 de marzo de 2017. Y demás generadas por la SSPD mediante nuevas resoluciones.</t>
  </si>
  <si>
    <t xml:space="preserve">Certificar toda la información pendiente de cargue en el Sistema Único de Información  SUI. De igual manera, es responsabilidad de EMCARTAGO ESP estar al tanto de verificar la habilitación de los formatos y formularios que se encuentran pendientes, así como realizar ante el Grupo SUI los procedimientos pertinentes tales como mesas de ayuda, en caso de no encontrarse habilitados. 
</t>
  </si>
  <si>
    <t>6 Meses</t>
  </si>
  <si>
    <t>PRESTADOR: EMPRESAS MUNICIPALES DE CARTAGO - EMCARTAGO E.S.P.</t>
  </si>
  <si>
    <t>AÑO 2 SEGUNDO SEMESTRE</t>
  </si>
  <si>
    <t xml:space="preserve">Presentar el plan de recuperación y cronograma de actividades de los servicios públicos domiciliarios de acueducto y alcantarillado. </t>
  </si>
  <si>
    <t>Remisión del documento en el primer mes de la firma del acuerdo de gestión</t>
  </si>
  <si>
    <t>Depurar la cartera por prestación de servicios públicos de acueducto y alcantarillado</t>
  </si>
  <si>
    <t>Cartera depurada (Predios inactivos, conexiones no autorizadas, servicios no prestados, predios demolidos, etc)</t>
  </si>
  <si>
    <t>Recuperar el 40% de la cartera menor a 360 días</t>
  </si>
  <si>
    <t>Cartera registrada a 31 de julio y/o diciembre del año respectivo</t>
  </si>
  <si>
    <t>Recuperar el 20% de la cartera mayor a 361 días.</t>
  </si>
  <si>
    <t>Presentación del plan de incentivo al recaudo. (con medición de  efectividad, actividades, tiempos y metas.</t>
  </si>
  <si>
    <t>Incrementar el recaudo mensualmente en un 0.5% hasta alcanzar un 90%.</t>
  </si>
  <si>
    <t>Pagos oportunos mes presente/Facturación mes presente</t>
  </si>
  <si>
    <t>Efectuar la instalación de los medidores para los usuarios que se encuentran sin medición</t>
  </si>
  <si>
    <t>Cobertura de micromedición</t>
  </si>
  <si>
    <t>Efectuar la reposición de los medidores que se encuentran detenidos o dañados</t>
  </si>
  <si>
    <t>Micromedición efectiva</t>
  </si>
  <si>
    <t>Diseñar, implementar y ajustar los  ciclos de lectura de acuerdo con la sectorización</t>
  </si>
  <si>
    <t>Ciclos de lectura ajustados por sectorización / No de ciclosde lectura totales</t>
  </si>
  <si>
    <t>Ajustar el procedimiento devinculación de usuarios y de reporte de novedades</t>
  </si>
  <si>
    <t>6 meses</t>
  </si>
  <si>
    <t>Procedimientos actualizados</t>
  </si>
  <si>
    <t>Eliminar lectura manual grandes clientes</t>
  </si>
  <si>
    <t>Identificacion de usuarios con fuente alterna</t>
  </si>
  <si>
    <t xml:space="preserve">No de usuarios identificados con fuente alterna </t>
  </si>
  <si>
    <t xml:space="preserve">Implementación de la crítica de consumos en linea
</t>
  </si>
  <si>
    <t>Implementación critica en linea</t>
  </si>
  <si>
    <t>Seguimiento a usuarios inactivos</t>
  </si>
  <si>
    <t>Usuarios inactivos validados</t>
  </si>
  <si>
    <t>Seguimiento a usuarios no residenciales</t>
  </si>
  <si>
    <t>Usuarios no residenciales validados</t>
  </si>
  <si>
    <t>ACUERDO PROGRAMA DE GESTIÓN - Componente Comercial</t>
  </si>
  <si>
    <t>1. Gestión de cartera</t>
  </si>
  <si>
    <t>2. Gestión y eficiencia del recaudo</t>
  </si>
  <si>
    <t>3. Gestión de la oferta y la demanda - Plan de perdidas comerciales</t>
  </si>
  <si>
    <t>ACUERDO PROGRAMA DE GESTIÓN - Componente Financiero</t>
  </si>
  <si>
    <t xml:space="preserve">Incrementar el recaudo mensualmente en un 0,5%, el cual puede ser variable, hasta alcanzar un 90% al final de los 24 meses del Acuerdo. </t>
  </si>
  <si>
    <t xml:space="preserve">Establecer un programa de gestión de oferta y demanda para identificar las pérdidas comerciales reales del sistema de acueducto. </t>
  </si>
  <si>
    <t>Determinación de línea base para el cálculo de las pérdidas comerciales.</t>
  </si>
  <si>
    <t xml:space="preserve">6 meses </t>
  </si>
  <si>
    <t>Línea base real de pérdidas comerciales</t>
  </si>
  <si>
    <t xml:space="preserve">Depurar, definir e implementar un programa de recuperación de cartera (suspensiones, cobro jurídico, aseguramiento de información actualizada y de calidad). </t>
  </si>
  <si>
    <t>Estudios y diseños de proyecto de ampliación de PTAP 2</t>
  </si>
  <si>
    <t>Seguimiento de avance de gestión</t>
  </si>
  <si>
    <t>Gestionar recursos para el proyecto</t>
  </si>
  <si>
    <t>Gestionar el proyecto</t>
  </si>
  <si>
    <t>COMPONENTE  TÉCNICO OPERATIVO</t>
  </si>
  <si>
    <t>Gestionar proyecto de ampliación de PTAP</t>
  </si>
  <si>
    <t>COMPONENTE  FINANCIERO</t>
  </si>
  <si>
    <t>ACUERDO PROGRAMA DE GESTIÓN - Componente Administrativo</t>
  </si>
  <si>
    <t>COMPONENTE  ADMINISTRATIVO</t>
  </si>
  <si>
    <t>Presentar un programa de gestión de oferta y demanda</t>
  </si>
  <si>
    <t>Programa de gestión de Oferta y demanda</t>
  </si>
  <si>
    <t>Implementación lectura en dispositivos móviles</t>
  </si>
  <si>
    <t>Sectorización hidráulica para identificar el nivel de pérdidas Técnicas reales del sistema de acueducto.</t>
  </si>
  <si>
    <t>COMPONENTE REPORTE DE INFORMACIÓN AL SUI</t>
  </si>
  <si>
    <t>ACUERDO PROGRAMA DE GESTIÓN - Componente Reporte de Información al SUI</t>
  </si>
  <si>
    <t xml:space="preserve">Verificar que el personal de la empresa es competente para el desarrollo de sus labores, en cumplimiento de la resolución 1570 de 2004.  </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</si>
</sst>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000%"/>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s>
  <fonts count="58">
    <font>
      <sz val="10"/>
      <color rgb="FF000000"/>
      <name val="Arial"/>
      <family val="2"/>
    </font>
    <font>
      <sz val="11"/>
      <color indexed="8"/>
      <name val="Calibri"/>
      <family val="2"/>
    </font>
    <font>
      <sz val="10"/>
      <name val="Arial"/>
      <family val="2"/>
    </font>
    <font>
      <b/>
      <sz val="10"/>
      <name val="Arial"/>
      <family val="2"/>
    </font>
    <font>
      <b/>
      <sz val="9"/>
      <name val="Arial"/>
      <family val="2"/>
    </font>
    <font>
      <b/>
      <sz val="8"/>
      <name val="Arial"/>
      <family val="2"/>
    </font>
    <font>
      <sz val="9"/>
      <name val="Arial"/>
      <family val="2"/>
    </font>
    <font>
      <b/>
      <sz val="9"/>
      <color indexed="8"/>
      <name val="Tahoma"/>
      <family val="2"/>
    </font>
    <font>
      <sz val="9"/>
      <color indexed="8"/>
      <name val="Tahoma"/>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0"/>
      <color indexed="17"/>
      <name val="Arial"/>
      <family val="2"/>
    </font>
    <font>
      <sz val="9"/>
      <color indexed="8"/>
      <name val="Arial"/>
      <family val="2"/>
    </font>
    <font>
      <sz val="12"/>
      <color indexed="8"/>
      <name val="Times New Roman"/>
      <family val="1"/>
    </font>
    <font>
      <b/>
      <sz val="9"/>
      <color indexed="8"/>
      <name val="Arial"/>
      <family val="2"/>
    </font>
    <font>
      <b/>
      <sz val="8"/>
      <color indexed="8"/>
      <name val="Arial"/>
      <family val="2"/>
    </font>
    <font>
      <sz val="16"/>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b/>
      <sz val="10"/>
      <color rgb="FF000000"/>
      <name val="Arial"/>
      <family val="2"/>
    </font>
    <font>
      <sz val="10"/>
      <color rgb="FF00B050"/>
      <name val="Arial"/>
      <family val="2"/>
    </font>
    <font>
      <sz val="9"/>
      <color rgb="FF000000"/>
      <name val="Arial"/>
      <family val="2"/>
    </font>
    <font>
      <sz val="12"/>
      <color rgb="FF000000"/>
      <name val="Times New Roman"/>
      <family val="1"/>
    </font>
    <font>
      <b/>
      <sz val="9"/>
      <color rgb="FF000000"/>
      <name val="Arial"/>
      <family val="2"/>
    </font>
    <font>
      <b/>
      <sz val="8"/>
      <color rgb="FF000000"/>
      <name val="Arial"/>
      <family val="2"/>
    </font>
    <font>
      <sz val="16"/>
      <color rgb="FF0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4" tint="0.5999900102615356"/>
        <bgColor indexed="64"/>
      </patternFill>
    </fill>
    <fill>
      <patternFill patternType="solid">
        <fgColor theme="7" tint="0.5999900102615356"/>
        <bgColor indexed="64"/>
      </patternFill>
    </fill>
    <fill>
      <patternFill patternType="solid">
        <fgColor theme="0"/>
        <bgColor indexed="64"/>
      </patternFill>
    </fill>
    <fill>
      <patternFill patternType="solid">
        <fgColor theme="0"/>
        <bgColor indexed="64"/>
      </patternFill>
    </fill>
    <fill>
      <patternFill patternType="solid">
        <fgColor theme="9" tint="0.7999799847602844"/>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thin"/>
      <right style="thin"/>
      <top/>
      <bottom/>
    </border>
    <border>
      <left style="thin"/>
      <right/>
      <top style="thin"/>
      <bottom style="thin"/>
    </border>
    <border>
      <left style="thin"/>
      <right style="medium"/>
      <top style="thin"/>
      <bottom/>
    </border>
    <border>
      <left/>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right style="thin"/>
      <top style="thin"/>
      <bottom style="thin"/>
    </border>
    <border>
      <left style="thin"/>
      <right style="thin"/>
      <top style="thin"/>
      <bottom style="medium"/>
    </border>
    <border>
      <left>
        <color indexed="63"/>
      </left>
      <right>
        <color indexed="63"/>
      </right>
      <top>
        <color indexed="63"/>
      </top>
      <bottom style="medium"/>
    </border>
    <border>
      <left/>
      <right/>
      <top style="thin"/>
      <bottom style="thin"/>
    </border>
    <border>
      <left style="medium"/>
      <right style="thin"/>
      <top style="medium"/>
      <bottom style="medium"/>
    </border>
    <border>
      <left/>
      <right style="thin"/>
      <top/>
      <bottom/>
    </border>
    <border>
      <left style="thin"/>
      <right>
        <color indexed="63"/>
      </right>
      <top style="medium"/>
      <bottom style="thin"/>
    </border>
    <border>
      <left>
        <color indexed="63"/>
      </left>
      <right>
        <color indexed="63"/>
      </right>
      <top style="medium"/>
      <bottom style="thin"/>
    </border>
    <border>
      <left style="thin"/>
      <right style="thin"/>
      <top style="medium"/>
      <bottom/>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border>
    <border>
      <left style="thin"/>
      <right style="medium"/>
      <top style="medium"/>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medium"/>
      <right style="thin"/>
      <top style="thin"/>
      <bottom style="medium"/>
    </border>
    <border>
      <left style="medium"/>
      <right/>
      <top style="medium"/>
      <botto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40" fillId="0" borderId="8" applyNumberFormat="0" applyFill="0" applyAlignment="0" applyProtection="0"/>
    <xf numFmtId="0" fontId="49" fillId="0" borderId="9" applyNumberFormat="0" applyFill="0" applyAlignment="0" applyProtection="0"/>
  </cellStyleXfs>
  <cellXfs count="290">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xf>
    <xf numFmtId="14" fontId="2" fillId="33" borderId="10" xfId="0" applyNumberFormat="1" applyFont="1" applyFill="1" applyBorder="1" applyAlignment="1">
      <alignment horizontal="center" vertical="center" shrinkToFit="1"/>
    </xf>
    <xf numFmtId="9" fontId="0" fillId="33" borderId="10" xfId="0" applyNumberFormat="1" applyFont="1" applyFill="1" applyBorder="1" applyAlignment="1">
      <alignment horizontal="center" vertical="center" wrapText="1"/>
    </xf>
    <xf numFmtId="9" fontId="0" fillId="33" borderId="10" xfId="0" applyNumberFormat="1" applyFont="1" applyFill="1" applyBorder="1" applyAlignment="1">
      <alignment horizontal="center" vertical="center"/>
    </xf>
    <xf numFmtId="0" fontId="0" fillId="0" borderId="0" xfId="0" applyFont="1" applyBorder="1" applyAlignment="1">
      <alignment/>
    </xf>
    <xf numFmtId="9" fontId="2" fillId="33" borderId="10" xfId="0" applyNumberFormat="1" applyFont="1" applyFill="1" applyBorder="1" applyAlignment="1">
      <alignment horizontal="center" vertical="center"/>
    </xf>
    <xf numFmtId="1" fontId="2" fillId="33" borderId="10" xfId="0" applyNumberFormat="1" applyFont="1" applyFill="1" applyBorder="1" applyAlignment="1">
      <alignment horizontal="center" vertical="center" shrinkToFit="1"/>
    </xf>
    <xf numFmtId="9" fontId="2" fillId="33" borderId="10" xfId="0" applyNumberFormat="1" applyFont="1" applyFill="1" applyBorder="1" applyAlignment="1">
      <alignment horizontal="center" vertical="center" shrinkToFit="1"/>
    </xf>
    <xf numFmtId="0" fontId="2" fillId="34" borderId="10" xfId="0" applyFont="1" applyFill="1" applyBorder="1" applyAlignment="1">
      <alignment horizontal="left" vertical="center" wrapText="1"/>
    </xf>
    <xf numFmtId="0" fontId="0" fillId="33" borderId="10" xfId="0" applyFont="1" applyFill="1" applyBorder="1" applyAlignment="1">
      <alignment horizontal="center" vertical="center" wrapText="1"/>
    </xf>
    <xf numFmtId="169" fontId="2" fillId="33" borderId="10" xfId="49" applyFont="1" applyFill="1" applyBorder="1" applyAlignment="1">
      <alignment horizontal="center" vertical="center" shrinkToFit="1"/>
    </xf>
    <xf numFmtId="0" fontId="2" fillId="0" borderId="0" xfId="0" applyFont="1" applyBorder="1" applyAlignment="1">
      <alignment horizontal="center" vertical="center" wrapText="1"/>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vertical="center"/>
    </xf>
    <xf numFmtId="0" fontId="2" fillId="0" borderId="0" xfId="0" applyFont="1" applyBorder="1" applyAlignment="1">
      <alignment horizontal="center" vertical="center"/>
    </xf>
    <xf numFmtId="0" fontId="2" fillId="34" borderId="10" xfId="0" applyFont="1" applyFill="1" applyBorder="1" applyAlignment="1">
      <alignment horizontal="center" vertical="center" shrinkToFit="1"/>
    </xf>
    <xf numFmtId="0" fontId="2" fillId="35" borderId="0" xfId="0" applyFont="1" applyFill="1" applyBorder="1" applyAlignment="1">
      <alignment horizontal="left" vertical="center" wrapText="1"/>
    </xf>
    <xf numFmtId="0" fontId="0" fillId="34" borderId="0" xfId="0" applyFont="1" applyFill="1" applyBorder="1" applyAlignment="1">
      <alignment horizontal="center" vertical="center" shrinkToFi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14" fontId="2" fillId="33" borderId="0" xfId="0" applyNumberFormat="1" applyFont="1" applyFill="1" applyBorder="1" applyAlignment="1">
      <alignment horizontal="center" vertical="center" shrinkToFit="1"/>
    </xf>
    <xf numFmtId="9" fontId="2" fillId="33" borderId="0" xfId="0" applyNumberFormat="1" applyFont="1" applyFill="1" applyBorder="1" applyAlignment="1">
      <alignment horizontal="center" vertical="center" shrinkToFit="1"/>
    </xf>
    <xf numFmtId="41" fontId="0" fillId="33" borderId="0" xfId="48" applyFont="1" applyFill="1" applyBorder="1" applyAlignment="1">
      <alignment horizontal="center" vertical="center" shrinkToFit="1"/>
    </xf>
    <xf numFmtId="9" fontId="2" fillId="36" borderId="10" xfId="0" applyNumberFormat="1" applyFont="1" applyFill="1" applyBorder="1" applyAlignment="1">
      <alignment horizontal="center" vertical="center" wrapText="1" shrinkToFit="1"/>
    </xf>
    <xf numFmtId="10" fontId="2" fillId="37" borderId="10" xfId="53" applyNumberFormat="1" applyFont="1" applyFill="1" applyBorder="1" applyAlignment="1">
      <alignment horizontal="center" vertical="center" wrapText="1" shrinkToFit="1"/>
    </xf>
    <xf numFmtId="0" fontId="2" fillId="33" borderId="10" xfId="0" applyFont="1" applyFill="1" applyBorder="1" applyAlignment="1">
      <alignment horizontal="left" vertical="center" wrapText="1" shrinkToFit="1"/>
    </xf>
    <xf numFmtId="9" fontId="2" fillId="33" borderId="10" xfId="0" applyNumberFormat="1" applyFont="1" applyFill="1" applyBorder="1" applyAlignment="1">
      <alignment horizontal="center" vertical="center" wrapText="1" shrinkToFit="1"/>
    </xf>
    <xf numFmtId="0" fontId="0" fillId="34" borderId="10" xfId="0" applyFont="1" applyFill="1" applyBorder="1" applyAlignment="1">
      <alignment horizontal="center" vertical="center" wrapText="1"/>
    </xf>
    <xf numFmtId="14" fontId="0" fillId="33" borderId="10" xfId="0" applyNumberFormat="1" applyFont="1" applyFill="1" applyBorder="1" applyAlignment="1">
      <alignment horizontal="center" vertical="center" wrapText="1" shrinkToFit="1"/>
    </xf>
    <xf numFmtId="9" fontId="2" fillId="33" borderId="10" xfId="0" applyNumberFormat="1" applyFont="1" applyFill="1" applyBorder="1" applyAlignment="1">
      <alignment horizontal="center" vertical="center" wrapText="1"/>
    </xf>
    <xf numFmtId="9" fontId="0" fillId="33" borderId="10" xfId="0" applyNumberFormat="1" applyFont="1" applyFill="1" applyBorder="1" applyAlignment="1">
      <alignment horizontal="center" vertical="center" wrapText="1" shrinkToFit="1"/>
    </xf>
    <xf numFmtId="10" fontId="2" fillId="36" borderId="10" xfId="53" applyNumberFormat="1" applyFont="1" applyFill="1" applyBorder="1" applyAlignment="1">
      <alignment horizontal="center" vertical="center" wrapText="1" shrinkToFit="1"/>
    </xf>
    <xf numFmtId="0" fontId="0" fillId="33" borderId="11"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34" borderId="11" xfId="0" applyFont="1" applyFill="1" applyBorder="1" applyAlignment="1">
      <alignment horizontal="left" vertical="center" wrapText="1"/>
    </xf>
    <xf numFmtId="14" fontId="2" fillId="33" borderId="12" xfId="0" applyNumberFormat="1" applyFont="1" applyFill="1" applyBorder="1" applyAlignment="1">
      <alignment horizontal="center" vertical="center" shrinkToFit="1"/>
    </xf>
    <xf numFmtId="169" fontId="2" fillId="33" borderId="12" xfId="49" applyFont="1" applyFill="1" applyBorder="1" applyAlignment="1">
      <alignment horizontal="center" vertical="center" shrinkToFit="1"/>
    </xf>
    <xf numFmtId="9" fontId="2" fillId="33" borderId="12" xfId="0" applyNumberFormat="1" applyFont="1" applyFill="1" applyBorder="1" applyAlignment="1">
      <alignment horizontal="center" vertical="center"/>
    </xf>
    <xf numFmtId="9" fontId="0" fillId="33" borderId="12" xfId="0" applyNumberFormat="1" applyFont="1" applyFill="1" applyBorder="1" applyAlignment="1">
      <alignment horizontal="center" vertical="center" wrapText="1"/>
    </xf>
    <xf numFmtId="0" fontId="0"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9" fontId="0" fillId="33" borderId="12" xfId="0" applyNumberFormat="1" applyFont="1" applyFill="1" applyBorder="1" applyAlignment="1">
      <alignment horizontal="center" vertical="center"/>
    </xf>
    <xf numFmtId="169" fontId="2" fillId="33" borderId="11" xfId="49" applyFont="1" applyFill="1" applyBorder="1" applyAlignment="1">
      <alignment horizontal="center" vertical="center" shrinkToFit="1"/>
    </xf>
    <xf numFmtId="0" fontId="0" fillId="11" borderId="13" xfId="0" applyFont="1" applyFill="1" applyBorder="1" applyAlignment="1">
      <alignment horizontal="center" vertical="center"/>
    </xf>
    <xf numFmtId="0" fontId="0" fillId="11" borderId="14" xfId="0" applyFont="1" applyFill="1" applyBorder="1" applyAlignment="1">
      <alignment horizontal="center" vertical="center"/>
    </xf>
    <xf numFmtId="0" fontId="2" fillId="34" borderId="10" xfId="0" applyFont="1" applyFill="1" applyBorder="1" applyAlignment="1">
      <alignment vertical="center" wrapText="1"/>
    </xf>
    <xf numFmtId="0" fontId="0" fillId="34" borderId="10" xfId="0" applyFont="1" applyFill="1" applyBorder="1" applyAlignment="1">
      <alignment horizontal="center" vertical="center" wrapText="1" shrinkToFit="1"/>
    </xf>
    <xf numFmtId="9"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9" fontId="2" fillId="0" borderId="15" xfId="0" applyNumberFormat="1" applyFont="1" applyFill="1" applyBorder="1" applyAlignment="1">
      <alignment horizontal="center" vertical="center"/>
    </xf>
    <xf numFmtId="9" fontId="0" fillId="0" borderId="15" xfId="0" applyNumberFormat="1" applyFont="1" applyFill="1" applyBorder="1" applyAlignment="1">
      <alignment horizontal="center" vertical="center"/>
    </xf>
    <xf numFmtId="0" fontId="2" fillId="0" borderId="15" xfId="0" applyFont="1" applyFill="1" applyBorder="1" applyAlignment="1">
      <alignment horizontal="left" vertical="center" wrapText="1"/>
    </xf>
    <xf numFmtId="12" fontId="2" fillId="33" borderId="12" xfId="49" applyNumberFormat="1" applyFont="1" applyFill="1" applyBorder="1" applyAlignment="1">
      <alignment horizontal="center" vertical="center" shrinkToFit="1"/>
    </xf>
    <xf numFmtId="14" fontId="50" fillId="33" borderId="10" xfId="0" applyNumberFormat="1" applyFont="1" applyFill="1" applyBorder="1" applyAlignment="1">
      <alignment horizontal="center" vertical="center" shrinkToFit="1"/>
    </xf>
    <xf numFmtId="0" fontId="0" fillId="34" borderId="11" xfId="0" applyFont="1" applyFill="1" applyBorder="1" applyAlignment="1">
      <alignment horizontal="center" vertical="center" wrapText="1" shrinkToFit="1"/>
    </xf>
    <xf numFmtId="1" fontId="2" fillId="33" borderId="10" xfId="0" applyNumberFormat="1" applyFont="1" applyFill="1" applyBorder="1" applyAlignment="1">
      <alignment horizontal="center" vertical="center" wrapText="1"/>
    </xf>
    <xf numFmtId="1" fontId="2" fillId="33" borderId="12" xfId="0" applyNumberFormat="1" applyFont="1" applyFill="1" applyBorder="1" applyAlignment="1">
      <alignment horizontal="center" vertical="center" wrapText="1"/>
    </xf>
    <xf numFmtId="0" fontId="0" fillId="0" borderId="12" xfId="0" applyFont="1" applyFill="1" applyBorder="1" applyAlignment="1">
      <alignment horizontal="center" vertical="center" wrapText="1"/>
    </xf>
    <xf numFmtId="1" fontId="0" fillId="0" borderId="12" xfId="0" applyNumberFormat="1" applyFont="1" applyFill="1" applyBorder="1" applyAlignment="1">
      <alignment horizontal="center" vertical="center" wrapText="1"/>
    </xf>
    <xf numFmtId="169" fontId="2" fillId="0" borderId="16" xfId="49" applyFont="1" applyFill="1" applyBorder="1" applyAlignment="1">
      <alignment horizontal="center" vertical="center" shrinkToFit="1"/>
    </xf>
    <xf numFmtId="9" fontId="2" fillId="0" borderId="10" xfId="0"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shrinkToFit="1"/>
    </xf>
    <xf numFmtId="0" fontId="2" fillId="33" borderId="10" xfId="0" applyFont="1" applyFill="1" applyBorder="1" applyAlignment="1">
      <alignment horizontal="center" vertical="center" wrapText="1"/>
    </xf>
    <xf numFmtId="1" fontId="0"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3" fillId="38" borderId="12" xfId="0" applyFont="1" applyFill="1" applyBorder="1" applyAlignment="1">
      <alignment horizontal="center" vertical="center" wrapText="1"/>
    </xf>
    <xf numFmtId="0" fontId="51" fillId="38" borderId="17"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33" borderId="11" xfId="0" applyFont="1" applyFill="1" applyBorder="1" applyAlignment="1">
      <alignment horizontal="center" vertical="center" shrinkToFit="1"/>
    </xf>
    <xf numFmtId="1" fontId="0" fillId="33" borderId="10" xfId="0" applyNumberFormat="1" applyFont="1" applyFill="1" applyBorder="1" applyAlignment="1">
      <alignment horizontal="center" vertical="center"/>
    </xf>
    <xf numFmtId="1" fontId="0" fillId="33" borderId="12" xfId="0" applyNumberFormat="1" applyFont="1" applyFill="1" applyBorder="1" applyAlignment="1">
      <alignment horizontal="center" vertical="center"/>
    </xf>
    <xf numFmtId="1" fontId="0" fillId="0" borderId="10" xfId="0" applyNumberFormat="1" applyFont="1" applyFill="1" applyBorder="1" applyAlignment="1">
      <alignment horizontal="center" vertical="center" wrapText="1"/>
    </xf>
    <xf numFmtId="0" fontId="0" fillId="39" borderId="13" xfId="0" applyFont="1" applyFill="1" applyBorder="1" applyAlignment="1">
      <alignment horizontal="center" vertical="center" wrapText="1"/>
    </xf>
    <xf numFmtId="0" fontId="52" fillId="39" borderId="13" xfId="0" applyFont="1" applyFill="1" applyBorder="1" applyAlignment="1">
      <alignment horizontal="center" vertical="center" wrapText="1"/>
    </xf>
    <xf numFmtId="9" fontId="0" fillId="33" borderId="11" xfId="0" applyNumberFormat="1" applyFont="1" applyFill="1" applyBorder="1" applyAlignment="1">
      <alignment horizontal="center" vertical="center" shrinkToFit="1"/>
    </xf>
    <xf numFmtId="0" fontId="2" fillId="34" borderId="11" xfId="0" applyFont="1" applyFill="1" applyBorder="1" applyAlignment="1">
      <alignment vertical="center" wrapText="1"/>
    </xf>
    <xf numFmtId="0" fontId="2" fillId="34" borderId="15" xfId="0" applyFont="1" applyFill="1" applyBorder="1" applyAlignment="1">
      <alignment vertical="center" wrapText="1"/>
    </xf>
    <xf numFmtId="0" fontId="0" fillId="11" borderId="10" xfId="0" applyFont="1" applyFill="1" applyBorder="1" applyAlignment="1">
      <alignment horizontal="center" vertical="center" shrinkToFit="1"/>
    </xf>
    <xf numFmtId="0" fontId="0" fillId="11" borderId="12" xfId="0" applyFont="1" applyFill="1" applyBorder="1" applyAlignment="1">
      <alignment horizontal="center" vertical="center" wrapText="1"/>
    </xf>
    <xf numFmtId="1" fontId="0" fillId="11" borderId="12" xfId="0" applyNumberFormat="1" applyFont="1" applyFill="1" applyBorder="1" applyAlignment="1">
      <alignment horizontal="center" vertical="center"/>
    </xf>
    <xf numFmtId="14" fontId="2" fillId="11" borderId="10" xfId="0" applyNumberFormat="1" applyFont="1" applyFill="1" applyBorder="1" applyAlignment="1">
      <alignment horizontal="center" vertical="center" shrinkToFit="1"/>
    </xf>
    <xf numFmtId="169" fontId="2" fillId="11" borderId="12" xfId="49" applyFont="1" applyFill="1" applyBorder="1" applyAlignment="1">
      <alignment horizontal="center" vertical="center" shrinkToFit="1"/>
    </xf>
    <xf numFmtId="1" fontId="2" fillId="11" borderId="12" xfId="0" applyNumberFormat="1" applyFont="1" applyFill="1" applyBorder="1" applyAlignment="1">
      <alignment horizontal="center" vertical="center" wrapText="1"/>
    </xf>
    <xf numFmtId="0" fontId="2" fillId="11" borderId="12" xfId="0" applyFont="1" applyFill="1" applyBorder="1" applyAlignment="1">
      <alignment horizontal="center" vertical="center" wrapText="1"/>
    </xf>
    <xf numFmtId="0" fontId="0" fillId="39" borderId="18" xfId="0" applyFont="1" applyFill="1" applyBorder="1" applyAlignment="1">
      <alignment horizontal="center" vertical="center" wrapText="1"/>
    </xf>
    <xf numFmtId="0" fontId="0" fillId="39" borderId="19" xfId="0" applyFont="1" applyFill="1" applyBorder="1" applyAlignment="1">
      <alignment horizontal="center" vertical="center" wrapText="1"/>
    </xf>
    <xf numFmtId="0" fontId="52" fillId="39" borderId="19" xfId="0" applyFont="1" applyFill="1" applyBorder="1" applyAlignment="1">
      <alignment horizontal="center" vertical="center" wrapText="1"/>
    </xf>
    <xf numFmtId="0" fontId="0" fillId="11" borderId="19" xfId="0" applyFont="1" applyFill="1" applyBorder="1" applyAlignment="1">
      <alignment horizontal="center" vertical="center" shrinkToFit="1"/>
    </xf>
    <xf numFmtId="0" fontId="0" fillId="11" borderId="20" xfId="0" applyFont="1" applyFill="1" applyBorder="1" applyAlignment="1">
      <alignment horizontal="center" vertical="center" shrinkToFit="1"/>
    </xf>
    <xf numFmtId="0" fontId="0" fillId="11" borderId="21" xfId="0" applyFont="1" applyFill="1" applyBorder="1" applyAlignment="1">
      <alignment horizontal="center" vertical="center" wrapText="1"/>
    </xf>
    <xf numFmtId="14" fontId="2" fillId="11" borderId="12" xfId="0" applyNumberFormat="1" applyFont="1" applyFill="1" applyBorder="1" applyAlignment="1">
      <alignment horizontal="center" vertical="center" shrinkToFit="1"/>
    </xf>
    <xf numFmtId="9" fontId="2" fillId="11" borderId="12" xfId="0" applyNumberFormat="1" applyFont="1" applyFill="1" applyBorder="1" applyAlignment="1">
      <alignment horizontal="center" vertical="center"/>
    </xf>
    <xf numFmtId="9" fontId="0" fillId="11" borderId="22" xfId="0" applyNumberFormat="1" applyFont="1" applyFill="1" applyBorder="1" applyAlignment="1">
      <alignment horizontal="center" vertical="center" wrapText="1"/>
    </xf>
    <xf numFmtId="0" fontId="0" fillId="11" borderId="10" xfId="0" applyFont="1" applyFill="1" applyBorder="1" applyAlignment="1">
      <alignment horizontal="center" vertical="center" wrapText="1"/>
    </xf>
    <xf numFmtId="1" fontId="0" fillId="11" borderId="10" xfId="0" applyNumberFormat="1" applyFont="1" applyFill="1" applyBorder="1" applyAlignment="1">
      <alignment horizontal="center" vertical="center" wrapText="1"/>
    </xf>
    <xf numFmtId="169" fontId="2" fillId="11" borderId="10" xfId="49" applyFont="1" applyFill="1" applyBorder="1" applyAlignment="1">
      <alignment horizontal="center" vertical="center" shrinkToFit="1"/>
    </xf>
    <xf numFmtId="9" fontId="2" fillId="11" borderId="10" xfId="0" applyNumberFormat="1" applyFont="1" applyFill="1" applyBorder="1" applyAlignment="1">
      <alignment horizontal="center" vertical="center"/>
    </xf>
    <xf numFmtId="0" fontId="2" fillId="0" borderId="11" xfId="0" applyFont="1" applyFill="1" applyBorder="1" applyAlignment="1">
      <alignment vertical="center" wrapText="1"/>
    </xf>
    <xf numFmtId="0" fontId="2" fillId="33" borderId="0" xfId="0" applyFont="1" applyFill="1" applyBorder="1" applyAlignment="1">
      <alignment horizontal="center"/>
    </xf>
    <xf numFmtId="0" fontId="0" fillId="33" borderId="0" xfId="0" applyFont="1" applyFill="1" applyBorder="1" applyAlignment="1">
      <alignment horizontal="center"/>
    </xf>
    <xf numFmtId="0" fontId="53" fillId="38" borderId="10" xfId="0" applyFont="1" applyFill="1" applyBorder="1" applyAlignment="1">
      <alignment horizontal="center" vertical="center" wrapText="1"/>
    </xf>
    <xf numFmtId="10" fontId="0" fillId="34" borderId="10" xfId="0" applyNumberFormat="1" applyFont="1" applyFill="1" applyBorder="1" applyAlignment="1">
      <alignment horizontal="center" vertical="center" wrapText="1" shrinkToFit="1"/>
    </xf>
    <xf numFmtId="0" fontId="53" fillId="0" borderId="10" xfId="0" applyFont="1" applyBorder="1" applyAlignment="1">
      <alignment horizontal="justify" vertical="center" wrapText="1"/>
    </xf>
    <xf numFmtId="10" fontId="0" fillId="34" borderId="10" xfId="53" applyNumberFormat="1" applyFont="1" applyFill="1" applyBorder="1" applyAlignment="1">
      <alignment horizontal="center" vertical="center" wrapText="1" shrinkToFit="1"/>
    </xf>
    <xf numFmtId="10" fontId="0" fillId="33" borderId="10" xfId="53" applyNumberFormat="1" applyFont="1" applyFill="1" applyBorder="1" applyAlignment="1">
      <alignment horizontal="center" vertical="center" wrapText="1" shrinkToFit="1"/>
    </xf>
    <xf numFmtId="178" fontId="2" fillId="36" borderId="10" xfId="53" applyNumberFormat="1" applyFont="1" applyFill="1" applyBorder="1" applyAlignment="1">
      <alignment horizontal="center" vertical="center" wrapText="1" shrinkToFit="1"/>
    </xf>
    <xf numFmtId="0" fontId="0" fillId="0" borderId="10" xfId="0" applyFont="1" applyBorder="1" applyAlignment="1">
      <alignment/>
    </xf>
    <xf numFmtId="0" fontId="0" fillId="33" borderId="10" xfId="0" applyFont="1" applyFill="1" applyBorder="1" applyAlignment="1">
      <alignment vertical="center" wrapText="1"/>
    </xf>
    <xf numFmtId="0" fontId="0" fillId="0" borderId="10" xfId="0" applyFont="1" applyBorder="1" applyAlignment="1">
      <alignment horizontal="justify" vertical="center"/>
    </xf>
    <xf numFmtId="9" fontId="2" fillId="36" borderId="10" xfId="53" applyNumberFormat="1" applyFont="1" applyFill="1" applyBorder="1" applyAlignment="1">
      <alignment horizontal="center" vertical="center" wrapText="1" shrinkToFit="1"/>
    </xf>
    <xf numFmtId="0" fontId="53" fillId="0" borderId="0" xfId="0" applyFont="1" applyAlignment="1">
      <alignment wrapText="1"/>
    </xf>
    <xf numFmtId="9" fontId="0" fillId="33" borderId="10" xfId="53" applyFont="1" applyFill="1" applyBorder="1" applyAlignment="1">
      <alignment horizontal="center" vertical="center" wrapText="1" shrinkToFit="1"/>
    </xf>
    <xf numFmtId="9" fontId="0" fillId="34" borderId="10" xfId="0" applyNumberFormat="1" applyFont="1" applyFill="1" applyBorder="1" applyAlignment="1">
      <alignment horizontal="center" vertical="center" wrapText="1"/>
    </xf>
    <xf numFmtId="0" fontId="50" fillId="0" borderId="10" xfId="0" applyFont="1" applyBorder="1" applyAlignment="1">
      <alignment horizontal="center" vertical="center" wrapText="1"/>
    </xf>
    <xf numFmtId="43" fontId="0" fillId="34" borderId="10" xfId="0" applyNumberFormat="1" applyFont="1" applyFill="1" applyBorder="1" applyAlignment="1">
      <alignment horizontal="right" vertical="center" wrapText="1" shrinkToFit="1"/>
    </xf>
    <xf numFmtId="9" fontId="0" fillId="34" borderId="10" xfId="0" applyNumberFormat="1" applyFont="1" applyFill="1" applyBorder="1" applyAlignment="1">
      <alignment horizontal="center" vertical="center" wrapText="1" shrinkToFit="1"/>
    </xf>
    <xf numFmtId="43" fontId="2" fillId="33" borderId="10" xfId="47" applyFont="1" applyFill="1" applyBorder="1" applyAlignment="1">
      <alignment horizontal="center" vertical="center" wrapText="1" shrinkToFit="1"/>
    </xf>
    <xf numFmtId="43" fontId="2" fillId="33" borderId="10" xfId="0" applyNumberFormat="1" applyFont="1" applyFill="1" applyBorder="1" applyAlignment="1">
      <alignment horizontal="center" vertical="center" wrapText="1"/>
    </xf>
    <xf numFmtId="0" fontId="0" fillId="0" borderId="12" xfId="0" applyFont="1" applyBorder="1" applyAlignment="1">
      <alignment horizontal="center" vertical="center" wrapText="1"/>
    </xf>
    <xf numFmtId="43" fontId="2" fillId="33" borderId="12" xfId="47"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0" borderId="10" xfId="0" applyFont="1" applyBorder="1" applyAlignment="1">
      <alignment horizontal="left" vertical="center" wrapText="1"/>
    </xf>
    <xf numFmtId="0" fontId="54" fillId="0" borderId="10" xfId="0" applyFont="1" applyBorder="1" applyAlignment="1">
      <alignment vertical="center" wrapText="1"/>
    </xf>
    <xf numFmtId="0" fontId="0" fillId="0" borderId="0" xfId="0" applyFont="1" applyAlignment="1">
      <alignment horizontal="center"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0" fillId="0" borderId="10" xfId="0" applyFont="1" applyBorder="1" applyAlignment="1">
      <alignment horizontal="center" wrapText="1"/>
    </xf>
    <xf numFmtId="0" fontId="0" fillId="0" borderId="10" xfId="0" applyFont="1" applyBorder="1" applyAlignment="1">
      <alignment horizontal="left" wrapText="1"/>
    </xf>
    <xf numFmtId="0" fontId="0" fillId="0" borderId="10" xfId="0" applyFont="1" applyBorder="1" applyAlignment="1">
      <alignment horizontal="center"/>
    </xf>
    <xf numFmtId="9" fontId="0" fillId="0" borderId="10" xfId="0" applyNumberFormat="1" applyFont="1" applyBorder="1" applyAlignment="1">
      <alignment horizontal="center"/>
    </xf>
    <xf numFmtId="0" fontId="0" fillId="0" borderId="10" xfId="0" applyFont="1" applyBorder="1" applyAlignment="1">
      <alignment horizontal="center"/>
    </xf>
    <xf numFmtId="0" fontId="0" fillId="0" borderId="12" xfId="0" applyFont="1" applyBorder="1" applyAlignment="1">
      <alignment horizontal="left" vertical="center" wrapText="1"/>
    </xf>
    <xf numFmtId="0" fontId="53" fillId="0" borderId="10" xfId="0" applyFont="1" applyBorder="1" applyAlignment="1">
      <alignment horizontal="center" wrapText="1"/>
    </xf>
    <xf numFmtId="0" fontId="53" fillId="0" borderId="10" xfId="0" applyFont="1" applyBorder="1" applyAlignment="1">
      <alignment wrapText="1"/>
    </xf>
    <xf numFmtId="0" fontId="0" fillId="0" borderId="10" xfId="0" applyFont="1" applyBorder="1" applyAlignment="1">
      <alignment horizontal="center" vertical="center"/>
    </xf>
    <xf numFmtId="0" fontId="0" fillId="0" borderId="0" xfId="0" applyFont="1" applyAlignment="1">
      <alignment/>
    </xf>
    <xf numFmtId="0" fontId="53" fillId="0" borderId="0" xfId="0" applyFont="1" applyBorder="1" applyAlignment="1">
      <alignment horizontal="justify" vertical="center" wrapText="1"/>
    </xf>
    <xf numFmtId="0" fontId="0" fillId="33" borderId="12" xfId="0" applyFont="1" applyFill="1" applyBorder="1" applyAlignment="1">
      <alignment horizontal="center" vertical="center" shrinkToFit="1"/>
    </xf>
    <xf numFmtId="0" fontId="2" fillId="33"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9" fontId="0" fillId="0" borderId="11" xfId="0"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1" fontId="0" fillId="0" borderId="11" xfId="0" applyNumberFormat="1" applyFont="1" applyFill="1" applyBorder="1" applyAlignment="1">
      <alignment horizontal="center" vertical="center"/>
    </xf>
    <xf numFmtId="14" fontId="2" fillId="33" borderId="11" xfId="0" applyNumberFormat="1" applyFont="1" applyFill="1" applyBorder="1" applyAlignment="1">
      <alignment horizontal="center" vertical="center" shrinkToFit="1"/>
    </xf>
    <xf numFmtId="169" fontId="2" fillId="0" borderId="11" xfId="49" applyFont="1" applyFill="1" applyBorder="1" applyAlignment="1">
      <alignment horizontal="center" vertical="center" shrinkToFit="1"/>
    </xf>
    <xf numFmtId="1" fontId="2" fillId="33" borderId="15" xfId="0" applyNumberFormat="1" applyFont="1" applyFill="1" applyBorder="1" applyAlignment="1">
      <alignment horizontal="center" vertical="center" wrapText="1"/>
    </xf>
    <xf numFmtId="9" fontId="0" fillId="11" borderId="10" xfId="0" applyNumberFormat="1" applyFont="1" applyFill="1" applyBorder="1" applyAlignment="1">
      <alignment horizontal="center" vertical="center" wrapText="1"/>
    </xf>
    <xf numFmtId="1" fontId="0" fillId="11" borderId="10" xfId="0" applyNumberFormat="1" applyFont="1" applyFill="1" applyBorder="1" applyAlignment="1">
      <alignment horizontal="center" vertical="center"/>
    </xf>
    <xf numFmtId="1" fontId="2" fillId="11" borderId="10" xfId="0" applyNumberFormat="1" applyFont="1" applyFill="1" applyBorder="1" applyAlignment="1">
      <alignment horizontal="center" vertical="center" wrapText="1"/>
    </xf>
    <xf numFmtId="0" fontId="2" fillId="11" borderId="10" xfId="0" applyFont="1" applyFill="1" applyBorder="1" applyAlignment="1">
      <alignment horizontal="center" vertical="center" wrapText="1"/>
    </xf>
    <xf numFmtId="0" fontId="55" fillId="38" borderId="23" xfId="0" applyFont="1" applyFill="1" applyBorder="1" applyAlignment="1">
      <alignment horizontal="center" vertical="center" wrapText="1"/>
    </xf>
    <xf numFmtId="0" fontId="51" fillId="39" borderId="0" xfId="0" applyFont="1" applyFill="1" applyBorder="1" applyAlignment="1">
      <alignment horizontal="center" vertical="center" wrapText="1"/>
    </xf>
    <xf numFmtId="0" fontId="2" fillId="0" borderId="19" xfId="0" applyFont="1" applyBorder="1" applyAlignment="1">
      <alignment vertical="center" wrapText="1" shrinkToFit="1"/>
    </xf>
    <xf numFmtId="9" fontId="2" fillId="0" borderId="19" xfId="0" applyNumberFormat="1" applyFont="1" applyBorder="1" applyAlignment="1">
      <alignment horizontal="center" vertical="center" wrapText="1" shrinkToFit="1"/>
    </xf>
    <xf numFmtId="9" fontId="3" fillId="0" borderId="19" xfId="0" applyNumberFormat="1" applyFont="1" applyBorder="1" applyAlignment="1">
      <alignment horizontal="center" vertical="center" wrapText="1" shrinkToFit="1"/>
    </xf>
    <xf numFmtId="14" fontId="0" fillId="0" borderId="19" xfId="0" applyNumberFormat="1" applyFont="1" applyBorder="1" applyAlignment="1">
      <alignment horizontal="center" vertical="center" shrinkToFit="1"/>
    </xf>
    <xf numFmtId="0" fontId="2" fillId="0" borderId="23" xfId="0" applyFont="1" applyBorder="1" applyAlignment="1">
      <alignment horizontal="left" vertical="center" wrapText="1"/>
    </xf>
    <xf numFmtId="9" fontId="2" fillId="0" borderId="23" xfId="0" applyNumberFormat="1" applyFont="1" applyBorder="1" applyAlignment="1">
      <alignment horizontal="center" vertical="center" wrapText="1" shrinkToFit="1"/>
    </xf>
    <xf numFmtId="9" fontId="3" fillId="0" borderId="23" xfId="0" applyNumberFormat="1" applyFont="1" applyBorder="1" applyAlignment="1">
      <alignment horizontal="center" vertical="center" wrapText="1" shrinkToFit="1"/>
    </xf>
    <xf numFmtId="14" fontId="0" fillId="0" borderId="23" xfId="0" applyNumberFormat="1" applyFont="1" applyBorder="1" applyAlignment="1">
      <alignment horizontal="center" vertical="center" shrinkToFit="1"/>
    </xf>
    <xf numFmtId="0" fontId="56" fillId="38" borderId="10" xfId="0" applyFont="1" applyFill="1" applyBorder="1" applyAlignment="1">
      <alignment horizontal="center" vertical="center" wrapText="1"/>
    </xf>
    <xf numFmtId="0" fontId="55" fillId="38"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43" fontId="2" fillId="33" borderId="10" xfId="47" applyFont="1" applyFill="1" applyBorder="1" applyAlignment="1">
      <alignment horizontal="center" vertical="center" wrapText="1"/>
    </xf>
    <xf numFmtId="0" fontId="2" fillId="33" borderId="15" xfId="0" applyFont="1" applyFill="1" applyBorder="1" applyAlignment="1">
      <alignment horizontal="center" vertical="center" wrapText="1"/>
    </xf>
    <xf numFmtId="0" fontId="0" fillId="33" borderId="0" xfId="0" applyFont="1" applyFill="1" applyBorder="1" applyAlignment="1">
      <alignment horizontal="center" vertical="center"/>
    </xf>
    <xf numFmtId="0" fontId="0" fillId="0" borderId="0" xfId="0" applyFont="1" applyAlignment="1">
      <alignment horizontal="center" vertical="center"/>
    </xf>
    <xf numFmtId="43" fontId="0" fillId="0" borderId="10" xfId="47" applyFont="1" applyBorder="1" applyAlignment="1">
      <alignment horizontal="center"/>
    </xf>
    <xf numFmtId="10" fontId="0" fillId="0" borderId="10" xfId="47" applyNumberFormat="1" applyFont="1" applyBorder="1" applyAlignment="1">
      <alignment horizontal="center" vertical="center"/>
    </xf>
    <xf numFmtId="0" fontId="0" fillId="0" borderId="10" xfId="0" applyFont="1" applyBorder="1" applyAlignment="1">
      <alignment horizontal="center" vertical="center"/>
    </xf>
    <xf numFmtId="10" fontId="2" fillId="33" borderId="10" xfId="53" applyNumberFormat="1" applyFont="1" applyFill="1" applyBorder="1" applyAlignment="1">
      <alignment horizontal="center" vertical="center" wrapText="1"/>
    </xf>
    <xf numFmtId="10" fontId="0" fillId="33" borderId="10" xfId="53" applyNumberFormat="1" applyFont="1" applyFill="1" applyBorder="1" applyAlignment="1">
      <alignment horizontal="center" vertical="center" wrapText="1"/>
    </xf>
    <xf numFmtId="0" fontId="53" fillId="0" borderId="10" xfId="0" applyFont="1" applyBorder="1" applyAlignment="1">
      <alignment vertical="center" wrapText="1"/>
    </xf>
    <xf numFmtId="0" fontId="55" fillId="38" borderId="10" xfId="0" applyFont="1" applyFill="1" applyBorder="1" applyAlignment="1">
      <alignment horizontal="center" vertical="center" wrapText="1"/>
    </xf>
    <xf numFmtId="0" fontId="2" fillId="33" borderId="10" xfId="0" applyFont="1" applyFill="1" applyBorder="1" applyAlignment="1">
      <alignment horizontal="center" vertical="center" wrapText="1" shrinkToFit="1"/>
    </xf>
    <xf numFmtId="9" fontId="0" fillId="33" borderId="10" xfId="47" applyNumberFormat="1"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0" fontId="0" fillId="0" borderId="10" xfId="0" applyFont="1" applyBorder="1" applyAlignment="1">
      <alignment horizontal="center" vertical="center" wrapText="1"/>
    </xf>
    <xf numFmtId="43" fontId="2" fillId="33" borderId="10" xfId="47" applyFont="1" applyFill="1" applyBorder="1" applyAlignment="1">
      <alignment horizontal="center" vertical="center" wrapText="1"/>
    </xf>
    <xf numFmtId="0" fontId="0" fillId="33" borderId="10" xfId="0" applyFont="1" applyFill="1" applyBorder="1" applyAlignment="1">
      <alignment horizontal="center" vertical="center" wrapText="1"/>
    </xf>
    <xf numFmtId="0" fontId="51" fillId="40" borderId="10" xfId="0" applyFont="1" applyFill="1" applyBorder="1" applyAlignment="1">
      <alignment horizontal="center" vertical="center" wrapText="1"/>
    </xf>
    <xf numFmtId="0" fontId="0" fillId="34" borderId="10" xfId="0" applyFont="1" applyFill="1" applyBorder="1" applyAlignment="1">
      <alignment horizontal="center" vertical="center" wrapText="1"/>
    </xf>
    <xf numFmtId="9" fontId="0" fillId="34" borderId="10" xfId="0" applyNumberFormat="1" applyFont="1" applyFill="1" applyBorder="1" applyAlignment="1">
      <alignment horizontal="center" vertical="center" wrapText="1" shrinkToFit="1"/>
    </xf>
    <xf numFmtId="14" fontId="0" fillId="33" borderId="10" xfId="0" applyNumberFormat="1" applyFont="1" applyFill="1" applyBorder="1" applyAlignment="1">
      <alignment horizontal="center" vertical="center" wrapText="1" shrinkToFit="1"/>
    </xf>
    <xf numFmtId="43" fontId="0" fillId="34" borderId="10" xfId="47" applyFont="1" applyFill="1" applyBorder="1" applyAlignment="1">
      <alignment horizontal="center" vertical="center" wrapText="1" shrinkToFit="1"/>
    </xf>
    <xf numFmtId="43" fontId="0" fillId="34" borderId="10" xfId="47" applyFont="1" applyFill="1" applyBorder="1" applyAlignment="1">
      <alignment horizontal="center" vertical="center" wrapText="1" shrinkToFit="1"/>
    </xf>
    <xf numFmtId="0" fontId="50"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33" borderId="0" xfId="0" applyFont="1" applyFill="1" applyAlignment="1">
      <alignment horizontal="center" vertical="center" wrapText="1"/>
    </xf>
    <xf numFmtId="0" fontId="0"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43" fontId="0" fillId="0" borderId="10" xfId="47" applyFont="1" applyBorder="1" applyAlignment="1">
      <alignment horizontal="center" vertical="center" wrapText="1"/>
    </xf>
    <xf numFmtId="9" fontId="0" fillId="0" borderId="10" xfId="0" applyNumberFormat="1" applyFont="1" applyBorder="1" applyAlignment="1">
      <alignment horizontal="center" vertical="center" wrapText="1"/>
    </xf>
    <xf numFmtId="0" fontId="55" fillId="38" borderId="10" xfId="0" applyFont="1" applyFill="1" applyBorder="1" applyAlignment="1">
      <alignment horizontal="center" vertical="center" wrapText="1"/>
    </xf>
    <xf numFmtId="0" fontId="0" fillId="0" borderId="0" xfId="0" applyFont="1" applyAlignment="1">
      <alignment horizontal="center"/>
    </xf>
    <xf numFmtId="0" fontId="5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51" fillId="38" borderId="12" xfId="0" applyFont="1" applyFill="1" applyBorder="1" applyAlignment="1">
      <alignment horizontal="center" vertical="center" wrapText="1"/>
    </xf>
    <xf numFmtId="0" fontId="57" fillId="41" borderId="0" xfId="0" applyFont="1" applyFill="1" applyBorder="1" applyAlignment="1">
      <alignment vertical="center" wrapText="1"/>
    </xf>
    <xf numFmtId="0" fontId="0" fillId="41" borderId="0" xfId="0" applyFont="1" applyFill="1" applyBorder="1" applyAlignment="1">
      <alignment vertical="center" wrapText="1"/>
    </xf>
    <xf numFmtId="0" fontId="57" fillId="41" borderId="24" xfId="0" applyFont="1" applyFill="1" applyBorder="1" applyAlignment="1">
      <alignment vertical="center" wrapText="1"/>
    </xf>
    <xf numFmtId="0" fontId="51" fillId="33" borderId="0" xfId="0" applyFont="1" applyFill="1" applyBorder="1" applyAlignment="1">
      <alignment vertical="center" wrapText="1"/>
    </xf>
    <xf numFmtId="0" fontId="2" fillId="33" borderId="0" xfId="0" applyFont="1" applyFill="1" applyBorder="1" applyAlignment="1">
      <alignment/>
    </xf>
    <xf numFmtId="1" fontId="0" fillId="34" borderId="10" xfId="0" applyNumberFormat="1" applyFont="1" applyFill="1" applyBorder="1" applyAlignment="1">
      <alignment horizontal="center" vertical="center" wrapText="1" shrinkToFit="1"/>
    </xf>
    <xf numFmtId="9" fontId="2" fillId="36" borderId="19" xfId="0" applyNumberFormat="1" applyFont="1" applyFill="1" applyBorder="1" applyAlignment="1">
      <alignment horizontal="center" vertical="center" shrinkToFit="1"/>
    </xf>
    <xf numFmtId="179" fontId="2" fillId="36" borderId="19" xfId="0" applyNumberFormat="1" applyFont="1" applyFill="1" applyBorder="1" applyAlignment="1">
      <alignment horizontal="center" vertical="center" shrinkToFit="1"/>
    </xf>
    <xf numFmtId="9" fontId="2" fillId="36" borderId="23" xfId="0" applyNumberFormat="1" applyFont="1" applyFill="1" applyBorder="1" applyAlignment="1">
      <alignment horizontal="center" vertical="center" shrinkToFit="1"/>
    </xf>
    <xf numFmtId="179" fontId="2" fillId="36" borderId="23" xfId="0" applyNumberFormat="1" applyFont="1" applyFill="1" applyBorder="1" applyAlignment="1">
      <alignment horizontal="center" vertical="center" shrinkToFit="1"/>
    </xf>
    <xf numFmtId="0" fontId="56" fillId="38" borderId="10" xfId="0" applyFont="1" applyFill="1" applyBorder="1" applyAlignment="1">
      <alignment horizontal="center" vertical="center" wrapText="1"/>
    </xf>
    <xf numFmtId="0" fontId="5" fillId="8" borderId="10" xfId="0" applyFont="1" applyFill="1" applyBorder="1" applyAlignment="1">
      <alignment horizontal="center"/>
    </xf>
    <xf numFmtId="0" fontId="51" fillId="33" borderId="0"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0" fillId="0" borderId="0" xfId="0" applyFont="1" applyAlignment="1">
      <alignment horizontal="center"/>
    </xf>
    <xf numFmtId="0" fontId="55" fillId="38" borderId="10" xfId="0" applyFont="1" applyFill="1" applyBorder="1" applyAlignment="1">
      <alignment horizontal="center" vertical="center" wrapText="1"/>
    </xf>
    <xf numFmtId="0" fontId="4" fillId="8" borderId="10" xfId="0" applyFont="1" applyFill="1" applyBorder="1" applyAlignment="1">
      <alignment horizontal="center"/>
    </xf>
    <xf numFmtId="0" fontId="51" fillId="39" borderId="12" xfId="0" applyFont="1" applyFill="1" applyBorder="1" applyAlignment="1">
      <alignment horizontal="left" vertical="center" wrapText="1"/>
    </xf>
    <xf numFmtId="0" fontId="51" fillId="42" borderId="12" xfId="0" applyFont="1" applyFill="1" applyBorder="1" applyAlignment="1">
      <alignment horizontal="center" vertical="center" wrapText="1"/>
    </xf>
    <xf numFmtId="0" fontId="51" fillId="38" borderId="10" xfId="0" applyFont="1" applyFill="1" applyBorder="1" applyAlignment="1">
      <alignment horizontal="center" vertical="center" wrapText="1"/>
    </xf>
    <xf numFmtId="0" fontId="3" fillId="8" borderId="10" xfId="0" applyFont="1" applyFill="1" applyBorder="1" applyAlignment="1">
      <alignment/>
    </xf>
    <xf numFmtId="0" fontId="4" fillId="8" borderId="10" xfId="0" applyFont="1" applyFill="1" applyBorder="1" applyAlignment="1">
      <alignment/>
    </xf>
    <xf numFmtId="0" fontId="2" fillId="33" borderId="10" xfId="0" applyFont="1" applyFill="1" applyBorder="1" applyAlignment="1">
      <alignment horizontal="center" vertical="center" wrapText="1" shrinkToFit="1"/>
    </xf>
    <xf numFmtId="9" fontId="0" fillId="33" borderId="10" xfId="47" applyNumberFormat="1" applyFont="1" applyFill="1" applyBorder="1" applyAlignment="1">
      <alignment horizontal="center" vertical="center" wrapText="1" shrinkToFit="1"/>
    </xf>
    <xf numFmtId="0" fontId="0" fillId="33" borderId="10" xfId="0" applyFont="1" applyFill="1" applyBorder="1" applyAlignment="1">
      <alignment horizontal="center" vertical="center" wrapText="1"/>
    </xf>
    <xf numFmtId="9" fontId="3" fillId="33" borderId="10" xfId="0" applyNumberFormat="1" applyFont="1" applyFill="1" applyBorder="1" applyAlignment="1">
      <alignment horizontal="center" vertical="center" wrapText="1" shrinkToFit="1"/>
    </xf>
    <xf numFmtId="0" fontId="0" fillId="33" borderId="12" xfId="0" applyFont="1" applyFill="1" applyBorder="1" applyAlignment="1">
      <alignment horizontal="center" vertical="center" wrapText="1"/>
    </xf>
    <xf numFmtId="9" fontId="0" fillId="33" borderId="16" xfId="0" applyNumberFormat="1" applyFont="1" applyFill="1" applyBorder="1" applyAlignment="1">
      <alignment horizontal="center" vertical="center" wrapText="1" shrinkToFit="1"/>
    </xf>
    <xf numFmtId="9" fontId="0" fillId="33" borderId="25" xfId="0" applyNumberFormat="1" applyFont="1" applyFill="1" applyBorder="1" applyAlignment="1">
      <alignment horizontal="center" vertical="center" wrapText="1" shrinkToFit="1"/>
    </xf>
    <xf numFmtId="9" fontId="0" fillId="33" borderId="22" xfId="0" applyNumberFormat="1" applyFont="1" applyFill="1" applyBorder="1" applyAlignment="1">
      <alignment horizontal="center" vertical="center" wrapText="1" shrinkToFit="1"/>
    </xf>
    <xf numFmtId="9" fontId="0" fillId="0" borderId="16" xfId="0" applyNumberFormat="1" applyFont="1" applyBorder="1" applyAlignment="1">
      <alignment horizontal="center"/>
    </xf>
    <xf numFmtId="9" fontId="0" fillId="0" borderId="25" xfId="0" applyNumberFormat="1" applyFont="1" applyBorder="1" applyAlignment="1">
      <alignment horizontal="center"/>
    </xf>
    <xf numFmtId="9" fontId="0" fillId="0" borderId="22" xfId="0" applyNumberFormat="1" applyFont="1" applyBorder="1" applyAlignment="1">
      <alignment horizontal="center"/>
    </xf>
    <xf numFmtId="0" fontId="0" fillId="0" borderId="10" xfId="0" applyFont="1" applyBorder="1" applyAlignment="1">
      <alignment horizontal="center" vertical="center" wrapText="1"/>
    </xf>
    <xf numFmtId="0" fontId="0" fillId="33" borderId="15" xfId="0" applyFont="1" applyFill="1" applyBorder="1" applyAlignment="1">
      <alignment horizontal="center" vertical="center" wrapText="1"/>
    </xf>
    <xf numFmtId="0" fontId="51" fillId="39" borderId="11" xfId="0" applyFont="1" applyFill="1" applyBorder="1" applyAlignment="1">
      <alignment horizontal="left" vertical="center" wrapText="1"/>
    </xf>
    <xf numFmtId="0" fontId="51" fillId="39" borderId="15" xfId="0" applyFont="1" applyFill="1" applyBorder="1" applyAlignment="1">
      <alignment horizontal="left" vertical="center" wrapText="1"/>
    </xf>
    <xf numFmtId="0" fontId="0" fillId="33" borderId="11" xfId="0" applyFont="1" applyFill="1" applyBorder="1" applyAlignment="1">
      <alignment horizontal="center" vertical="center" wrapText="1"/>
    </xf>
    <xf numFmtId="43" fontId="2" fillId="33" borderId="10" xfId="47" applyFont="1" applyFill="1" applyBorder="1" applyAlignment="1">
      <alignment horizontal="center" vertical="center" wrapText="1"/>
    </xf>
    <xf numFmtId="0" fontId="51" fillId="33" borderId="0" xfId="0" applyFont="1" applyFill="1" applyBorder="1" applyAlignment="1">
      <alignment horizontal="left" vertical="center" wrapText="1"/>
    </xf>
    <xf numFmtId="0" fontId="2" fillId="33" borderId="0" xfId="0" applyFont="1" applyFill="1" applyBorder="1" applyAlignment="1">
      <alignment/>
    </xf>
    <xf numFmtId="0" fontId="4" fillId="8" borderId="10" xfId="0" applyFont="1" applyFill="1" applyBorder="1" applyAlignment="1">
      <alignment horizontal="center" vertical="center" wrapText="1"/>
    </xf>
    <xf numFmtId="0" fontId="51" fillId="39" borderId="10" xfId="0" applyFont="1" applyFill="1" applyBorder="1" applyAlignment="1">
      <alignment horizontal="center" vertical="center" wrapText="1"/>
    </xf>
    <xf numFmtId="0" fontId="51" fillId="39" borderId="26" xfId="0" applyFont="1" applyFill="1" applyBorder="1" applyAlignment="1">
      <alignment horizontal="left" vertical="center" wrapText="1"/>
    </xf>
    <xf numFmtId="0" fontId="3" fillId="11" borderId="13" xfId="0" applyFont="1" applyFill="1" applyBorder="1" applyAlignment="1">
      <alignment/>
    </xf>
    <xf numFmtId="0" fontId="51" fillId="39" borderId="10" xfId="0" applyFont="1" applyFill="1" applyBorder="1" applyAlignment="1">
      <alignment horizontal="left" vertical="center" wrapText="1"/>
    </xf>
    <xf numFmtId="0" fontId="3" fillId="11" borderId="10" xfId="0" applyFont="1" applyFill="1" applyBorder="1" applyAlignment="1">
      <alignment/>
    </xf>
    <xf numFmtId="0" fontId="2" fillId="11" borderId="14" xfId="0" applyFont="1" applyFill="1" applyBorder="1" applyAlignment="1">
      <alignment/>
    </xf>
    <xf numFmtId="0" fontId="2" fillId="34" borderId="15"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7" xfId="0" applyFont="1" applyFill="1" applyBorder="1" applyAlignment="1">
      <alignment horizontal="center" vertical="center" wrapText="1"/>
    </xf>
    <xf numFmtId="0" fontId="51" fillId="38" borderId="28" xfId="0" applyFont="1" applyFill="1" applyBorder="1" applyAlignment="1">
      <alignment horizontal="center" vertical="center" wrapText="1"/>
    </xf>
    <xf numFmtId="0" fontId="51" fillId="38" borderId="18" xfId="0" applyFont="1" applyFill="1" applyBorder="1" applyAlignment="1">
      <alignment horizontal="center" vertical="center" wrapText="1"/>
    </xf>
    <xf numFmtId="0" fontId="51" fillId="38"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51" fillId="38" borderId="31" xfId="0" applyFont="1" applyFill="1" applyBorder="1" applyAlignment="1">
      <alignment horizontal="center" vertical="center" wrapText="1"/>
    </xf>
    <xf numFmtId="0" fontId="51" fillId="39" borderId="32" xfId="0" applyFont="1" applyFill="1" applyBorder="1" applyAlignment="1">
      <alignment horizontal="left" vertical="center" wrapText="1"/>
    </xf>
    <xf numFmtId="0" fontId="51" fillId="39" borderId="33" xfId="0" applyFont="1" applyFill="1" applyBorder="1" applyAlignment="1">
      <alignment horizontal="left" vertical="center" wrapText="1"/>
    </xf>
    <xf numFmtId="0" fontId="0" fillId="0" borderId="0" xfId="0" applyFont="1" applyBorder="1" applyAlignment="1">
      <alignment horizontal="left" vertical="center" wrapText="1"/>
    </xf>
    <xf numFmtId="0" fontId="2" fillId="0" borderId="0" xfId="0" applyFont="1" applyBorder="1" applyAlignment="1">
      <alignment/>
    </xf>
    <xf numFmtId="0" fontId="0" fillId="42" borderId="34" xfId="0" applyFont="1" applyFill="1" applyBorder="1" applyAlignment="1">
      <alignment horizontal="center" vertical="center" wrapText="1"/>
    </xf>
    <xf numFmtId="0" fontId="0" fillId="42" borderId="35" xfId="0" applyFont="1" applyFill="1" applyBorder="1" applyAlignment="1">
      <alignment horizontal="center" vertical="center" wrapText="1"/>
    </xf>
    <xf numFmtId="0" fontId="51" fillId="38" borderId="34" xfId="0" applyFont="1" applyFill="1" applyBorder="1" applyAlignment="1">
      <alignment horizontal="center" vertical="center" wrapText="1"/>
    </xf>
    <xf numFmtId="0" fontId="51" fillId="38" borderId="36" xfId="0" applyFont="1" applyFill="1" applyBorder="1" applyAlignment="1">
      <alignment horizontal="center" vertical="center" wrapText="1"/>
    </xf>
    <xf numFmtId="0" fontId="51" fillId="38" borderId="30" xfId="0" applyFont="1" applyFill="1" applyBorder="1" applyAlignment="1">
      <alignment horizontal="center" vertical="center" wrapText="1"/>
    </xf>
    <xf numFmtId="0" fontId="51" fillId="38" borderId="37" xfId="0" applyFont="1" applyFill="1" applyBorder="1" applyAlignment="1">
      <alignment horizontal="center" vertical="center" wrapText="1"/>
    </xf>
    <xf numFmtId="0" fontId="55" fillId="38" borderId="38" xfId="0" applyFont="1" applyFill="1" applyBorder="1" applyAlignment="1">
      <alignment horizontal="center" vertical="center" wrapText="1"/>
    </xf>
    <xf numFmtId="0" fontId="6" fillId="8" borderId="39" xfId="0" applyFont="1" applyFill="1" applyBorder="1" applyAlignment="1">
      <alignment/>
    </xf>
    <xf numFmtId="0" fontId="55" fillId="38" borderId="19" xfId="0" applyFont="1" applyFill="1" applyBorder="1" applyAlignment="1">
      <alignment horizontal="center" vertical="center" wrapText="1"/>
    </xf>
    <xf numFmtId="0" fontId="6" fillId="8" borderId="23" xfId="0" applyFont="1" applyFill="1" applyBorder="1" applyAlignment="1">
      <alignment/>
    </xf>
    <xf numFmtId="0" fontId="6" fillId="8" borderId="19" xfId="0" applyFont="1" applyFill="1" applyBorder="1" applyAlignment="1">
      <alignment horizontal="center" vertical="center"/>
    </xf>
    <xf numFmtId="0" fontId="0" fillId="41" borderId="0" xfId="0" applyFont="1" applyFill="1" applyBorder="1" applyAlignment="1">
      <alignment horizontal="center" vertical="center" wrapText="1"/>
    </xf>
    <xf numFmtId="0" fontId="51" fillId="39" borderId="40" xfId="0" applyFont="1" applyFill="1" applyBorder="1" applyAlignment="1">
      <alignment horizontal="left" vertical="center" wrapText="1"/>
    </xf>
    <xf numFmtId="0" fontId="51" fillId="39" borderId="41" xfId="0" applyFont="1" applyFill="1" applyBorder="1" applyAlignment="1">
      <alignment horizontal="left" vertical="center" wrapText="1"/>
    </xf>
    <xf numFmtId="0" fontId="0" fillId="0" borderId="38" xfId="0" applyFont="1" applyBorder="1" applyAlignment="1">
      <alignment horizontal="center" vertical="center" wrapText="1"/>
    </xf>
    <xf numFmtId="0" fontId="2" fillId="0" borderId="39" xfId="0" applyFont="1" applyBorder="1" applyAlignment="1">
      <alignment/>
    </xf>
    <xf numFmtId="0" fontId="0" fillId="0" borderId="19" xfId="0" applyFont="1" applyBorder="1" applyAlignment="1">
      <alignment horizontal="center" vertical="center" shrinkToFit="1"/>
    </xf>
    <xf numFmtId="0" fontId="2" fillId="0" borderId="23" xfId="0" applyFont="1" applyBorder="1" applyAlignment="1">
      <alignment horizontal="center" vertical="center"/>
    </xf>
    <xf numFmtId="0" fontId="2" fillId="0" borderId="19" xfId="0" applyFont="1" applyBorder="1" applyAlignment="1">
      <alignment horizontal="center" vertical="center" wrapText="1" shrinkToFit="1"/>
    </xf>
    <xf numFmtId="0" fontId="2" fillId="0" borderId="23" xfId="0" applyFont="1" applyBorder="1" applyAlignment="1">
      <alignment horizontal="center" vertical="center" wrapText="1" shrinkToFit="1"/>
    </xf>
    <xf numFmtId="0" fontId="51" fillId="42" borderId="34" xfId="0" applyFont="1" applyFill="1" applyBorder="1" applyAlignment="1">
      <alignment horizontal="center" vertical="center" wrapText="1"/>
    </xf>
    <xf numFmtId="0" fontId="51" fillId="42" borderId="35"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1</xdr:row>
      <xdr:rowOff>95250</xdr:rowOff>
    </xdr:from>
    <xdr:to>
      <xdr:col>1</xdr:col>
      <xdr:colOff>638175</xdr:colOff>
      <xdr:row>6</xdr:row>
      <xdr:rowOff>142875</xdr:rowOff>
    </xdr:to>
    <xdr:pic>
      <xdr:nvPicPr>
        <xdr:cNvPr id="1" name="Imagen 1"/>
        <xdr:cNvPicPr preferRelativeResize="1">
          <a:picLocks noChangeAspect="1"/>
        </xdr:cNvPicPr>
      </xdr:nvPicPr>
      <xdr:blipFill>
        <a:blip r:embed="rId1"/>
        <a:stretch>
          <a:fillRect/>
        </a:stretch>
      </xdr:blipFill>
      <xdr:spPr>
        <a:xfrm>
          <a:off x="276225" y="257175"/>
          <a:ext cx="3590925"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76200</xdr:rowOff>
    </xdr:from>
    <xdr:to>
      <xdr:col>1</xdr:col>
      <xdr:colOff>1123950</xdr:colOff>
      <xdr:row>6</xdr:row>
      <xdr:rowOff>123825</xdr:rowOff>
    </xdr:to>
    <xdr:pic>
      <xdr:nvPicPr>
        <xdr:cNvPr id="1" name="Imagen 1"/>
        <xdr:cNvPicPr preferRelativeResize="1">
          <a:picLocks noChangeAspect="1"/>
        </xdr:cNvPicPr>
      </xdr:nvPicPr>
      <xdr:blipFill>
        <a:blip r:embed="rId1"/>
        <a:stretch>
          <a:fillRect/>
        </a:stretch>
      </xdr:blipFill>
      <xdr:spPr>
        <a:xfrm>
          <a:off x="190500" y="238125"/>
          <a:ext cx="3590925"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104775</xdr:rowOff>
    </xdr:from>
    <xdr:to>
      <xdr:col>1</xdr:col>
      <xdr:colOff>600075</xdr:colOff>
      <xdr:row>5</xdr:row>
      <xdr:rowOff>123825</xdr:rowOff>
    </xdr:to>
    <xdr:pic>
      <xdr:nvPicPr>
        <xdr:cNvPr id="1" name="Imagen 1"/>
        <xdr:cNvPicPr preferRelativeResize="1">
          <a:picLocks noChangeAspect="1"/>
        </xdr:cNvPicPr>
      </xdr:nvPicPr>
      <xdr:blipFill>
        <a:blip r:embed="rId1"/>
        <a:stretch>
          <a:fillRect/>
        </a:stretch>
      </xdr:blipFill>
      <xdr:spPr>
        <a:xfrm>
          <a:off x="28575" y="104775"/>
          <a:ext cx="3409950" cy="828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8</xdr:row>
      <xdr:rowOff>209550</xdr:rowOff>
    </xdr:from>
    <xdr:to>
      <xdr:col>1</xdr:col>
      <xdr:colOff>1123950</xdr:colOff>
      <xdr:row>10</xdr:row>
      <xdr:rowOff>314325</xdr:rowOff>
    </xdr:to>
    <xdr:pic>
      <xdr:nvPicPr>
        <xdr:cNvPr id="1" name="Imagen 1"/>
        <xdr:cNvPicPr preferRelativeResize="1">
          <a:picLocks noChangeAspect="1"/>
        </xdr:cNvPicPr>
      </xdr:nvPicPr>
      <xdr:blipFill>
        <a:blip r:embed="rId1"/>
        <a:stretch>
          <a:fillRect/>
        </a:stretch>
      </xdr:blipFill>
      <xdr:spPr>
        <a:xfrm>
          <a:off x="123825" y="2162175"/>
          <a:ext cx="3829050" cy="9239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866775</xdr:colOff>
      <xdr:row>2</xdr:row>
      <xdr:rowOff>114300</xdr:rowOff>
    </xdr:to>
    <xdr:pic>
      <xdr:nvPicPr>
        <xdr:cNvPr id="1" name="Imagen 1"/>
        <xdr:cNvPicPr preferRelativeResize="1">
          <a:picLocks noChangeAspect="1"/>
        </xdr:cNvPicPr>
      </xdr:nvPicPr>
      <xdr:blipFill>
        <a:blip r:embed="rId1"/>
        <a:stretch>
          <a:fillRect/>
        </a:stretch>
      </xdr:blipFill>
      <xdr:spPr>
        <a:xfrm>
          <a:off x="0" y="0"/>
          <a:ext cx="3829050" cy="933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mcortes.1PC6-420-17553\Downloads\MATRIZ%20ACUERDO%20DE%20GESTION%20COMERCIAL%20EMCARTAGO%20-%20SSPD%2022-1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ERCIAL OK"/>
      <sheetName val="ADMINISTRATIVO Y FINANCIERO"/>
      <sheetName val="Linea Base comercial"/>
      <sheetName val="LINEA BASE FINANCIERO"/>
    </sheetNames>
    <sheetDataSet>
      <sheetData sheetId="2">
        <row r="6">
          <cell r="E6">
            <v>0.24806715170804983</v>
          </cell>
        </row>
        <row r="7">
          <cell r="E7">
            <v>0.07676370812302487</v>
          </cell>
        </row>
        <row r="8">
          <cell r="E8">
            <v>0.021564718390941026</v>
          </cell>
        </row>
        <row r="9">
          <cell r="E9">
            <v>0.0640258445056176</v>
          </cell>
        </row>
        <row r="10">
          <cell r="E10">
            <v>0.028349506236629376</v>
          </cell>
        </row>
        <row r="11">
          <cell r="E11">
            <v>0.04987209321044549</v>
          </cell>
        </row>
        <row r="12">
          <cell r="E12">
            <v>0.06836572349756631</v>
          </cell>
        </row>
        <row r="13">
          <cell r="E13">
            <v>0.02384670558893604</v>
          </cell>
        </row>
        <row r="14">
          <cell r="E14">
            <v>0.4191445487387895</v>
          </cell>
        </row>
        <row r="20">
          <cell r="C20">
            <v>43773</v>
          </cell>
        </row>
        <row r="21">
          <cell r="C21">
            <v>42280</v>
          </cell>
        </row>
        <row r="22">
          <cell r="C22">
            <v>37537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W22"/>
  <sheetViews>
    <sheetView tabSelected="1" zoomScalePageLayoutView="0" workbookViewId="0" topLeftCell="A1">
      <selection activeCell="D15" sqref="D15"/>
    </sheetView>
  </sheetViews>
  <sheetFormatPr defaultColWidth="11.421875" defaultRowHeight="12.75"/>
  <cols>
    <col min="1" max="1" width="48.421875" style="141" customWidth="1"/>
    <col min="2" max="2" width="50.57421875" style="0" customWidth="1"/>
    <col min="3" max="3" width="15.57421875" style="0" customWidth="1"/>
    <col min="4" max="4" width="26.421875" style="0" customWidth="1"/>
    <col min="5" max="5" width="29.8515625" style="0" customWidth="1"/>
    <col min="7" max="7" width="18.140625" style="0" customWidth="1"/>
  </cols>
  <sheetData>
    <row r="1" spans="1:23" ht="12.75">
      <c r="A1" s="219"/>
      <c r="B1" s="219"/>
      <c r="C1" s="219"/>
      <c r="D1" s="219"/>
      <c r="E1" s="219"/>
      <c r="F1" s="219"/>
      <c r="G1" s="219"/>
      <c r="H1" s="219"/>
      <c r="I1" s="219"/>
      <c r="J1" s="219"/>
      <c r="K1" s="219"/>
      <c r="L1" s="219"/>
      <c r="M1" s="219"/>
      <c r="N1" s="219"/>
      <c r="O1" s="219"/>
      <c r="P1" s="219"/>
      <c r="Q1" s="219"/>
      <c r="R1" s="219"/>
      <c r="S1" s="219"/>
      <c r="T1" s="219"/>
      <c r="U1" s="219"/>
      <c r="V1" s="219"/>
      <c r="W1" s="219"/>
    </row>
    <row r="2" spans="1:23" ht="12.75">
      <c r="A2" s="219"/>
      <c r="B2" s="219"/>
      <c r="C2" s="219"/>
      <c r="D2" s="219"/>
      <c r="E2" s="219"/>
      <c r="F2" s="219"/>
      <c r="G2" s="219"/>
      <c r="H2" s="219"/>
      <c r="I2" s="219"/>
      <c r="J2" s="219"/>
      <c r="K2" s="219"/>
      <c r="L2" s="219"/>
      <c r="M2" s="219"/>
      <c r="N2" s="219"/>
      <c r="O2" s="219"/>
      <c r="P2" s="219"/>
      <c r="Q2" s="219"/>
      <c r="R2" s="219"/>
      <c r="S2" s="219"/>
      <c r="T2" s="219"/>
      <c r="U2" s="219"/>
      <c r="V2" s="219"/>
      <c r="W2" s="219"/>
    </row>
    <row r="3" spans="1:23" ht="12.75">
      <c r="A3" s="219"/>
      <c r="B3" s="219"/>
      <c r="C3" s="219"/>
      <c r="D3" s="219"/>
      <c r="E3" s="219"/>
      <c r="F3" s="219"/>
      <c r="G3" s="219"/>
      <c r="H3" s="219"/>
      <c r="I3" s="219"/>
      <c r="J3" s="219"/>
      <c r="K3" s="219"/>
      <c r="L3" s="219"/>
      <c r="M3" s="219"/>
      <c r="N3" s="219"/>
      <c r="O3" s="219"/>
      <c r="P3" s="219"/>
      <c r="Q3" s="219"/>
      <c r="R3" s="219"/>
      <c r="S3" s="219"/>
      <c r="T3" s="219"/>
      <c r="U3" s="219"/>
      <c r="V3" s="219"/>
      <c r="W3" s="219"/>
    </row>
    <row r="4" spans="1:23" ht="12.75">
      <c r="A4" s="219"/>
      <c r="B4" s="219"/>
      <c r="C4" s="219"/>
      <c r="D4" s="219"/>
      <c r="E4" s="219"/>
      <c r="F4" s="219"/>
      <c r="G4" s="219"/>
      <c r="H4" s="219"/>
      <c r="I4" s="219"/>
      <c r="J4" s="219"/>
      <c r="K4" s="219"/>
      <c r="L4" s="219"/>
      <c r="M4" s="219"/>
      <c r="N4" s="219"/>
      <c r="O4" s="219"/>
      <c r="P4" s="219"/>
      <c r="Q4" s="219"/>
      <c r="R4" s="219"/>
      <c r="S4" s="219"/>
      <c r="T4" s="219"/>
      <c r="U4" s="219"/>
      <c r="V4" s="219"/>
      <c r="W4" s="219"/>
    </row>
    <row r="5" spans="1:23" ht="12.75">
      <c r="A5" s="219"/>
      <c r="B5" s="219"/>
      <c r="C5" s="219"/>
      <c r="D5" s="219"/>
      <c r="E5" s="219"/>
      <c r="F5" s="219"/>
      <c r="G5" s="219"/>
      <c r="H5" s="219"/>
      <c r="I5" s="219"/>
      <c r="J5" s="219"/>
      <c r="K5" s="219"/>
      <c r="L5" s="219"/>
      <c r="M5" s="219"/>
      <c r="N5" s="219"/>
      <c r="O5" s="219"/>
      <c r="P5" s="219"/>
      <c r="Q5" s="219"/>
      <c r="R5" s="219"/>
      <c r="S5" s="219"/>
      <c r="T5" s="219"/>
      <c r="U5" s="219"/>
      <c r="V5" s="219"/>
      <c r="W5" s="219"/>
    </row>
    <row r="6" spans="1:23" ht="14.25" customHeight="1">
      <c r="A6" s="219"/>
      <c r="B6" s="219"/>
      <c r="C6" s="219"/>
      <c r="D6" s="219"/>
      <c r="E6" s="219"/>
      <c r="F6" s="219"/>
      <c r="G6" s="219"/>
      <c r="H6" s="219"/>
      <c r="I6" s="219"/>
      <c r="J6" s="219"/>
      <c r="K6" s="219"/>
      <c r="L6" s="219"/>
      <c r="M6" s="219"/>
      <c r="N6" s="219"/>
      <c r="O6" s="219"/>
      <c r="P6" s="219"/>
      <c r="Q6" s="219"/>
      <c r="R6" s="219"/>
      <c r="S6" s="219"/>
      <c r="T6" s="219"/>
      <c r="U6" s="219"/>
      <c r="V6" s="219"/>
      <c r="W6" s="219"/>
    </row>
    <row r="7" spans="1:12" ht="14.25" customHeight="1">
      <c r="A7" s="217" t="s">
        <v>261</v>
      </c>
      <c r="B7" s="218"/>
      <c r="C7" s="218"/>
      <c r="D7" s="218"/>
      <c r="E7" s="218"/>
      <c r="F7" s="218"/>
      <c r="G7" s="218"/>
      <c r="H7" s="218"/>
      <c r="I7" s="218"/>
      <c r="J7" s="218"/>
      <c r="K7" s="218"/>
      <c r="L7" s="218"/>
    </row>
    <row r="8" spans="1:16" ht="20.25">
      <c r="A8" s="217" t="s">
        <v>213</v>
      </c>
      <c r="B8" s="218"/>
      <c r="C8" s="218"/>
      <c r="D8" s="218"/>
      <c r="E8" s="218"/>
      <c r="F8" s="218"/>
      <c r="G8" s="218"/>
      <c r="H8" s="218"/>
      <c r="I8" s="218"/>
      <c r="J8" s="218"/>
      <c r="K8" s="218"/>
      <c r="L8" s="218"/>
      <c r="M8" s="205"/>
      <c r="N8" s="205"/>
      <c r="O8" s="205"/>
      <c r="P8" s="205"/>
    </row>
    <row r="9" spans="1:15" ht="12.75">
      <c r="A9" s="208"/>
      <c r="B9" s="208"/>
      <c r="C9" s="201"/>
      <c r="D9" s="208"/>
      <c r="E9" s="209"/>
      <c r="F9" s="209"/>
      <c r="G9" s="209"/>
      <c r="H9" s="209"/>
      <c r="I9" s="209"/>
      <c r="J9" s="209"/>
      <c r="K9" s="209"/>
      <c r="L9" s="209"/>
      <c r="M9" s="209"/>
      <c r="N9" s="209"/>
      <c r="O9" s="209"/>
    </row>
    <row r="10" spans="1:15" ht="12.75">
      <c r="A10" s="223" t="s">
        <v>262</v>
      </c>
      <c r="B10" s="223"/>
      <c r="C10" s="104"/>
      <c r="D10" s="104"/>
      <c r="E10" s="104"/>
      <c r="F10" s="104"/>
      <c r="G10" s="104"/>
      <c r="H10" s="104"/>
      <c r="I10" s="104"/>
      <c r="J10" s="104"/>
      <c r="K10" s="104"/>
      <c r="L10" s="104"/>
      <c r="M10" s="104"/>
      <c r="N10" s="105"/>
      <c r="O10" s="105"/>
    </row>
    <row r="11" spans="1:23" ht="12.75">
      <c r="A11" s="224" t="s">
        <v>0</v>
      </c>
      <c r="B11" s="220" t="s">
        <v>1</v>
      </c>
      <c r="C11" s="220" t="s">
        <v>8</v>
      </c>
      <c r="D11" s="221"/>
      <c r="E11" s="221"/>
      <c r="F11" s="221"/>
      <c r="G11" s="221"/>
      <c r="H11" s="221" t="s">
        <v>114</v>
      </c>
      <c r="I11" s="221"/>
      <c r="J11" s="215" t="s">
        <v>115</v>
      </c>
      <c r="K11" s="216"/>
      <c r="L11" s="220" t="s">
        <v>116</v>
      </c>
      <c r="M11" s="221"/>
      <c r="N11" s="220" t="s">
        <v>117</v>
      </c>
      <c r="O11" s="221"/>
      <c r="P11" s="221" t="s">
        <v>118</v>
      </c>
      <c r="Q11" s="221"/>
      <c r="R11" s="215" t="s">
        <v>119</v>
      </c>
      <c r="S11" s="216"/>
      <c r="T11" s="220" t="s">
        <v>120</v>
      </c>
      <c r="U11" s="221"/>
      <c r="V11" s="220" t="s">
        <v>121</v>
      </c>
      <c r="W11" s="221"/>
    </row>
    <row r="12" spans="1:23" ht="36">
      <c r="A12" s="225"/>
      <c r="B12" s="226"/>
      <c r="C12" s="167" t="s">
        <v>2</v>
      </c>
      <c r="D12" s="167" t="s">
        <v>14</v>
      </c>
      <c r="E12" s="167" t="s">
        <v>9</v>
      </c>
      <c r="F12" s="200" t="s">
        <v>10</v>
      </c>
      <c r="G12" s="167" t="s">
        <v>4</v>
      </c>
      <c r="H12" s="166" t="s">
        <v>5</v>
      </c>
      <c r="I12" s="166" t="s">
        <v>6</v>
      </c>
      <c r="J12" s="166" t="s">
        <v>5</v>
      </c>
      <c r="K12" s="166" t="s">
        <v>6</v>
      </c>
      <c r="L12" s="166" t="s">
        <v>5</v>
      </c>
      <c r="M12" s="166" t="s">
        <v>6</v>
      </c>
      <c r="N12" s="166" t="s">
        <v>5</v>
      </c>
      <c r="O12" s="166" t="s">
        <v>6</v>
      </c>
      <c r="P12" s="166" t="s">
        <v>5</v>
      </c>
      <c r="Q12" s="166" t="s">
        <v>6</v>
      </c>
      <c r="R12" s="166" t="s">
        <v>5</v>
      </c>
      <c r="S12" s="166" t="s">
        <v>6</v>
      </c>
      <c r="T12" s="166" t="s">
        <v>5</v>
      </c>
      <c r="U12" s="166" t="s">
        <v>6</v>
      </c>
      <c r="V12" s="166" t="s">
        <v>5</v>
      </c>
      <c r="W12" s="166" t="s">
        <v>6</v>
      </c>
    </row>
    <row r="13" spans="1:23" ht="12.75">
      <c r="A13" s="222" t="s">
        <v>122</v>
      </c>
      <c r="B13" s="222"/>
      <c r="C13" s="222"/>
      <c r="D13" s="222"/>
      <c r="E13" s="222"/>
      <c r="F13" s="222"/>
      <c r="G13" s="222"/>
      <c r="H13" s="222"/>
      <c r="I13" s="222"/>
      <c r="J13" s="222"/>
      <c r="K13" s="222"/>
      <c r="L13" s="222"/>
      <c r="M13" s="222"/>
      <c r="N13" s="222"/>
      <c r="O13" s="222"/>
      <c r="P13" s="6"/>
      <c r="Q13" s="6"/>
      <c r="R13" s="6"/>
      <c r="S13" s="6"/>
      <c r="T13" s="6"/>
      <c r="U13" s="6"/>
      <c r="V13" s="6"/>
      <c r="W13" s="6"/>
    </row>
    <row r="14" spans="1:23" ht="24">
      <c r="A14" s="229" t="s">
        <v>123</v>
      </c>
      <c r="B14" s="28" t="s">
        <v>124</v>
      </c>
      <c r="C14" s="107">
        <v>0</v>
      </c>
      <c r="D14" s="30" t="s">
        <v>125</v>
      </c>
      <c r="E14" s="108" t="s">
        <v>126</v>
      </c>
      <c r="F14" s="109">
        <v>1</v>
      </c>
      <c r="G14" s="31" t="s">
        <v>127</v>
      </c>
      <c r="H14" s="29">
        <v>1</v>
      </c>
      <c r="I14" s="110"/>
      <c r="J14" s="26"/>
      <c r="K14" s="111"/>
      <c r="L14" s="26"/>
      <c r="M14" s="111"/>
      <c r="N14" s="4"/>
      <c r="O14" s="111"/>
      <c r="P14" s="112"/>
      <c r="Q14" s="112"/>
      <c r="R14" s="112"/>
      <c r="S14" s="112"/>
      <c r="T14" s="112"/>
      <c r="U14" s="112"/>
      <c r="V14" s="112"/>
      <c r="W14" s="112"/>
    </row>
    <row r="15" spans="1:23" ht="89.25">
      <c r="A15" s="229"/>
      <c r="B15" s="28" t="s">
        <v>128</v>
      </c>
      <c r="C15" s="107">
        <v>0</v>
      </c>
      <c r="D15" s="30" t="s">
        <v>125</v>
      </c>
      <c r="E15" s="68" t="s">
        <v>129</v>
      </c>
      <c r="F15" s="109">
        <v>1</v>
      </c>
      <c r="G15" s="31" t="s">
        <v>127</v>
      </c>
      <c r="H15" s="230" t="s">
        <v>130</v>
      </c>
      <c r="I15" s="230"/>
      <c r="J15" s="230"/>
      <c r="K15" s="230"/>
      <c r="L15" s="230"/>
      <c r="M15" s="230"/>
      <c r="N15" s="230"/>
      <c r="O15" s="230"/>
      <c r="P15" s="230"/>
      <c r="Q15" s="230"/>
      <c r="R15" s="230"/>
      <c r="S15" s="230"/>
      <c r="T15" s="230"/>
      <c r="U15" s="230"/>
      <c r="V15" s="230"/>
      <c r="W15" s="230"/>
    </row>
    <row r="16" spans="1:23" ht="51">
      <c r="A16" s="113" t="s">
        <v>131</v>
      </c>
      <c r="B16" s="28" t="s">
        <v>132</v>
      </c>
      <c r="C16" s="107">
        <v>0</v>
      </c>
      <c r="D16" s="30" t="s">
        <v>133</v>
      </c>
      <c r="E16" s="68" t="s">
        <v>134</v>
      </c>
      <c r="F16" s="109">
        <v>0.9</v>
      </c>
      <c r="G16" s="31" t="s">
        <v>127</v>
      </c>
      <c r="H16" s="230" t="s">
        <v>130</v>
      </c>
      <c r="I16" s="230"/>
      <c r="J16" s="230"/>
      <c r="K16" s="230"/>
      <c r="L16" s="230"/>
      <c r="M16" s="230"/>
      <c r="N16" s="230"/>
      <c r="O16" s="230"/>
      <c r="P16" s="230"/>
      <c r="Q16" s="230"/>
      <c r="R16" s="230"/>
      <c r="S16" s="230"/>
      <c r="T16" s="230"/>
      <c r="U16" s="230"/>
      <c r="V16" s="230"/>
      <c r="W16" s="230"/>
    </row>
    <row r="17" spans="1:23" ht="189.75" customHeight="1">
      <c r="A17" s="114" t="s">
        <v>135</v>
      </c>
      <c r="B17" s="28" t="s">
        <v>269</v>
      </c>
      <c r="C17" s="210">
        <v>272</v>
      </c>
      <c r="D17" s="30" t="s">
        <v>136</v>
      </c>
      <c r="E17" s="68" t="s">
        <v>137</v>
      </c>
      <c r="F17" s="109">
        <v>1</v>
      </c>
      <c r="G17" s="31" t="s">
        <v>127</v>
      </c>
      <c r="H17" s="29">
        <v>0.2</v>
      </c>
      <c r="I17" s="110"/>
      <c r="J17" s="26">
        <v>0.4</v>
      </c>
      <c r="K17" s="115"/>
      <c r="L17" s="26">
        <v>0.6</v>
      </c>
      <c r="M17" s="111"/>
      <c r="N17" s="4">
        <v>0.8</v>
      </c>
      <c r="O17" s="111"/>
      <c r="P17" s="112"/>
      <c r="Q17" s="112"/>
      <c r="R17" s="112"/>
      <c r="S17" s="112"/>
      <c r="T17" s="112"/>
      <c r="U17" s="112"/>
      <c r="V17" s="112"/>
      <c r="W17" s="112"/>
    </row>
    <row r="18" spans="1:23" ht="24">
      <c r="A18" s="227" t="s">
        <v>139</v>
      </c>
      <c r="B18" s="179" t="s">
        <v>140</v>
      </c>
      <c r="C18" s="107">
        <v>0</v>
      </c>
      <c r="D18" s="30" t="s">
        <v>141</v>
      </c>
      <c r="E18" s="68" t="s">
        <v>142</v>
      </c>
      <c r="F18" s="109">
        <v>1</v>
      </c>
      <c r="G18" s="31" t="s">
        <v>127</v>
      </c>
      <c r="H18" s="117">
        <v>1</v>
      </c>
      <c r="I18" s="33"/>
      <c r="J18" s="26"/>
      <c r="K18" s="26"/>
      <c r="L18" s="26"/>
      <c r="M18" s="26"/>
      <c r="N18" s="4"/>
      <c r="O18" s="4"/>
      <c r="P18" s="112"/>
      <c r="Q18" s="112"/>
      <c r="R18" s="112"/>
      <c r="S18" s="112"/>
      <c r="T18" s="112"/>
      <c r="U18" s="112"/>
      <c r="V18" s="112"/>
      <c r="W18" s="112"/>
    </row>
    <row r="19" spans="1:23" ht="51">
      <c r="A19" s="227"/>
      <c r="B19" s="179" t="s">
        <v>143</v>
      </c>
      <c r="C19" s="29"/>
      <c r="D19" s="30" t="s">
        <v>144</v>
      </c>
      <c r="E19" s="30" t="s">
        <v>145</v>
      </c>
      <c r="F19" s="118">
        <v>0.9</v>
      </c>
      <c r="G19" s="31" t="s">
        <v>127</v>
      </c>
      <c r="H19" s="228" t="s">
        <v>146</v>
      </c>
      <c r="I19" s="228"/>
      <c r="J19" s="228"/>
      <c r="K19" s="228"/>
      <c r="L19" s="228"/>
      <c r="M19" s="228"/>
      <c r="N19" s="228"/>
      <c r="O19" s="228"/>
      <c r="P19" s="228"/>
      <c r="Q19" s="228"/>
      <c r="R19" s="228"/>
      <c r="S19" s="228"/>
      <c r="T19" s="228"/>
      <c r="U19" s="228"/>
      <c r="V19" s="228"/>
      <c r="W19" s="228"/>
    </row>
    <row r="20" ht="12.75">
      <c r="B20" s="142"/>
    </row>
    <row r="21" ht="12.75">
      <c r="B21" s="142"/>
    </row>
    <row r="22" ht="12.75">
      <c r="B22" s="6"/>
    </row>
  </sheetData>
  <sheetProtection/>
  <mergeCells count="21">
    <mergeCell ref="H15:W15"/>
    <mergeCell ref="H11:I11"/>
    <mergeCell ref="A18:A19"/>
    <mergeCell ref="H19:W19"/>
    <mergeCell ref="R11:S11"/>
    <mergeCell ref="T11:U11"/>
    <mergeCell ref="V11:W11"/>
    <mergeCell ref="L11:M11"/>
    <mergeCell ref="A14:A15"/>
    <mergeCell ref="P11:Q11"/>
    <mergeCell ref="H16:W16"/>
    <mergeCell ref="J11:K11"/>
    <mergeCell ref="A7:L7"/>
    <mergeCell ref="A8:L8"/>
    <mergeCell ref="A1:W6"/>
    <mergeCell ref="N11:O11"/>
    <mergeCell ref="A13:O13"/>
    <mergeCell ref="A10:B10"/>
    <mergeCell ref="A11:A12"/>
    <mergeCell ref="B11:B12"/>
    <mergeCell ref="C11:G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W34"/>
  <sheetViews>
    <sheetView zoomScalePageLayoutView="0" workbookViewId="0" topLeftCell="A1">
      <selection activeCell="A8" sqref="A8:L8"/>
    </sheetView>
  </sheetViews>
  <sheetFormatPr defaultColWidth="11.421875" defaultRowHeight="12.75"/>
  <cols>
    <col min="1" max="1" width="39.8515625" style="141" customWidth="1"/>
    <col min="2" max="2" width="50.57421875" style="0" customWidth="1"/>
    <col min="3" max="3" width="15.57421875" style="0" customWidth="1"/>
    <col min="4" max="4" width="26.421875" style="0" customWidth="1"/>
    <col min="5" max="5" width="29.8515625" style="0" customWidth="1"/>
    <col min="7" max="7" width="18.140625" style="0" customWidth="1"/>
  </cols>
  <sheetData>
    <row r="1" spans="1:23" ht="12.75">
      <c r="A1" s="219"/>
      <c r="B1" s="219"/>
      <c r="C1" s="219"/>
      <c r="D1" s="219"/>
      <c r="E1" s="219"/>
      <c r="F1" s="219"/>
      <c r="G1" s="219"/>
      <c r="H1" s="219"/>
      <c r="I1" s="219"/>
      <c r="J1" s="219"/>
      <c r="K1" s="219"/>
      <c r="L1" s="219"/>
      <c r="M1" s="219"/>
      <c r="N1" s="219"/>
      <c r="O1" s="219"/>
      <c r="P1" s="219"/>
      <c r="Q1" s="219"/>
      <c r="R1" s="219"/>
      <c r="S1" s="219"/>
      <c r="T1" s="219"/>
      <c r="U1" s="219"/>
      <c r="V1" s="219"/>
      <c r="W1" s="219"/>
    </row>
    <row r="2" spans="1:23" ht="12.75">
      <c r="A2" s="219"/>
      <c r="B2" s="219"/>
      <c r="C2" s="219"/>
      <c r="D2" s="219"/>
      <c r="E2" s="219"/>
      <c r="F2" s="219"/>
      <c r="G2" s="219"/>
      <c r="H2" s="219"/>
      <c r="I2" s="219"/>
      <c r="J2" s="219"/>
      <c r="K2" s="219"/>
      <c r="L2" s="219"/>
      <c r="M2" s="219"/>
      <c r="N2" s="219"/>
      <c r="O2" s="219"/>
      <c r="P2" s="219"/>
      <c r="Q2" s="219"/>
      <c r="R2" s="219"/>
      <c r="S2" s="219"/>
      <c r="T2" s="219"/>
      <c r="U2" s="219"/>
      <c r="V2" s="219"/>
      <c r="W2" s="219"/>
    </row>
    <row r="3" spans="1:23" ht="12.75">
      <c r="A3" s="219"/>
      <c r="B3" s="219"/>
      <c r="C3" s="219"/>
      <c r="D3" s="219"/>
      <c r="E3" s="219"/>
      <c r="F3" s="219"/>
      <c r="G3" s="219"/>
      <c r="H3" s="219"/>
      <c r="I3" s="219"/>
      <c r="J3" s="219"/>
      <c r="K3" s="219"/>
      <c r="L3" s="219"/>
      <c r="M3" s="219"/>
      <c r="N3" s="219"/>
      <c r="O3" s="219"/>
      <c r="P3" s="219"/>
      <c r="Q3" s="219"/>
      <c r="R3" s="219"/>
      <c r="S3" s="219"/>
      <c r="T3" s="219"/>
      <c r="U3" s="219"/>
      <c r="V3" s="219"/>
      <c r="W3" s="219"/>
    </row>
    <row r="4" spans="1:23" ht="12.75">
      <c r="A4" s="219"/>
      <c r="B4" s="219"/>
      <c r="C4" s="219"/>
      <c r="D4" s="219"/>
      <c r="E4" s="219"/>
      <c r="F4" s="219"/>
      <c r="G4" s="219"/>
      <c r="H4" s="219"/>
      <c r="I4" s="219"/>
      <c r="J4" s="219"/>
      <c r="K4" s="219"/>
      <c r="L4" s="219"/>
      <c r="M4" s="219"/>
      <c r="N4" s="219"/>
      <c r="O4" s="219"/>
      <c r="P4" s="219"/>
      <c r="Q4" s="219"/>
      <c r="R4" s="219"/>
      <c r="S4" s="219"/>
      <c r="T4" s="219"/>
      <c r="U4" s="219"/>
      <c r="V4" s="219"/>
      <c r="W4" s="219"/>
    </row>
    <row r="5" spans="1:23" ht="12.75">
      <c r="A5" s="219"/>
      <c r="B5" s="219"/>
      <c r="C5" s="219"/>
      <c r="D5" s="219"/>
      <c r="E5" s="219"/>
      <c r="F5" s="219"/>
      <c r="G5" s="219"/>
      <c r="H5" s="219"/>
      <c r="I5" s="219"/>
      <c r="J5" s="219"/>
      <c r="K5" s="219"/>
      <c r="L5" s="219"/>
      <c r="M5" s="219"/>
      <c r="N5" s="219"/>
      <c r="O5" s="219"/>
      <c r="P5" s="219"/>
      <c r="Q5" s="219"/>
      <c r="R5" s="219"/>
      <c r="S5" s="219"/>
      <c r="T5" s="219"/>
      <c r="U5" s="219"/>
      <c r="V5" s="219"/>
      <c r="W5" s="219"/>
    </row>
    <row r="6" spans="1:23" ht="14.25" customHeight="1">
      <c r="A6" s="219"/>
      <c r="B6" s="219"/>
      <c r="C6" s="219"/>
      <c r="D6" s="219"/>
      <c r="E6" s="219"/>
      <c r="F6" s="219"/>
      <c r="G6" s="219"/>
      <c r="H6" s="219"/>
      <c r="I6" s="219"/>
      <c r="J6" s="219"/>
      <c r="K6" s="219"/>
      <c r="L6" s="219"/>
      <c r="M6" s="219"/>
      <c r="N6" s="219"/>
      <c r="O6" s="219"/>
      <c r="P6" s="219"/>
      <c r="Q6" s="219"/>
      <c r="R6" s="219"/>
      <c r="S6" s="219"/>
      <c r="T6" s="219"/>
      <c r="U6" s="219"/>
      <c r="V6" s="219"/>
      <c r="W6" s="219"/>
    </row>
    <row r="7" spans="1:15" s="195" customFormat="1" ht="25.5" customHeight="1">
      <c r="A7" s="217" t="s">
        <v>247</v>
      </c>
      <c r="B7" s="218"/>
      <c r="C7" s="218"/>
      <c r="D7" s="218"/>
      <c r="E7" s="218"/>
      <c r="F7" s="218"/>
      <c r="G7" s="218"/>
      <c r="H7" s="218"/>
      <c r="I7" s="218"/>
      <c r="J7" s="218"/>
      <c r="K7" s="218"/>
      <c r="L7" s="218"/>
      <c r="M7" s="196"/>
      <c r="N7" s="196"/>
      <c r="O7" s="196"/>
    </row>
    <row r="8" spans="1:15" s="195" customFormat="1" ht="32.25" customHeight="1">
      <c r="A8" s="217" t="s">
        <v>213</v>
      </c>
      <c r="B8" s="218"/>
      <c r="C8" s="218"/>
      <c r="D8" s="218"/>
      <c r="E8" s="218"/>
      <c r="F8" s="218"/>
      <c r="G8" s="218"/>
      <c r="H8" s="218"/>
      <c r="I8" s="218"/>
      <c r="J8" s="218"/>
      <c r="K8" s="218"/>
      <c r="L8" s="218"/>
      <c r="M8" s="196"/>
      <c r="N8" s="196"/>
      <c r="O8" s="196"/>
    </row>
    <row r="9" spans="1:15" ht="12.75">
      <c r="A9" s="244"/>
      <c r="B9" s="245"/>
      <c r="C9" s="245"/>
      <c r="D9" s="245"/>
      <c r="E9" s="245"/>
      <c r="F9" s="245"/>
      <c r="G9" s="245"/>
      <c r="H9" s="245"/>
      <c r="I9" s="245"/>
      <c r="J9" s="245"/>
      <c r="K9" s="245"/>
      <c r="L9" s="245"/>
      <c r="M9" s="172"/>
      <c r="N9" s="172"/>
      <c r="O9" s="172"/>
    </row>
    <row r="10" spans="1:15" ht="12.75">
      <c r="A10" s="223" t="s">
        <v>260</v>
      </c>
      <c r="B10" s="223"/>
      <c r="C10" s="104"/>
      <c r="D10" s="104"/>
      <c r="E10" s="104"/>
      <c r="F10" s="104"/>
      <c r="G10" s="104"/>
      <c r="H10" s="104"/>
      <c r="I10" s="104"/>
      <c r="J10" s="104"/>
      <c r="K10" s="104"/>
      <c r="L10" s="104"/>
      <c r="M10" s="104"/>
      <c r="N10" s="105"/>
      <c r="O10" s="105"/>
    </row>
    <row r="11" spans="1:23" ht="12.75">
      <c r="A11" s="224" t="s">
        <v>0</v>
      </c>
      <c r="B11" s="220" t="s">
        <v>1</v>
      </c>
      <c r="C11" s="220" t="s">
        <v>8</v>
      </c>
      <c r="D11" s="221"/>
      <c r="E11" s="221"/>
      <c r="F11" s="221"/>
      <c r="G11" s="221"/>
      <c r="H11" s="221" t="s">
        <v>114</v>
      </c>
      <c r="I11" s="221"/>
      <c r="J11" s="215" t="s">
        <v>115</v>
      </c>
      <c r="K11" s="216"/>
      <c r="L11" s="220" t="s">
        <v>116</v>
      </c>
      <c r="M11" s="221"/>
      <c r="N11" s="220" t="s">
        <v>117</v>
      </c>
      <c r="O11" s="221"/>
      <c r="P11" s="221" t="s">
        <v>118</v>
      </c>
      <c r="Q11" s="221"/>
      <c r="R11" s="215" t="s">
        <v>119</v>
      </c>
      <c r="S11" s="216"/>
      <c r="T11" s="220" t="s">
        <v>120</v>
      </c>
      <c r="U11" s="221"/>
      <c r="V11" s="220" t="s">
        <v>121</v>
      </c>
      <c r="W11" s="221"/>
    </row>
    <row r="12" spans="1:23" ht="36">
      <c r="A12" s="225"/>
      <c r="B12" s="226"/>
      <c r="C12" s="167" t="s">
        <v>2</v>
      </c>
      <c r="D12" s="167" t="s">
        <v>14</v>
      </c>
      <c r="E12" s="167" t="s">
        <v>9</v>
      </c>
      <c r="F12" s="106" t="s">
        <v>10</v>
      </c>
      <c r="G12" s="167" t="s">
        <v>4</v>
      </c>
      <c r="H12" s="166" t="s">
        <v>5</v>
      </c>
      <c r="I12" s="166" t="s">
        <v>6</v>
      </c>
      <c r="J12" s="166" t="s">
        <v>5</v>
      </c>
      <c r="K12" s="166" t="s">
        <v>6</v>
      </c>
      <c r="L12" s="166" t="s">
        <v>5</v>
      </c>
      <c r="M12" s="166" t="s">
        <v>6</v>
      </c>
      <c r="N12" s="166" t="s">
        <v>5</v>
      </c>
      <c r="O12" s="166" t="s">
        <v>6</v>
      </c>
      <c r="P12" s="166" t="s">
        <v>5</v>
      </c>
      <c r="Q12" s="166" t="s">
        <v>6</v>
      </c>
      <c r="R12" s="166" t="s">
        <v>5</v>
      </c>
      <c r="S12" s="166" t="s">
        <v>6</v>
      </c>
      <c r="T12" s="166" t="s">
        <v>5</v>
      </c>
      <c r="U12" s="166" t="s">
        <v>6</v>
      </c>
      <c r="V12" s="166" t="s">
        <v>5</v>
      </c>
      <c r="W12" s="166" t="s">
        <v>6</v>
      </c>
    </row>
    <row r="13" spans="1:23" ht="12.75">
      <c r="A13" s="240" t="s">
        <v>147</v>
      </c>
      <c r="B13" s="240"/>
      <c r="C13" s="240"/>
      <c r="D13" s="240"/>
      <c r="E13" s="240"/>
      <c r="F13" s="240"/>
      <c r="G13" s="240"/>
      <c r="H13" s="241"/>
      <c r="I13" s="241"/>
      <c r="J13" s="241"/>
      <c r="K13" s="241"/>
      <c r="L13" s="241"/>
      <c r="M13" s="241"/>
      <c r="N13" s="241"/>
      <c r="O13" s="241"/>
      <c r="P13" s="6"/>
      <c r="Q13" s="6"/>
      <c r="R13" s="6"/>
      <c r="S13" s="6"/>
      <c r="T13" s="6"/>
      <c r="U13" s="6"/>
      <c r="V13" s="6"/>
      <c r="W13" s="6"/>
    </row>
    <row r="14" spans="1:23" ht="105" customHeight="1">
      <c r="A14" s="231" t="s">
        <v>148</v>
      </c>
      <c r="B14" s="119" t="s">
        <v>149</v>
      </c>
      <c r="C14" s="120">
        <v>0</v>
      </c>
      <c r="D14" s="30" t="s">
        <v>133</v>
      </c>
      <c r="E14" s="116" t="s">
        <v>150</v>
      </c>
      <c r="F14" s="121">
        <v>1</v>
      </c>
      <c r="G14" s="31" t="s">
        <v>138</v>
      </c>
      <c r="H14" s="122">
        <v>100</v>
      </c>
      <c r="I14" s="110"/>
      <c r="J14" s="122"/>
      <c r="K14" s="110"/>
      <c r="L14" s="122"/>
      <c r="M14" s="34"/>
      <c r="N14" s="122"/>
      <c r="O14" s="4"/>
      <c r="P14" s="112"/>
      <c r="Q14" s="112"/>
      <c r="R14" s="112"/>
      <c r="S14" s="112"/>
      <c r="T14" s="112"/>
      <c r="U14" s="112"/>
      <c r="V14" s="112"/>
      <c r="W14" s="112"/>
    </row>
    <row r="15" spans="1:23" ht="101.25" customHeight="1">
      <c r="A15" s="242"/>
      <c r="B15" s="119" t="s">
        <v>151</v>
      </c>
      <c r="C15" s="123">
        <v>0</v>
      </c>
      <c r="D15" s="68" t="s">
        <v>152</v>
      </c>
      <c r="E15" s="116" t="s">
        <v>153</v>
      </c>
      <c r="F15" s="32">
        <v>0.9</v>
      </c>
      <c r="G15" s="68" t="s">
        <v>138</v>
      </c>
      <c r="H15" s="243" t="s">
        <v>154</v>
      </c>
      <c r="I15" s="243"/>
      <c r="J15" s="243"/>
      <c r="K15" s="243"/>
      <c r="L15" s="243"/>
      <c r="M15" s="243"/>
      <c r="N15" s="243"/>
      <c r="O15" s="243"/>
      <c r="P15" s="243"/>
      <c r="Q15" s="243"/>
      <c r="R15" s="243"/>
      <c r="S15" s="243"/>
      <c r="T15" s="243"/>
      <c r="U15" s="243"/>
      <c r="V15" s="243"/>
      <c r="W15" s="243"/>
    </row>
    <row r="16" spans="1:23" ht="91.5" customHeight="1">
      <c r="A16" s="231" t="s">
        <v>155</v>
      </c>
      <c r="B16" s="169" t="s">
        <v>156</v>
      </c>
      <c r="C16" s="170">
        <v>0</v>
      </c>
      <c r="D16" s="68" t="s">
        <v>141</v>
      </c>
      <c r="E16" s="68" t="s">
        <v>157</v>
      </c>
      <c r="F16" s="68">
        <v>100</v>
      </c>
      <c r="G16" s="68" t="s">
        <v>127</v>
      </c>
      <c r="H16" s="32">
        <v>1</v>
      </c>
      <c r="I16" s="68"/>
      <c r="J16" s="32"/>
      <c r="K16" s="68"/>
      <c r="L16" s="32"/>
      <c r="M16" s="68"/>
      <c r="N16" s="4"/>
      <c r="O16" s="168"/>
      <c r="P16" s="112"/>
      <c r="Q16" s="112"/>
      <c r="R16" s="112"/>
      <c r="S16" s="112"/>
      <c r="T16" s="112"/>
      <c r="U16" s="112"/>
      <c r="V16" s="112"/>
      <c r="W16" s="112"/>
    </row>
    <row r="17" spans="1:23" ht="63.75">
      <c r="A17" s="239"/>
      <c r="B17" s="173" t="s">
        <v>158</v>
      </c>
      <c r="C17" s="170">
        <v>0</v>
      </c>
      <c r="D17" s="68" t="s">
        <v>141</v>
      </c>
      <c r="E17" s="68" t="s">
        <v>159</v>
      </c>
      <c r="F17" s="68">
        <v>100</v>
      </c>
      <c r="G17" s="68" t="s">
        <v>127</v>
      </c>
      <c r="H17" s="32">
        <v>1</v>
      </c>
      <c r="I17" s="68"/>
      <c r="J17" s="32"/>
      <c r="K17" s="68"/>
      <c r="L17" s="32"/>
      <c r="M17" s="68"/>
      <c r="N17" s="4"/>
      <c r="O17" s="168"/>
      <c r="P17" s="112"/>
      <c r="Q17" s="112"/>
      <c r="R17" s="112"/>
      <c r="S17" s="112"/>
      <c r="T17" s="112"/>
      <c r="U17" s="112"/>
      <c r="V17" s="112"/>
      <c r="W17" s="112"/>
    </row>
    <row r="18" spans="1:23" ht="106.5" customHeight="1">
      <c r="A18" s="239"/>
      <c r="B18" s="169" t="s">
        <v>160</v>
      </c>
      <c r="C18" s="170">
        <v>0</v>
      </c>
      <c r="D18" s="30" t="s">
        <v>161</v>
      </c>
      <c r="E18" s="68" t="s">
        <v>162</v>
      </c>
      <c r="F18" s="27">
        <v>1</v>
      </c>
      <c r="G18" s="31" t="s">
        <v>127</v>
      </c>
      <c r="H18" s="33">
        <v>0.5</v>
      </c>
      <c r="I18" s="27"/>
      <c r="J18" s="26">
        <v>0.5</v>
      </c>
      <c r="K18" s="34"/>
      <c r="L18" s="26"/>
      <c r="M18" s="34"/>
      <c r="N18" s="4"/>
      <c r="O18" s="34"/>
      <c r="P18" s="112"/>
      <c r="Q18" s="112"/>
      <c r="R18" s="112"/>
      <c r="S18" s="112"/>
      <c r="T18" s="112"/>
      <c r="U18" s="112"/>
      <c r="V18" s="112"/>
      <c r="W18" s="112"/>
    </row>
    <row r="19" spans="1:23" ht="128.25" customHeight="1">
      <c r="A19" s="239"/>
      <c r="B19" s="124" t="s">
        <v>163</v>
      </c>
      <c r="C19" s="125">
        <v>0</v>
      </c>
      <c r="D19" s="126" t="s">
        <v>161</v>
      </c>
      <c r="E19" s="22" t="s">
        <v>164</v>
      </c>
      <c r="F19" s="27">
        <v>1</v>
      </c>
      <c r="G19" s="31" t="s">
        <v>127</v>
      </c>
      <c r="H19" s="232" t="s">
        <v>165</v>
      </c>
      <c r="I19" s="233"/>
      <c r="J19" s="233"/>
      <c r="K19" s="233"/>
      <c r="L19" s="233"/>
      <c r="M19" s="233"/>
      <c r="N19" s="233"/>
      <c r="O19" s="233"/>
      <c r="P19" s="233"/>
      <c r="Q19" s="233"/>
      <c r="R19" s="233"/>
      <c r="S19" s="233"/>
      <c r="T19" s="233"/>
      <c r="U19" s="233"/>
      <c r="V19" s="233"/>
      <c r="W19" s="234"/>
    </row>
    <row r="20" spans="1:23" ht="114" customHeight="1">
      <c r="A20" s="229" t="s">
        <v>166</v>
      </c>
      <c r="B20" s="127" t="s">
        <v>167</v>
      </c>
      <c r="C20" s="128"/>
      <c r="D20" s="30" t="s">
        <v>168</v>
      </c>
      <c r="E20" s="129" t="s">
        <v>169</v>
      </c>
      <c r="F20" s="27">
        <v>1</v>
      </c>
      <c r="G20" s="31" t="s">
        <v>127</v>
      </c>
      <c r="H20" s="232"/>
      <c r="I20" s="233"/>
      <c r="J20" s="233"/>
      <c r="K20" s="233"/>
      <c r="L20" s="233"/>
      <c r="M20" s="233"/>
      <c r="N20" s="233"/>
      <c r="O20" s="233"/>
      <c r="P20" s="233"/>
      <c r="Q20" s="233"/>
      <c r="R20" s="233"/>
      <c r="S20" s="233"/>
      <c r="T20" s="233"/>
      <c r="U20" s="233"/>
      <c r="V20" s="233"/>
      <c r="W20" s="234"/>
    </row>
    <row r="21" spans="1:23" ht="114" customHeight="1">
      <c r="A21" s="229"/>
      <c r="B21" s="130" t="s">
        <v>170</v>
      </c>
      <c r="C21" s="128"/>
      <c r="D21" s="30" t="s">
        <v>171</v>
      </c>
      <c r="E21" s="171" t="s">
        <v>172</v>
      </c>
      <c r="F21" s="27">
        <v>1</v>
      </c>
      <c r="G21" s="31" t="s">
        <v>127</v>
      </c>
      <c r="H21" s="33">
        <v>1</v>
      </c>
      <c r="I21" s="27"/>
      <c r="J21" s="26"/>
      <c r="K21" s="34"/>
      <c r="L21" s="26"/>
      <c r="M21" s="34"/>
      <c r="N21" s="168"/>
      <c r="O21" s="34"/>
      <c r="P21" s="112"/>
      <c r="Q21" s="112"/>
      <c r="R21" s="112"/>
      <c r="S21" s="112"/>
      <c r="T21" s="112"/>
      <c r="U21" s="112"/>
      <c r="V21" s="112"/>
      <c r="W21" s="112"/>
    </row>
    <row r="22" spans="1:23" ht="64.5" customHeight="1">
      <c r="A22" s="229"/>
      <c r="B22" s="131" t="s">
        <v>173</v>
      </c>
      <c r="C22" s="128"/>
      <c r="D22" s="169" t="s">
        <v>174</v>
      </c>
      <c r="E22" s="132" t="s">
        <v>175</v>
      </c>
      <c r="F22" s="27">
        <v>1</v>
      </c>
      <c r="G22" s="31" t="s">
        <v>127</v>
      </c>
      <c r="H22" s="232" t="s">
        <v>165</v>
      </c>
      <c r="I22" s="233"/>
      <c r="J22" s="233"/>
      <c r="K22" s="233"/>
      <c r="L22" s="233"/>
      <c r="M22" s="233"/>
      <c r="N22" s="233"/>
      <c r="O22" s="233"/>
      <c r="P22" s="233"/>
      <c r="Q22" s="233"/>
      <c r="R22" s="233"/>
      <c r="S22" s="233"/>
      <c r="T22" s="233"/>
      <c r="U22" s="233"/>
      <c r="V22" s="233"/>
      <c r="W22" s="234"/>
    </row>
    <row r="23" spans="1:23" ht="55.5" customHeight="1">
      <c r="A23" s="229"/>
      <c r="B23" s="133" t="s">
        <v>176</v>
      </c>
      <c r="C23" s="174"/>
      <c r="D23" s="176" t="s">
        <v>168</v>
      </c>
      <c r="E23" s="134" t="s">
        <v>177</v>
      </c>
      <c r="F23" s="27">
        <v>1</v>
      </c>
      <c r="G23" s="31" t="s">
        <v>127</v>
      </c>
      <c r="H23" s="135">
        <v>1</v>
      </c>
      <c r="I23" s="136"/>
      <c r="J23" s="135"/>
      <c r="K23" s="136"/>
      <c r="L23" s="135"/>
      <c r="M23" s="136"/>
      <c r="N23" s="135"/>
      <c r="O23" s="136"/>
      <c r="P23" s="112"/>
      <c r="Q23" s="112"/>
      <c r="R23" s="112"/>
      <c r="S23" s="112"/>
      <c r="T23" s="112"/>
      <c r="U23" s="112"/>
      <c r="V23" s="112"/>
      <c r="W23" s="112"/>
    </row>
    <row r="24" spans="1:23" ht="75" customHeight="1">
      <c r="A24" s="231"/>
      <c r="B24" s="137" t="s">
        <v>178</v>
      </c>
      <c r="C24" s="174"/>
      <c r="D24" s="169" t="s">
        <v>179</v>
      </c>
      <c r="E24" s="132" t="s">
        <v>180</v>
      </c>
      <c r="F24" s="27">
        <v>1</v>
      </c>
      <c r="G24" s="31" t="s">
        <v>127</v>
      </c>
      <c r="H24" s="235" t="s">
        <v>181</v>
      </c>
      <c r="I24" s="236"/>
      <c r="J24" s="236"/>
      <c r="K24" s="236"/>
      <c r="L24" s="236"/>
      <c r="M24" s="236"/>
      <c r="N24" s="236"/>
      <c r="O24" s="236"/>
      <c r="P24" s="236"/>
      <c r="Q24" s="236"/>
      <c r="R24" s="236"/>
      <c r="S24" s="236"/>
      <c r="T24" s="236"/>
      <c r="U24" s="236"/>
      <c r="V24" s="236"/>
      <c r="W24" s="237"/>
    </row>
    <row r="25" spans="1:23" ht="81" customHeight="1">
      <c r="A25" s="238" t="s">
        <v>182</v>
      </c>
      <c r="B25" s="108" t="s">
        <v>183</v>
      </c>
      <c r="C25" s="170">
        <v>1.08</v>
      </c>
      <c r="D25" s="169" t="s">
        <v>184</v>
      </c>
      <c r="E25" s="138" t="s">
        <v>185</v>
      </c>
      <c r="F25" s="27" t="s">
        <v>186</v>
      </c>
      <c r="G25" s="31" t="s">
        <v>127</v>
      </c>
      <c r="H25" s="232" t="s">
        <v>187</v>
      </c>
      <c r="I25" s="233"/>
      <c r="J25" s="233"/>
      <c r="K25" s="233"/>
      <c r="L25" s="233"/>
      <c r="M25" s="233"/>
      <c r="N25" s="233"/>
      <c r="O25" s="233"/>
      <c r="P25" s="233"/>
      <c r="Q25" s="233"/>
      <c r="R25" s="233"/>
      <c r="S25" s="233"/>
      <c r="T25" s="233"/>
      <c r="U25" s="233"/>
      <c r="V25" s="233"/>
      <c r="W25" s="234"/>
    </row>
    <row r="26" spans="1:23" ht="76.5" customHeight="1">
      <c r="A26" s="238"/>
      <c r="B26" s="108" t="s">
        <v>188</v>
      </c>
      <c r="C26" s="175">
        <v>0.1117</v>
      </c>
      <c r="D26" s="169" t="s">
        <v>184</v>
      </c>
      <c r="E26" s="138" t="s">
        <v>189</v>
      </c>
      <c r="F26" s="27" t="s">
        <v>190</v>
      </c>
      <c r="G26" s="31" t="s">
        <v>127</v>
      </c>
      <c r="H26" s="232" t="s">
        <v>187</v>
      </c>
      <c r="I26" s="233"/>
      <c r="J26" s="233"/>
      <c r="K26" s="233"/>
      <c r="L26" s="233"/>
      <c r="M26" s="233"/>
      <c r="N26" s="233"/>
      <c r="O26" s="233"/>
      <c r="P26" s="233"/>
      <c r="Q26" s="233"/>
      <c r="R26" s="233"/>
      <c r="S26" s="233"/>
      <c r="T26" s="233"/>
      <c r="U26" s="233"/>
      <c r="V26" s="233"/>
      <c r="W26" s="234"/>
    </row>
    <row r="27" spans="1:23" ht="56.25" customHeight="1">
      <c r="A27" s="238"/>
      <c r="B27" s="108" t="s">
        <v>191</v>
      </c>
      <c r="C27" s="175">
        <v>0.1257</v>
      </c>
      <c r="D27" s="169" t="s">
        <v>184</v>
      </c>
      <c r="E27" s="132" t="s">
        <v>192</v>
      </c>
      <c r="F27" s="27" t="s">
        <v>186</v>
      </c>
      <c r="G27" s="31" t="s">
        <v>127</v>
      </c>
      <c r="H27" s="232" t="s">
        <v>187</v>
      </c>
      <c r="I27" s="233"/>
      <c r="J27" s="233"/>
      <c r="K27" s="233"/>
      <c r="L27" s="233"/>
      <c r="M27" s="233"/>
      <c r="N27" s="233"/>
      <c r="O27" s="233"/>
      <c r="P27" s="233"/>
      <c r="Q27" s="233"/>
      <c r="R27" s="233"/>
      <c r="S27" s="233"/>
      <c r="T27" s="233"/>
      <c r="U27" s="233"/>
      <c r="V27" s="233"/>
      <c r="W27" s="234"/>
    </row>
    <row r="28" spans="1:23" ht="62.25" customHeight="1">
      <c r="A28" s="238"/>
      <c r="B28" s="139" t="s">
        <v>193</v>
      </c>
      <c r="C28" s="175">
        <v>0.3273</v>
      </c>
      <c r="D28" s="169" t="s">
        <v>184</v>
      </c>
      <c r="E28" s="132" t="s">
        <v>194</v>
      </c>
      <c r="F28" s="27" t="s">
        <v>186</v>
      </c>
      <c r="G28" s="31" t="s">
        <v>127</v>
      </c>
      <c r="H28" s="232" t="s">
        <v>187</v>
      </c>
      <c r="I28" s="233"/>
      <c r="J28" s="233"/>
      <c r="K28" s="233"/>
      <c r="L28" s="233"/>
      <c r="M28" s="233"/>
      <c r="N28" s="233"/>
      <c r="O28" s="233"/>
      <c r="P28" s="233"/>
      <c r="Q28" s="233"/>
      <c r="R28" s="233"/>
      <c r="S28" s="233"/>
      <c r="T28" s="233"/>
      <c r="U28" s="233"/>
      <c r="V28" s="233"/>
      <c r="W28" s="234"/>
    </row>
    <row r="29" spans="1:23" ht="90" customHeight="1">
      <c r="A29" s="238"/>
      <c r="B29" s="108" t="s">
        <v>195</v>
      </c>
      <c r="C29" s="140">
        <v>9802703000</v>
      </c>
      <c r="D29" s="169" t="s">
        <v>184</v>
      </c>
      <c r="E29" s="132" t="s">
        <v>196</v>
      </c>
      <c r="F29" s="27" t="s">
        <v>186</v>
      </c>
      <c r="G29" s="31" t="s">
        <v>127</v>
      </c>
      <c r="H29" s="232" t="s">
        <v>187</v>
      </c>
      <c r="I29" s="233"/>
      <c r="J29" s="233"/>
      <c r="K29" s="233"/>
      <c r="L29" s="233"/>
      <c r="M29" s="233"/>
      <c r="N29" s="233"/>
      <c r="O29" s="233"/>
      <c r="P29" s="233"/>
      <c r="Q29" s="233"/>
      <c r="R29" s="233"/>
      <c r="S29" s="233"/>
      <c r="T29" s="233"/>
      <c r="U29" s="233"/>
      <c r="V29" s="233"/>
      <c r="W29" s="234"/>
    </row>
    <row r="30" spans="1:23" ht="65.25" customHeight="1">
      <c r="A30" s="238"/>
      <c r="B30" s="108" t="s">
        <v>197</v>
      </c>
      <c r="C30" s="140">
        <v>0.05</v>
      </c>
      <c r="D30" s="169" t="s">
        <v>184</v>
      </c>
      <c r="E30" s="132" t="s">
        <v>198</v>
      </c>
      <c r="F30" s="27" t="s">
        <v>186</v>
      </c>
      <c r="G30" s="31" t="s">
        <v>127</v>
      </c>
      <c r="H30" s="232" t="s">
        <v>187</v>
      </c>
      <c r="I30" s="233"/>
      <c r="J30" s="233"/>
      <c r="K30" s="233"/>
      <c r="L30" s="233"/>
      <c r="M30" s="233"/>
      <c r="N30" s="233"/>
      <c r="O30" s="233"/>
      <c r="P30" s="233"/>
      <c r="Q30" s="233"/>
      <c r="R30" s="233"/>
      <c r="S30" s="233"/>
      <c r="T30" s="233"/>
      <c r="U30" s="233"/>
      <c r="V30" s="233"/>
      <c r="W30" s="234"/>
    </row>
    <row r="31" spans="1:23" ht="95.25" customHeight="1">
      <c r="A31" s="238"/>
      <c r="B31" s="108" t="s">
        <v>199</v>
      </c>
      <c r="C31" s="140">
        <v>0.05</v>
      </c>
      <c r="D31" s="169" t="s">
        <v>184</v>
      </c>
      <c r="E31" s="132" t="s">
        <v>200</v>
      </c>
      <c r="F31" s="27" t="s">
        <v>186</v>
      </c>
      <c r="G31" s="31" t="s">
        <v>127</v>
      </c>
      <c r="H31" s="232" t="s">
        <v>187</v>
      </c>
      <c r="I31" s="233"/>
      <c r="J31" s="233"/>
      <c r="K31" s="233"/>
      <c r="L31" s="233"/>
      <c r="M31" s="233"/>
      <c r="N31" s="233"/>
      <c r="O31" s="233"/>
      <c r="P31" s="233"/>
      <c r="Q31" s="233"/>
      <c r="R31" s="233"/>
      <c r="S31" s="233"/>
      <c r="T31" s="233"/>
      <c r="U31" s="233"/>
      <c r="V31" s="233"/>
      <c r="W31" s="234"/>
    </row>
    <row r="32" ht="12.75">
      <c r="B32" s="142"/>
    </row>
    <row r="33" ht="12.75">
      <c r="B33" s="142"/>
    </row>
    <row r="34" ht="12.75">
      <c r="B34" s="6"/>
    </row>
  </sheetData>
  <sheetProtection/>
  <mergeCells count="33">
    <mergeCell ref="A1:W6"/>
    <mergeCell ref="A13:O13"/>
    <mergeCell ref="A14:A15"/>
    <mergeCell ref="H15:W15"/>
    <mergeCell ref="J11:K11"/>
    <mergeCell ref="L11:M11"/>
    <mergeCell ref="N11:O11"/>
    <mergeCell ref="A9:L9"/>
    <mergeCell ref="A11:A12"/>
    <mergeCell ref="B11:B12"/>
    <mergeCell ref="C11:G11"/>
    <mergeCell ref="H20:W20"/>
    <mergeCell ref="H19:W19"/>
    <mergeCell ref="A16:A19"/>
    <mergeCell ref="T11:U11"/>
    <mergeCell ref="V11:W11"/>
    <mergeCell ref="H11:I11"/>
    <mergeCell ref="H29:W29"/>
    <mergeCell ref="H24:W24"/>
    <mergeCell ref="A25:A31"/>
    <mergeCell ref="H30:W30"/>
    <mergeCell ref="H31:W31"/>
    <mergeCell ref="H25:W25"/>
    <mergeCell ref="A7:L7"/>
    <mergeCell ref="A8:L8"/>
    <mergeCell ref="A20:A24"/>
    <mergeCell ref="H26:W26"/>
    <mergeCell ref="H27:W27"/>
    <mergeCell ref="H28:W28"/>
    <mergeCell ref="P11:Q11"/>
    <mergeCell ref="R11:S11"/>
    <mergeCell ref="H22:W22"/>
    <mergeCell ref="A10:B10"/>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7:O31"/>
  <sheetViews>
    <sheetView zoomScalePageLayoutView="0" workbookViewId="0" topLeftCell="A1">
      <selection activeCell="A7" sqref="A7:L7"/>
    </sheetView>
  </sheetViews>
  <sheetFormatPr defaultColWidth="11.421875" defaultRowHeight="12.75"/>
  <cols>
    <col min="1" max="1" width="42.57421875" style="195" customWidth="1"/>
    <col min="2" max="2" width="45.00390625" style="195" customWidth="1"/>
    <col min="3" max="5" width="27.28125" style="195" customWidth="1"/>
    <col min="6" max="6" width="22.28125" style="195" customWidth="1"/>
    <col min="7" max="7" width="22.8515625" style="195" customWidth="1"/>
    <col min="8" max="15" width="15.7109375" style="195" customWidth="1"/>
    <col min="16" max="16384" width="11.421875" style="195" customWidth="1"/>
  </cols>
  <sheetData>
    <row r="1" ht="12.75"/>
    <row r="2" ht="12.75"/>
    <row r="3" ht="12.75"/>
    <row r="4" ht="12.75"/>
    <row r="5" ht="12.75"/>
    <row r="6" ht="12.75"/>
    <row r="7" spans="1:15" ht="25.5" customHeight="1">
      <c r="A7" s="217" t="s">
        <v>243</v>
      </c>
      <c r="B7" s="218"/>
      <c r="C7" s="218"/>
      <c r="D7" s="218"/>
      <c r="E7" s="218"/>
      <c r="F7" s="218"/>
      <c r="G7" s="218"/>
      <c r="H7" s="218"/>
      <c r="I7" s="218"/>
      <c r="J7" s="218"/>
      <c r="K7" s="218"/>
      <c r="L7" s="218"/>
      <c r="M7" s="196"/>
      <c r="N7" s="196"/>
      <c r="O7" s="196"/>
    </row>
    <row r="8" spans="1:15" ht="32.25" customHeight="1">
      <c r="A8" s="217" t="s">
        <v>213</v>
      </c>
      <c r="B8" s="218"/>
      <c r="C8" s="218"/>
      <c r="D8" s="218"/>
      <c r="E8" s="218"/>
      <c r="F8" s="218"/>
      <c r="G8" s="218"/>
      <c r="H8" s="218"/>
      <c r="I8" s="218"/>
      <c r="J8" s="218"/>
      <c r="K8" s="218"/>
      <c r="L8" s="218"/>
      <c r="M8" s="196"/>
      <c r="N8" s="196"/>
      <c r="O8" s="196"/>
    </row>
    <row r="9" spans="1:15" ht="27" customHeight="1">
      <c r="A9" s="223" t="s">
        <v>12</v>
      </c>
      <c r="B9" s="223"/>
      <c r="C9" s="197"/>
      <c r="D9" s="197"/>
      <c r="E9" s="197"/>
      <c r="F9" s="197"/>
      <c r="G9" s="197"/>
      <c r="H9" s="197"/>
      <c r="I9" s="197"/>
      <c r="J9" s="197"/>
      <c r="K9" s="197"/>
      <c r="L9" s="197"/>
      <c r="M9" s="197"/>
      <c r="N9" s="196"/>
      <c r="O9" s="196"/>
    </row>
    <row r="10" spans="1:15" ht="33" customHeight="1">
      <c r="A10" s="220" t="s">
        <v>0</v>
      </c>
      <c r="B10" s="220" t="s">
        <v>1</v>
      </c>
      <c r="C10" s="220" t="s">
        <v>8</v>
      </c>
      <c r="D10" s="246"/>
      <c r="E10" s="246"/>
      <c r="F10" s="246"/>
      <c r="G10" s="246"/>
      <c r="H10" s="246" t="s">
        <v>15</v>
      </c>
      <c r="I10" s="246"/>
      <c r="J10" s="220" t="s">
        <v>17</v>
      </c>
      <c r="K10" s="246"/>
      <c r="L10" s="220" t="s">
        <v>16</v>
      </c>
      <c r="M10" s="246"/>
      <c r="N10" s="220" t="s">
        <v>214</v>
      </c>
      <c r="O10" s="246"/>
    </row>
    <row r="11" spans="1:15" ht="37.5" customHeight="1">
      <c r="A11" s="246"/>
      <c r="B11" s="246"/>
      <c r="C11" s="180" t="s">
        <v>2</v>
      </c>
      <c r="D11" s="180" t="s">
        <v>14</v>
      </c>
      <c r="E11" s="180" t="s">
        <v>9</v>
      </c>
      <c r="F11" s="180" t="s">
        <v>10</v>
      </c>
      <c r="G11" s="180" t="s">
        <v>4</v>
      </c>
      <c r="H11" s="180" t="s">
        <v>5</v>
      </c>
      <c r="I11" s="180" t="s">
        <v>6</v>
      </c>
      <c r="J11" s="180" t="s">
        <v>5</v>
      </c>
      <c r="K11" s="180" t="s">
        <v>6</v>
      </c>
      <c r="L11" s="180" t="s">
        <v>5</v>
      </c>
      <c r="M11" s="180" t="s">
        <v>6</v>
      </c>
      <c r="N11" s="180" t="s">
        <v>5</v>
      </c>
      <c r="O11" s="180" t="s">
        <v>6</v>
      </c>
    </row>
    <row r="12" spans="1:15" ht="22.5" customHeight="1">
      <c r="A12" s="247" t="s">
        <v>244</v>
      </c>
      <c r="B12" s="247"/>
      <c r="C12" s="247"/>
      <c r="D12" s="247"/>
      <c r="E12" s="247"/>
      <c r="F12" s="247"/>
      <c r="G12" s="247"/>
      <c r="H12" s="247"/>
      <c r="I12" s="247"/>
      <c r="J12" s="247"/>
      <c r="K12" s="247"/>
      <c r="L12" s="247"/>
      <c r="M12" s="247"/>
      <c r="N12" s="247"/>
      <c r="O12" s="247"/>
    </row>
    <row r="13" spans="1:15" ht="50.25" customHeight="1">
      <c r="A13" s="229" t="s">
        <v>253</v>
      </c>
      <c r="B13" s="181" t="s">
        <v>215</v>
      </c>
      <c r="C13" s="107">
        <v>0</v>
      </c>
      <c r="D13" s="30" t="s">
        <v>125</v>
      </c>
      <c r="E13" s="68" t="s">
        <v>216</v>
      </c>
      <c r="F13" s="109">
        <v>1</v>
      </c>
      <c r="G13" s="31" t="s">
        <v>127</v>
      </c>
      <c r="H13" s="29">
        <v>1</v>
      </c>
      <c r="I13" s="110"/>
      <c r="J13" s="26"/>
      <c r="K13" s="111"/>
      <c r="L13" s="26"/>
      <c r="M13" s="111"/>
      <c r="N13" s="4"/>
      <c r="O13" s="111"/>
    </row>
    <row r="14" spans="1:15" ht="50.25" customHeight="1">
      <c r="A14" s="229"/>
      <c r="B14" s="181" t="s">
        <v>217</v>
      </c>
      <c r="C14" s="107">
        <v>0</v>
      </c>
      <c r="D14" s="30" t="s">
        <v>133</v>
      </c>
      <c r="E14" s="68" t="s">
        <v>218</v>
      </c>
      <c r="F14" s="109">
        <v>1</v>
      </c>
      <c r="G14" s="31" t="s">
        <v>127</v>
      </c>
      <c r="H14" s="29">
        <v>0.2</v>
      </c>
      <c r="I14" s="110">
        <v>0.4</v>
      </c>
      <c r="J14" s="26">
        <v>0.4</v>
      </c>
      <c r="K14" s="111">
        <v>0.6</v>
      </c>
      <c r="L14" s="26">
        <v>0.6</v>
      </c>
      <c r="M14" s="111">
        <v>0.8</v>
      </c>
      <c r="N14" s="4">
        <v>0.8</v>
      </c>
      <c r="O14" s="111">
        <v>1</v>
      </c>
    </row>
    <row r="15" spans="1:15" ht="50.25" customHeight="1">
      <c r="A15" s="229"/>
      <c r="B15" s="181" t="s">
        <v>219</v>
      </c>
      <c r="C15" s="107">
        <f>+SUM('[1]Linea Base comercial'!E6:E13)</f>
        <v>0.5808554512612106</v>
      </c>
      <c r="D15" s="30" t="s">
        <v>133</v>
      </c>
      <c r="E15" s="68" t="s">
        <v>220</v>
      </c>
      <c r="F15" s="109">
        <f>+C15*0.4</f>
        <v>0.23234218050448427</v>
      </c>
      <c r="G15" s="31" t="s">
        <v>138</v>
      </c>
      <c r="H15" s="29">
        <v>0</v>
      </c>
      <c r="I15" s="110">
        <f>+C15</f>
        <v>0.5808554512612106</v>
      </c>
      <c r="J15" s="26">
        <v>0.2</v>
      </c>
      <c r="K15" s="111">
        <f>+$I15-(($I15-$F15)*J15)</f>
        <v>0.5111527971098654</v>
      </c>
      <c r="L15" s="26">
        <v>0.5</v>
      </c>
      <c r="M15" s="111">
        <f>+$I15-(($I15-$F15)*L15)</f>
        <v>0.40659881588284746</v>
      </c>
      <c r="N15" s="4">
        <v>1</v>
      </c>
      <c r="O15" s="111">
        <f>+$I15-(($I15-$F15)*N15)</f>
        <v>0.2323421805044843</v>
      </c>
    </row>
    <row r="16" spans="1:15" ht="50.25" customHeight="1">
      <c r="A16" s="229"/>
      <c r="B16" s="181" t="s">
        <v>221</v>
      </c>
      <c r="C16" s="107">
        <f>+'[1]Linea Base comercial'!E14</f>
        <v>0.4191445487387895</v>
      </c>
      <c r="D16" s="30" t="s">
        <v>133</v>
      </c>
      <c r="E16" s="68" t="s">
        <v>220</v>
      </c>
      <c r="F16" s="109">
        <f>+C16*0.8</f>
        <v>0.3353156389910316</v>
      </c>
      <c r="G16" s="31" t="s">
        <v>138</v>
      </c>
      <c r="H16" s="29">
        <v>0</v>
      </c>
      <c r="I16" s="110">
        <f>+C16</f>
        <v>0.4191445487387895</v>
      </c>
      <c r="J16" s="26">
        <v>0.2</v>
      </c>
      <c r="K16" s="111">
        <f>+$I16-(($I16-$F16)*J16)</f>
        <v>0.4023787667892379</v>
      </c>
      <c r="L16" s="26">
        <v>0.5</v>
      </c>
      <c r="M16" s="111">
        <f>+$I16-(($I16-$F16)*L16)</f>
        <v>0.3772300938649106</v>
      </c>
      <c r="N16" s="4">
        <v>1</v>
      </c>
      <c r="O16" s="111">
        <f>+$I16-(($I16-$F16)*N16)</f>
        <v>0.3353156389910316</v>
      </c>
    </row>
    <row r="17" spans="1:15" ht="24.75" customHeight="1">
      <c r="A17" s="247" t="s">
        <v>245</v>
      </c>
      <c r="B17" s="247"/>
      <c r="C17" s="247"/>
      <c r="D17" s="247"/>
      <c r="E17" s="247"/>
      <c r="F17" s="247"/>
      <c r="G17" s="247"/>
      <c r="H17" s="247"/>
      <c r="I17" s="247"/>
      <c r="J17" s="247"/>
      <c r="K17" s="247"/>
      <c r="L17" s="247"/>
      <c r="M17" s="247"/>
      <c r="N17" s="247"/>
      <c r="O17" s="247"/>
    </row>
    <row r="18" spans="1:15" ht="50.25" customHeight="1">
      <c r="A18" s="227" t="s">
        <v>248</v>
      </c>
      <c r="B18" s="181" t="s">
        <v>222</v>
      </c>
      <c r="C18" s="107">
        <v>0</v>
      </c>
      <c r="D18" s="30" t="s">
        <v>125</v>
      </c>
      <c r="E18" s="68" t="s">
        <v>216</v>
      </c>
      <c r="F18" s="109">
        <v>1</v>
      </c>
      <c r="G18" s="31" t="s">
        <v>127</v>
      </c>
      <c r="H18" s="117">
        <v>1</v>
      </c>
      <c r="I18" s="33"/>
      <c r="J18" s="26"/>
      <c r="K18" s="26"/>
      <c r="L18" s="26"/>
      <c r="M18" s="26"/>
      <c r="N18" s="4"/>
      <c r="O18" s="4"/>
    </row>
    <row r="19" spans="1:15" ht="50.25" customHeight="1">
      <c r="A19" s="227"/>
      <c r="B19" s="181" t="s">
        <v>223</v>
      </c>
      <c r="C19" s="29">
        <v>0.78</v>
      </c>
      <c r="D19" s="30" t="s">
        <v>133</v>
      </c>
      <c r="E19" s="30" t="s">
        <v>224</v>
      </c>
      <c r="F19" s="118">
        <v>0.9</v>
      </c>
      <c r="G19" s="31" t="s">
        <v>127</v>
      </c>
      <c r="H19" s="182">
        <v>0.25</v>
      </c>
      <c r="I19" s="33">
        <v>0.81</v>
      </c>
      <c r="J19" s="26">
        <v>0.5</v>
      </c>
      <c r="K19" s="26">
        <v>0.84</v>
      </c>
      <c r="L19" s="26">
        <v>0.75</v>
      </c>
      <c r="M19" s="26">
        <v>0.87</v>
      </c>
      <c r="N19" s="4">
        <v>1</v>
      </c>
      <c r="O19" s="4">
        <v>0.9</v>
      </c>
    </row>
    <row r="20" spans="1:15" ht="24.75" customHeight="1">
      <c r="A20" s="247" t="s">
        <v>246</v>
      </c>
      <c r="B20" s="247"/>
      <c r="C20" s="247"/>
      <c r="D20" s="247"/>
      <c r="E20" s="247"/>
      <c r="F20" s="247"/>
      <c r="G20" s="247"/>
      <c r="H20" s="247"/>
      <c r="I20" s="247"/>
      <c r="J20" s="247"/>
      <c r="K20" s="247"/>
      <c r="L20" s="247"/>
      <c r="M20" s="247"/>
      <c r="N20" s="247"/>
      <c r="O20" s="247"/>
    </row>
    <row r="21" spans="1:15" ht="33" customHeight="1">
      <c r="A21" s="231" t="s">
        <v>249</v>
      </c>
      <c r="B21" s="193" t="s">
        <v>263</v>
      </c>
      <c r="C21" s="192">
        <v>0</v>
      </c>
      <c r="D21" s="188" t="s">
        <v>251</v>
      </c>
      <c r="E21" s="68" t="s">
        <v>264</v>
      </c>
      <c r="F21" s="189">
        <v>1</v>
      </c>
      <c r="G21" s="190" t="s">
        <v>138</v>
      </c>
      <c r="H21" s="117">
        <v>1</v>
      </c>
      <c r="I21" s="117">
        <v>1</v>
      </c>
      <c r="J21" s="187"/>
      <c r="K21" s="187"/>
      <c r="L21" s="187"/>
      <c r="M21" s="187"/>
      <c r="N21" s="187"/>
      <c r="O21" s="187"/>
    </row>
    <row r="22" spans="1:15" ht="50.25" customHeight="1">
      <c r="A22" s="239"/>
      <c r="B22" s="193" t="s">
        <v>250</v>
      </c>
      <c r="C22" s="191">
        <v>0</v>
      </c>
      <c r="D22" s="188" t="s">
        <v>251</v>
      </c>
      <c r="E22" s="68" t="s">
        <v>252</v>
      </c>
      <c r="F22" s="189">
        <v>1</v>
      </c>
      <c r="G22" s="190" t="s">
        <v>138</v>
      </c>
      <c r="H22" s="117">
        <v>1</v>
      </c>
      <c r="I22" s="117">
        <v>1</v>
      </c>
      <c r="J22" s="187"/>
      <c r="K22" s="187"/>
      <c r="L22" s="187"/>
      <c r="M22" s="187"/>
      <c r="N22" s="187"/>
      <c r="O22" s="187"/>
    </row>
    <row r="23" spans="1:15" ht="50.25" customHeight="1">
      <c r="A23" s="239"/>
      <c r="B23" s="119" t="s">
        <v>225</v>
      </c>
      <c r="C23" s="192">
        <f>+'[1]Linea Base comercial'!C20-'[1]Linea Base comercial'!C21</f>
        <v>1493</v>
      </c>
      <c r="D23" s="30" t="s">
        <v>133</v>
      </c>
      <c r="E23" s="68" t="s">
        <v>226</v>
      </c>
      <c r="F23" s="121">
        <v>1</v>
      </c>
      <c r="G23" s="31" t="s">
        <v>138</v>
      </c>
      <c r="H23" s="122">
        <v>375</v>
      </c>
      <c r="I23" s="110">
        <v>0.9744591414799078</v>
      </c>
      <c r="J23" s="122">
        <v>375</v>
      </c>
      <c r="K23" s="110">
        <v>0.9830260662965755</v>
      </c>
      <c r="L23" s="122">
        <v>375</v>
      </c>
      <c r="M23" s="34">
        <v>0.9915929911132433</v>
      </c>
      <c r="N23" s="122">
        <v>375</v>
      </c>
      <c r="O23" s="4">
        <v>1</v>
      </c>
    </row>
    <row r="24" spans="1:15" ht="50.25" customHeight="1">
      <c r="A24" s="239"/>
      <c r="B24" s="119" t="s">
        <v>227</v>
      </c>
      <c r="C24" s="185">
        <f>('[1]Linea Base comercial'!C20-'[1]Linea Base comercial'!C22)-C23</f>
        <v>4743</v>
      </c>
      <c r="D24" s="68" t="s">
        <v>152</v>
      </c>
      <c r="E24" s="68" t="s">
        <v>228</v>
      </c>
      <c r="F24" s="32">
        <v>1</v>
      </c>
      <c r="G24" s="68" t="s">
        <v>138</v>
      </c>
      <c r="H24" s="185">
        <v>1200</v>
      </c>
      <c r="I24" s="177">
        <v>0.8849519109953624</v>
      </c>
      <c r="J24" s="185">
        <v>1200</v>
      </c>
      <c r="K24" s="177">
        <v>0.9123660704086994</v>
      </c>
      <c r="L24" s="185">
        <v>1200</v>
      </c>
      <c r="M24" s="177">
        <v>0.9397802298220365</v>
      </c>
      <c r="N24" s="185">
        <v>1200</v>
      </c>
      <c r="O24" s="178">
        <v>0.9671943892353734</v>
      </c>
    </row>
    <row r="25" spans="1:15" ht="50.25" customHeight="1">
      <c r="A25" s="239"/>
      <c r="B25" s="194" t="s">
        <v>229</v>
      </c>
      <c r="C25" s="185">
        <v>3</v>
      </c>
      <c r="D25" s="68" t="s">
        <v>133</v>
      </c>
      <c r="E25" s="68" t="s">
        <v>230</v>
      </c>
      <c r="F25" s="68">
        <v>24</v>
      </c>
      <c r="G25" s="68" t="s">
        <v>127</v>
      </c>
      <c r="H25" s="32">
        <v>0.25</v>
      </c>
      <c r="I25" s="68">
        <v>6</v>
      </c>
      <c r="J25" s="32">
        <v>0.5</v>
      </c>
      <c r="K25" s="68">
        <v>12</v>
      </c>
      <c r="L25" s="32">
        <v>0.75</v>
      </c>
      <c r="M25" s="68">
        <v>18</v>
      </c>
      <c r="N25" s="4">
        <v>1</v>
      </c>
      <c r="O25" s="183">
        <v>24</v>
      </c>
    </row>
    <row r="26" spans="1:15" ht="50.25" customHeight="1">
      <c r="A26" s="239"/>
      <c r="B26" s="194" t="s">
        <v>231</v>
      </c>
      <c r="C26" s="185">
        <v>0</v>
      </c>
      <c r="D26" s="68" t="s">
        <v>232</v>
      </c>
      <c r="E26" s="68" t="s">
        <v>233</v>
      </c>
      <c r="F26" s="68">
        <v>2</v>
      </c>
      <c r="G26" s="68" t="s">
        <v>127</v>
      </c>
      <c r="H26" s="32">
        <v>1</v>
      </c>
      <c r="I26" s="68">
        <v>2</v>
      </c>
      <c r="J26" s="32"/>
      <c r="K26" s="68"/>
      <c r="L26" s="32"/>
      <c r="M26" s="68"/>
      <c r="N26" s="4"/>
      <c r="O26" s="183"/>
    </row>
    <row r="27" spans="1:15" ht="50.25" customHeight="1">
      <c r="A27" s="239"/>
      <c r="B27" s="194" t="s">
        <v>234</v>
      </c>
      <c r="C27" s="185">
        <v>0</v>
      </c>
      <c r="D27" s="30" t="s">
        <v>232</v>
      </c>
      <c r="E27" s="68" t="s">
        <v>265</v>
      </c>
      <c r="F27" s="27">
        <v>0</v>
      </c>
      <c r="G27" s="31" t="s">
        <v>127</v>
      </c>
      <c r="H27" s="33">
        <v>1</v>
      </c>
      <c r="I27" s="27">
        <v>1</v>
      </c>
      <c r="J27" s="26"/>
      <c r="K27" s="34"/>
      <c r="L27" s="26"/>
      <c r="M27" s="34"/>
      <c r="N27" s="4"/>
      <c r="O27" s="34"/>
    </row>
    <row r="28" spans="1:15" ht="50.25" customHeight="1">
      <c r="A28" s="239"/>
      <c r="B28" s="194" t="s">
        <v>235</v>
      </c>
      <c r="C28" s="185">
        <v>0</v>
      </c>
      <c r="D28" s="30" t="s">
        <v>232</v>
      </c>
      <c r="E28" s="68" t="s">
        <v>236</v>
      </c>
      <c r="F28" s="27">
        <v>0</v>
      </c>
      <c r="G28" s="31" t="s">
        <v>127</v>
      </c>
      <c r="H28" s="33">
        <v>0</v>
      </c>
      <c r="I28" s="27">
        <v>1</v>
      </c>
      <c r="J28" s="26"/>
      <c r="K28" s="34"/>
      <c r="L28" s="26"/>
      <c r="M28" s="34"/>
      <c r="N28" s="183"/>
      <c r="O28" s="34"/>
    </row>
    <row r="29" spans="1:15" ht="50.25" customHeight="1">
      <c r="A29" s="239"/>
      <c r="B29" s="184" t="s">
        <v>237</v>
      </c>
      <c r="C29" s="185">
        <v>0</v>
      </c>
      <c r="D29" s="30" t="s">
        <v>232</v>
      </c>
      <c r="E29" s="68" t="s">
        <v>238</v>
      </c>
      <c r="F29" s="27">
        <v>0</v>
      </c>
      <c r="G29" s="31" t="s">
        <v>127</v>
      </c>
      <c r="H29" s="33">
        <v>0</v>
      </c>
      <c r="I29" s="27">
        <v>1</v>
      </c>
      <c r="J29" s="26"/>
      <c r="K29" s="34"/>
      <c r="L29" s="26"/>
      <c r="M29" s="34"/>
      <c r="N29" s="183"/>
      <c r="O29" s="34"/>
    </row>
    <row r="30" spans="1:15" ht="50.25" customHeight="1">
      <c r="A30" s="239"/>
      <c r="B30" s="194" t="s">
        <v>239</v>
      </c>
      <c r="C30" s="198">
        <v>400</v>
      </c>
      <c r="D30" s="184" t="s">
        <v>133</v>
      </c>
      <c r="E30" s="184" t="s">
        <v>240</v>
      </c>
      <c r="F30" s="27">
        <v>0</v>
      </c>
      <c r="G30" s="184" t="s">
        <v>127</v>
      </c>
      <c r="H30" s="199">
        <v>0.25</v>
      </c>
      <c r="I30" s="184">
        <v>100</v>
      </c>
      <c r="J30" s="199">
        <v>0.5</v>
      </c>
      <c r="K30" s="184">
        <v>200</v>
      </c>
      <c r="L30" s="199">
        <v>0.75</v>
      </c>
      <c r="M30" s="184">
        <v>300</v>
      </c>
      <c r="N30" s="199">
        <v>1</v>
      </c>
      <c r="O30" s="184">
        <v>400</v>
      </c>
    </row>
    <row r="31" spans="1:15" ht="50.25" customHeight="1">
      <c r="A31" s="242"/>
      <c r="B31" s="194" t="s">
        <v>241</v>
      </c>
      <c r="C31" s="198">
        <v>2500</v>
      </c>
      <c r="D31" s="184" t="s">
        <v>133</v>
      </c>
      <c r="E31" s="184" t="s">
        <v>242</v>
      </c>
      <c r="F31" s="27">
        <v>0</v>
      </c>
      <c r="G31" s="184" t="s">
        <v>127</v>
      </c>
      <c r="H31" s="199">
        <v>0.25</v>
      </c>
      <c r="I31" s="184">
        <v>625</v>
      </c>
      <c r="J31" s="199">
        <v>0.5</v>
      </c>
      <c r="K31" s="184">
        <v>1250</v>
      </c>
      <c r="L31" s="199">
        <v>0.75</v>
      </c>
      <c r="M31" s="184">
        <v>1875</v>
      </c>
      <c r="N31" s="199">
        <v>1</v>
      </c>
      <c r="O31" s="184">
        <v>2500</v>
      </c>
    </row>
  </sheetData>
  <sheetProtection/>
  <mergeCells count="16">
    <mergeCell ref="A21:A31"/>
    <mergeCell ref="N10:O10"/>
    <mergeCell ref="A12:O12"/>
    <mergeCell ref="A13:A16"/>
    <mergeCell ref="A17:O17"/>
    <mergeCell ref="A18:A19"/>
    <mergeCell ref="A20:O20"/>
    <mergeCell ref="A7:L7"/>
    <mergeCell ref="A8:L8"/>
    <mergeCell ref="A9:B9"/>
    <mergeCell ref="A10:A11"/>
    <mergeCell ref="B10:B11"/>
    <mergeCell ref="C10:G10"/>
    <mergeCell ref="H10:I10"/>
    <mergeCell ref="J10:K10"/>
    <mergeCell ref="L10:M10"/>
  </mergeCells>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P43"/>
  <sheetViews>
    <sheetView zoomScalePageLayoutView="0" workbookViewId="0" topLeftCell="A9">
      <pane xSplit="2" ySplit="8" topLeftCell="C17" activePane="bottomRight" state="frozen"/>
      <selection pane="topLeft" activeCell="A9" sqref="A9"/>
      <selection pane="topRight" activeCell="C9" sqref="C9"/>
      <selection pane="bottomLeft" activeCell="A11" sqref="A11"/>
      <selection pane="bottomRight" activeCell="A12" sqref="A12:L12"/>
    </sheetView>
  </sheetViews>
  <sheetFormatPr defaultColWidth="12.57421875" defaultRowHeight="12.75"/>
  <cols>
    <col min="1" max="1" width="42.421875" style="0" customWidth="1"/>
    <col min="2" max="2" width="41.8515625" style="0" customWidth="1"/>
    <col min="3" max="3" width="18.57421875" style="2" customWidth="1"/>
    <col min="4" max="4" width="16.8515625" style="2" bestFit="1" customWidth="1"/>
    <col min="5" max="5" width="20.140625" style="2" customWidth="1"/>
    <col min="6" max="6" width="26.7109375" style="1" customWidth="1"/>
    <col min="7" max="7" width="18.57421875" style="1" customWidth="1"/>
    <col min="8" max="8" width="21.00390625" style="1" customWidth="1"/>
    <col min="9" max="9" width="13.00390625" style="1" customWidth="1"/>
    <col min="10" max="10" width="23.57421875" style="1" customWidth="1"/>
    <col min="11" max="11" width="13.140625" style="1" customWidth="1"/>
    <col min="12" max="12" width="16.421875" style="1" customWidth="1"/>
    <col min="13" max="13" width="12.57421875" style="1" customWidth="1"/>
    <col min="14" max="14" width="16.140625" style="1" customWidth="1"/>
    <col min="15" max="15" width="11.7109375" style="1" customWidth="1"/>
    <col min="16" max="16" width="16.8515625" style="1" customWidth="1"/>
  </cols>
  <sheetData>
    <row r="1" spans="1:16" ht="12.75">
      <c r="A1" s="6"/>
      <c r="B1" s="6"/>
      <c r="C1" s="15"/>
      <c r="D1" s="15"/>
      <c r="E1" s="15"/>
      <c r="F1" s="16"/>
      <c r="G1" s="16"/>
      <c r="H1" s="16"/>
      <c r="I1" s="16"/>
      <c r="J1" s="16"/>
      <c r="K1" s="16"/>
      <c r="L1" s="16"/>
      <c r="M1" s="16"/>
      <c r="N1" s="16"/>
      <c r="O1" s="16"/>
      <c r="P1" s="16"/>
    </row>
    <row r="2" spans="1:16" ht="12.75">
      <c r="A2" s="6"/>
      <c r="B2" s="6"/>
      <c r="C2" s="15"/>
      <c r="D2" s="15"/>
      <c r="E2" s="15"/>
      <c r="F2" s="16"/>
      <c r="G2" s="16"/>
      <c r="H2" s="16"/>
      <c r="I2" s="16"/>
      <c r="J2" s="16"/>
      <c r="K2" s="16"/>
      <c r="L2" s="16"/>
      <c r="M2" s="16"/>
      <c r="N2" s="16"/>
      <c r="O2" s="16"/>
      <c r="P2" s="16"/>
    </row>
    <row r="3" spans="1:16" ht="12.75">
      <c r="A3" s="6"/>
      <c r="B3" s="6"/>
      <c r="C3" s="15"/>
      <c r="D3" s="15"/>
      <c r="E3" s="15"/>
      <c r="F3" s="16"/>
      <c r="G3" s="16"/>
      <c r="H3" s="16"/>
      <c r="I3" s="16"/>
      <c r="J3" s="16"/>
      <c r="K3" s="16"/>
      <c r="L3" s="16"/>
      <c r="M3" s="16"/>
      <c r="N3" s="16"/>
      <c r="O3" s="16"/>
      <c r="P3" s="16"/>
    </row>
    <row r="4" spans="1:16" ht="12.75">
      <c r="A4" s="6"/>
      <c r="B4" s="6"/>
      <c r="C4" s="15"/>
      <c r="D4" s="15"/>
      <c r="E4" s="15"/>
      <c r="F4" s="16"/>
      <c r="G4" s="16"/>
      <c r="H4" s="16"/>
      <c r="I4" s="16"/>
      <c r="J4" s="16"/>
      <c r="K4" s="16"/>
      <c r="L4" s="16"/>
      <c r="M4" s="16"/>
      <c r="N4" s="16"/>
      <c r="O4" s="16"/>
      <c r="P4" s="16"/>
    </row>
    <row r="5" spans="1:16" ht="12.75">
      <c r="A5" s="6"/>
      <c r="B5" s="6"/>
      <c r="C5" s="15"/>
      <c r="D5" s="15"/>
      <c r="E5" s="15"/>
      <c r="F5" s="16"/>
      <c r="G5" s="16"/>
      <c r="H5" s="16"/>
      <c r="I5" s="16"/>
      <c r="J5" s="16"/>
      <c r="K5" s="16"/>
      <c r="L5" s="16"/>
      <c r="M5" s="16"/>
      <c r="N5" s="16"/>
      <c r="O5" s="16"/>
      <c r="P5" s="16"/>
    </row>
    <row r="6" spans="1:16" ht="25.5" customHeight="1">
      <c r="A6" s="266" t="s">
        <v>7</v>
      </c>
      <c r="B6" s="267"/>
      <c r="C6" s="267"/>
      <c r="D6" s="267"/>
      <c r="E6" s="267"/>
      <c r="F6" s="267"/>
      <c r="G6" s="267"/>
      <c r="H6" s="267"/>
      <c r="I6" s="267"/>
      <c r="J6" s="267"/>
      <c r="K6" s="267"/>
      <c r="L6" s="267"/>
      <c r="M6" s="21"/>
      <c r="N6" s="21"/>
      <c r="O6" s="21"/>
      <c r="P6" s="21"/>
    </row>
    <row r="7" spans="1:16" ht="32.25" customHeight="1" thickBot="1">
      <c r="A7" s="266" t="s">
        <v>95</v>
      </c>
      <c r="B7" s="267"/>
      <c r="C7" s="267"/>
      <c r="D7" s="267"/>
      <c r="E7" s="267"/>
      <c r="F7" s="267"/>
      <c r="G7" s="267"/>
      <c r="H7" s="267"/>
      <c r="I7" s="267"/>
      <c r="J7" s="267"/>
      <c r="K7" s="267"/>
      <c r="L7" s="267"/>
      <c r="M7" s="21"/>
      <c r="N7" s="21"/>
      <c r="O7" s="21"/>
      <c r="P7" s="21"/>
    </row>
    <row r="8" spans="1:16" ht="32.25" customHeight="1">
      <c r="A8" s="268" t="s">
        <v>13</v>
      </c>
      <c r="B8" s="269"/>
      <c r="C8" s="14"/>
      <c r="D8" s="14"/>
      <c r="E8" s="14"/>
      <c r="F8" s="17"/>
      <c r="G8" s="17"/>
      <c r="H8" s="17"/>
      <c r="I8" s="17"/>
      <c r="J8" s="17"/>
      <c r="K8" s="17"/>
      <c r="L8" s="17"/>
      <c r="M8" s="21"/>
      <c r="N8" s="21"/>
      <c r="O8" s="21"/>
      <c r="P8" s="21"/>
    </row>
    <row r="9" spans="1:16" ht="32.25" customHeight="1">
      <c r="A9" s="206"/>
      <c r="B9" s="206"/>
      <c r="C9" s="206"/>
      <c r="D9" s="206"/>
      <c r="E9" s="206"/>
      <c r="F9" s="206"/>
      <c r="G9" s="206"/>
      <c r="H9" s="206"/>
      <c r="I9" s="206"/>
      <c r="J9" s="206"/>
      <c r="K9" s="206"/>
      <c r="L9" s="206"/>
      <c r="M9" s="206"/>
      <c r="N9" s="206"/>
      <c r="O9" s="206"/>
      <c r="P9" s="206"/>
    </row>
    <row r="10" spans="1:16" ht="32.25" customHeight="1">
      <c r="A10" s="206"/>
      <c r="B10" s="206"/>
      <c r="C10" s="206"/>
      <c r="D10" s="206"/>
      <c r="E10" s="206"/>
      <c r="F10" s="206"/>
      <c r="G10" s="206"/>
      <c r="H10" s="206"/>
      <c r="I10" s="206"/>
      <c r="J10" s="206"/>
      <c r="K10" s="206"/>
      <c r="L10" s="206"/>
      <c r="M10" s="206"/>
      <c r="N10" s="206"/>
      <c r="O10" s="206"/>
      <c r="P10" s="206"/>
    </row>
    <row r="11" spans="1:16" ht="32.25" customHeight="1">
      <c r="A11" s="206"/>
      <c r="B11" s="206"/>
      <c r="C11" s="206"/>
      <c r="D11" s="206"/>
      <c r="E11" s="206"/>
      <c r="F11" s="206"/>
      <c r="G11" s="206"/>
      <c r="H11" s="206"/>
      <c r="I11" s="206"/>
      <c r="J11" s="206"/>
      <c r="K11" s="206"/>
      <c r="L11" s="206"/>
      <c r="M11" s="206"/>
      <c r="N11" s="206"/>
      <c r="O11" s="206"/>
      <c r="P11" s="206"/>
    </row>
    <row r="12" spans="1:16" ht="32.25" customHeight="1">
      <c r="A12" s="217" t="s">
        <v>201</v>
      </c>
      <c r="B12" s="218"/>
      <c r="C12" s="218"/>
      <c r="D12" s="218"/>
      <c r="E12" s="218"/>
      <c r="F12" s="218"/>
      <c r="G12" s="218"/>
      <c r="H12" s="218"/>
      <c r="I12" s="218"/>
      <c r="J12" s="218"/>
      <c r="K12" s="218"/>
      <c r="L12" s="218"/>
      <c r="M12" s="206"/>
      <c r="N12" s="206"/>
      <c r="O12" s="206"/>
      <c r="P12" s="206"/>
    </row>
    <row r="13" spans="1:16" ht="48" customHeight="1">
      <c r="A13" s="217" t="s">
        <v>213</v>
      </c>
      <c r="B13" s="218"/>
      <c r="C13" s="218"/>
      <c r="D13" s="218"/>
      <c r="E13" s="218"/>
      <c r="F13" s="218"/>
      <c r="G13" s="218"/>
      <c r="H13" s="218"/>
      <c r="I13" s="218"/>
      <c r="J13" s="218"/>
      <c r="K13" s="218"/>
      <c r="L13" s="218"/>
      <c r="M13" s="205"/>
      <c r="N13" s="205"/>
      <c r="O13" s="205"/>
      <c r="P13" s="205"/>
    </row>
    <row r="14" spans="1:16" ht="32.25" customHeight="1" thickBot="1">
      <c r="A14" s="223" t="s">
        <v>258</v>
      </c>
      <c r="B14" s="223"/>
      <c r="C14" s="207"/>
      <c r="D14" s="207"/>
      <c r="E14" s="207"/>
      <c r="F14" s="207"/>
      <c r="G14" s="207"/>
      <c r="H14" s="207"/>
      <c r="I14" s="207"/>
      <c r="J14" s="207"/>
      <c r="K14" s="207"/>
      <c r="L14" s="207"/>
      <c r="M14" s="21"/>
      <c r="N14" s="21"/>
      <c r="O14" s="21"/>
      <c r="P14" s="21"/>
    </row>
    <row r="15" spans="1:16" ht="22.5" customHeight="1">
      <c r="A15" s="270" t="s">
        <v>0</v>
      </c>
      <c r="B15" s="272" t="s">
        <v>1</v>
      </c>
      <c r="C15" s="256" t="s">
        <v>8</v>
      </c>
      <c r="D15" s="258"/>
      <c r="E15" s="258"/>
      <c r="F15" s="258"/>
      <c r="G15" s="258"/>
      <c r="H15" s="257"/>
      <c r="I15" s="256" t="s">
        <v>15</v>
      </c>
      <c r="J15" s="257"/>
      <c r="K15" s="256" t="s">
        <v>17</v>
      </c>
      <c r="L15" s="257"/>
      <c r="M15" s="256" t="s">
        <v>16</v>
      </c>
      <c r="N15" s="257"/>
      <c r="O15" s="256" t="s">
        <v>18</v>
      </c>
      <c r="P15" s="263"/>
    </row>
    <row r="16" spans="1:16" ht="69" customHeight="1" thickBot="1">
      <c r="A16" s="271"/>
      <c r="B16" s="273"/>
      <c r="C16" s="204" t="s">
        <v>2</v>
      </c>
      <c r="D16" s="204" t="s">
        <v>11</v>
      </c>
      <c r="E16" s="204" t="s">
        <v>9</v>
      </c>
      <c r="F16" s="204" t="s">
        <v>10</v>
      </c>
      <c r="G16" s="204" t="s">
        <v>3</v>
      </c>
      <c r="H16" s="204" t="s">
        <v>4</v>
      </c>
      <c r="I16" s="70" t="s">
        <v>5</v>
      </c>
      <c r="J16" s="70" t="s">
        <v>6</v>
      </c>
      <c r="K16" s="204" t="s">
        <v>5</v>
      </c>
      <c r="L16" s="204" t="s">
        <v>6</v>
      </c>
      <c r="M16" s="204" t="s">
        <v>5</v>
      </c>
      <c r="N16" s="204" t="s">
        <v>6</v>
      </c>
      <c r="O16" s="204" t="s">
        <v>5</v>
      </c>
      <c r="P16" s="71" t="s">
        <v>6</v>
      </c>
    </row>
    <row r="17" spans="1:16" ht="12.75" customHeight="1" thickBot="1">
      <c r="A17" s="264" t="s">
        <v>97</v>
      </c>
      <c r="B17" s="265"/>
      <c r="C17" s="90"/>
      <c r="D17" s="91"/>
      <c r="E17" s="91"/>
      <c r="F17" s="91"/>
      <c r="G17" s="91"/>
      <c r="H17" s="91"/>
      <c r="I17" s="92"/>
      <c r="J17" s="92"/>
      <c r="K17" s="91"/>
      <c r="L17" s="91"/>
      <c r="M17" s="93"/>
      <c r="N17" s="93"/>
      <c r="O17" s="93"/>
      <c r="P17" s="94"/>
    </row>
    <row r="18" spans="1:16" ht="49.5" customHeight="1" thickBot="1">
      <c r="A18" s="69" t="s">
        <v>37</v>
      </c>
      <c r="B18" s="37" t="s">
        <v>19</v>
      </c>
      <c r="C18" s="11" t="s">
        <v>20</v>
      </c>
      <c r="D18" s="72" t="s">
        <v>36</v>
      </c>
      <c r="E18" s="11" t="s">
        <v>38</v>
      </c>
      <c r="F18" s="75" t="s">
        <v>21</v>
      </c>
      <c r="G18" s="3" t="s">
        <v>96</v>
      </c>
      <c r="H18" s="12">
        <v>1524467373.8590317</v>
      </c>
      <c r="I18" s="7">
        <v>0.1</v>
      </c>
      <c r="J18" s="58" t="s">
        <v>86</v>
      </c>
      <c r="K18" s="7">
        <v>0.5</v>
      </c>
      <c r="L18" s="58" t="s">
        <v>61</v>
      </c>
      <c r="M18" s="7">
        <v>0.6</v>
      </c>
      <c r="N18" s="66" t="s">
        <v>62</v>
      </c>
      <c r="O18" s="7">
        <v>1</v>
      </c>
      <c r="P18" s="58" t="s">
        <v>61</v>
      </c>
    </row>
    <row r="19" spans="1:16" ht="49.5" customHeight="1" thickBot="1">
      <c r="A19" s="248" t="s">
        <v>98</v>
      </c>
      <c r="B19" s="252"/>
      <c r="C19" s="95"/>
      <c r="D19" s="83"/>
      <c r="E19" s="84"/>
      <c r="F19" s="85"/>
      <c r="G19" s="96"/>
      <c r="H19" s="87"/>
      <c r="I19" s="97"/>
      <c r="J19" s="88"/>
      <c r="K19" s="97"/>
      <c r="L19" s="88"/>
      <c r="M19" s="97"/>
      <c r="N19" s="89"/>
      <c r="O19" s="97"/>
      <c r="P19" s="88"/>
    </row>
    <row r="20" spans="1:16" ht="83.25" customHeight="1">
      <c r="A20" s="253" t="s">
        <v>99</v>
      </c>
      <c r="B20" s="81" t="s">
        <v>259</v>
      </c>
      <c r="C20" s="51" t="s">
        <v>254</v>
      </c>
      <c r="D20" s="72" t="s">
        <v>36</v>
      </c>
      <c r="E20" s="11" t="s">
        <v>255</v>
      </c>
      <c r="F20" s="11" t="s">
        <v>256</v>
      </c>
      <c r="G20" s="3"/>
      <c r="H20" s="12"/>
      <c r="I20" s="7">
        <v>1</v>
      </c>
      <c r="J20" s="58" t="s">
        <v>257</v>
      </c>
      <c r="K20" s="7">
        <v>1</v>
      </c>
      <c r="L20" s="4" t="s">
        <v>255</v>
      </c>
      <c r="M20" s="7">
        <v>1</v>
      </c>
      <c r="N20" s="58" t="s">
        <v>255</v>
      </c>
      <c r="O20" s="5">
        <v>1</v>
      </c>
      <c r="P20" s="4" t="s">
        <v>255</v>
      </c>
    </row>
    <row r="21" spans="1:16" s="141" customFormat="1" ht="83.25" customHeight="1">
      <c r="A21" s="253"/>
      <c r="B21" s="81" t="s">
        <v>23</v>
      </c>
      <c r="C21" s="51" t="s">
        <v>88</v>
      </c>
      <c r="D21" s="72" t="s">
        <v>36</v>
      </c>
      <c r="E21" s="186" t="s">
        <v>64</v>
      </c>
      <c r="F21" s="186" t="s">
        <v>89</v>
      </c>
      <c r="G21" s="3" t="s">
        <v>96</v>
      </c>
      <c r="H21" s="12"/>
      <c r="I21" s="7">
        <v>0.25</v>
      </c>
      <c r="J21" s="58" t="s">
        <v>67</v>
      </c>
      <c r="K21" s="7">
        <v>0.5</v>
      </c>
      <c r="L21" s="4" t="s">
        <v>90</v>
      </c>
      <c r="M21" s="7">
        <v>0.75</v>
      </c>
      <c r="N21" s="58" t="s">
        <v>91</v>
      </c>
      <c r="O21" s="5">
        <v>1</v>
      </c>
      <c r="P21" s="4" t="s">
        <v>90</v>
      </c>
    </row>
    <row r="22" spans="1:16" ht="83.25" customHeight="1">
      <c r="A22" s="253"/>
      <c r="B22" s="103" t="s">
        <v>107</v>
      </c>
      <c r="C22" s="51" t="s">
        <v>108</v>
      </c>
      <c r="D22" s="72" t="s">
        <v>36</v>
      </c>
      <c r="E22" s="11" t="s">
        <v>110</v>
      </c>
      <c r="F22" s="11" t="s">
        <v>109</v>
      </c>
      <c r="G22" s="3"/>
      <c r="H22" s="12"/>
      <c r="I22" s="7">
        <v>0.1</v>
      </c>
      <c r="J22" s="58" t="s">
        <v>112</v>
      </c>
      <c r="K22" s="7">
        <v>0.3</v>
      </c>
      <c r="L22" s="4" t="s">
        <v>113</v>
      </c>
      <c r="M22" s="7">
        <v>0.4</v>
      </c>
      <c r="N22" s="58" t="s">
        <v>111</v>
      </c>
      <c r="O22" s="5">
        <v>0.5</v>
      </c>
      <c r="P22" s="58" t="s">
        <v>111</v>
      </c>
    </row>
    <row r="23" spans="1:16" ht="73.5" customHeight="1">
      <c r="A23" s="253"/>
      <c r="B23" s="10" t="s">
        <v>24</v>
      </c>
      <c r="C23" s="4" t="s">
        <v>40</v>
      </c>
      <c r="D23" s="72" t="s">
        <v>36</v>
      </c>
      <c r="E23" s="11" t="s">
        <v>69</v>
      </c>
      <c r="F23" s="67" t="s">
        <v>49</v>
      </c>
      <c r="G23" s="3" t="s">
        <v>96</v>
      </c>
      <c r="H23" s="12" t="s">
        <v>25</v>
      </c>
      <c r="I23" s="7">
        <v>1</v>
      </c>
      <c r="J23" s="67" t="s">
        <v>49</v>
      </c>
      <c r="K23" s="7">
        <v>1</v>
      </c>
      <c r="L23" s="67" t="s">
        <v>49</v>
      </c>
      <c r="M23" s="7">
        <v>1</v>
      </c>
      <c r="N23" s="67" t="s">
        <v>49</v>
      </c>
      <c r="O23" s="7">
        <v>1</v>
      </c>
      <c r="P23" s="67" t="s">
        <v>49</v>
      </c>
    </row>
    <row r="24" spans="1:16" ht="67.5" customHeight="1" thickBot="1">
      <c r="A24" s="254"/>
      <c r="B24" s="10" t="s">
        <v>26</v>
      </c>
      <c r="C24" s="4" t="s">
        <v>41</v>
      </c>
      <c r="D24" s="72" t="s">
        <v>36</v>
      </c>
      <c r="E24" s="11" t="s">
        <v>70</v>
      </c>
      <c r="F24" s="67" t="s">
        <v>65</v>
      </c>
      <c r="G24" s="3" t="s">
        <v>96</v>
      </c>
      <c r="H24" s="12" t="s">
        <v>25</v>
      </c>
      <c r="I24" s="7">
        <v>1</v>
      </c>
      <c r="J24" s="67" t="s">
        <v>65</v>
      </c>
      <c r="K24" s="7">
        <v>1</v>
      </c>
      <c r="L24" s="67" t="s">
        <v>65</v>
      </c>
      <c r="M24" s="7">
        <v>1</v>
      </c>
      <c r="N24" s="67" t="s">
        <v>65</v>
      </c>
      <c r="O24" s="7">
        <v>1</v>
      </c>
      <c r="P24" s="67" t="s">
        <v>65</v>
      </c>
    </row>
    <row r="25" spans="1:16" ht="49.5" customHeight="1" thickBot="1">
      <c r="A25" s="248" t="s">
        <v>102</v>
      </c>
      <c r="B25" s="252"/>
      <c r="C25" s="98"/>
      <c r="D25" s="83"/>
      <c r="E25" s="99"/>
      <c r="F25" s="100"/>
      <c r="G25" s="86"/>
      <c r="H25" s="101"/>
      <c r="I25" s="102"/>
      <c r="J25" s="100"/>
      <c r="K25" s="102"/>
      <c r="L25" s="100"/>
      <c r="M25" s="102"/>
      <c r="N25" s="100"/>
      <c r="O25" s="102"/>
      <c r="P25" s="100"/>
    </row>
    <row r="26" spans="1:16" ht="115.5" customHeight="1">
      <c r="A26" s="255" t="s">
        <v>266</v>
      </c>
      <c r="B26" s="82" t="s">
        <v>68</v>
      </c>
      <c r="C26" s="51" t="s">
        <v>54</v>
      </c>
      <c r="D26" s="72" t="s">
        <v>36</v>
      </c>
      <c r="E26" s="11" t="s">
        <v>39</v>
      </c>
      <c r="F26" s="11" t="s">
        <v>71</v>
      </c>
      <c r="G26" s="3" t="s">
        <v>22</v>
      </c>
      <c r="H26" s="12"/>
      <c r="I26" s="7">
        <v>0.5</v>
      </c>
      <c r="J26" s="58" t="s">
        <v>72</v>
      </c>
      <c r="K26" s="7">
        <v>0.5</v>
      </c>
      <c r="L26" s="58" t="s">
        <v>72</v>
      </c>
      <c r="M26" s="7">
        <v>1</v>
      </c>
      <c r="N26" s="58" t="s">
        <v>73</v>
      </c>
      <c r="O26" s="5">
        <v>1</v>
      </c>
      <c r="P26" s="4" t="s">
        <v>63</v>
      </c>
    </row>
    <row r="27" spans="1:16" ht="90" customHeight="1">
      <c r="A27" s="255"/>
      <c r="B27" s="48" t="s">
        <v>50</v>
      </c>
      <c r="C27" s="61">
        <v>0</v>
      </c>
      <c r="D27" s="73" t="s">
        <v>36</v>
      </c>
      <c r="E27" s="60" t="s">
        <v>51</v>
      </c>
      <c r="F27" s="61" t="s">
        <v>48</v>
      </c>
      <c r="G27" s="38"/>
      <c r="H27" s="39"/>
      <c r="I27" s="40">
        <v>0.5</v>
      </c>
      <c r="J27" s="59" t="s">
        <v>74</v>
      </c>
      <c r="K27" s="40">
        <v>1</v>
      </c>
      <c r="L27" s="59" t="s">
        <v>75</v>
      </c>
      <c r="M27" s="40">
        <v>1</v>
      </c>
      <c r="N27" s="43"/>
      <c r="O27" s="44">
        <v>1</v>
      </c>
      <c r="P27" s="44"/>
    </row>
    <row r="28" spans="1:16" ht="90" customHeight="1">
      <c r="A28" s="255"/>
      <c r="B28" s="48" t="s">
        <v>52</v>
      </c>
      <c r="C28" s="61">
        <v>0</v>
      </c>
      <c r="D28" s="73" t="s">
        <v>36</v>
      </c>
      <c r="E28" s="60" t="s">
        <v>42</v>
      </c>
      <c r="F28" s="61" t="s">
        <v>47</v>
      </c>
      <c r="G28" s="38"/>
      <c r="H28" s="39"/>
      <c r="I28" s="40">
        <v>0.5</v>
      </c>
      <c r="J28" s="59" t="s">
        <v>76</v>
      </c>
      <c r="K28" s="40">
        <v>1</v>
      </c>
      <c r="L28" s="59" t="s">
        <v>77</v>
      </c>
      <c r="M28" s="40">
        <v>1</v>
      </c>
      <c r="N28" s="43"/>
      <c r="O28" s="44">
        <v>1</v>
      </c>
      <c r="P28" s="44"/>
    </row>
    <row r="29" spans="1:16" ht="90" customHeight="1">
      <c r="A29" s="255"/>
      <c r="B29" s="48" t="s">
        <v>66</v>
      </c>
      <c r="C29" s="61">
        <v>0</v>
      </c>
      <c r="D29" s="73" t="s">
        <v>36</v>
      </c>
      <c r="E29" s="60" t="s">
        <v>43</v>
      </c>
      <c r="F29" s="61" t="s">
        <v>46</v>
      </c>
      <c r="G29" s="38"/>
      <c r="H29" s="55"/>
      <c r="I29" s="40">
        <v>0.16</v>
      </c>
      <c r="J29" s="59" t="s">
        <v>78</v>
      </c>
      <c r="K29" s="40">
        <v>0.33</v>
      </c>
      <c r="L29" s="59" t="s">
        <v>79</v>
      </c>
      <c r="M29" s="40">
        <v>0.66</v>
      </c>
      <c r="N29" s="59" t="s">
        <v>80</v>
      </c>
      <c r="O29" s="44">
        <v>1</v>
      </c>
      <c r="P29" s="59" t="s">
        <v>81</v>
      </c>
    </row>
    <row r="30" spans="1:16" ht="49.5" customHeight="1">
      <c r="A30" s="255"/>
      <c r="B30" s="36" t="s">
        <v>106</v>
      </c>
      <c r="C30" s="41" t="s">
        <v>27</v>
      </c>
      <c r="D30" s="143" t="s">
        <v>36</v>
      </c>
      <c r="E30" s="42" t="s">
        <v>44</v>
      </c>
      <c r="F30" s="76" t="s">
        <v>28</v>
      </c>
      <c r="G30" s="38" t="s">
        <v>96</v>
      </c>
      <c r="H30" s="39">
        <v>1777418901.3333333</v>
      </c>
      <c r="I30" s="40">
        <v>0.1</v>
      </c>
      <c r="J30" s="59" t="s">
        <v>86</v>
      </c>
      <c r="K30" s="40">
        <v>0.5</v>
      </c>
      <c r="L30" s="59" t="s">
        <v>61</v>
      </c>
      <c r="M30" s="40">
        <v>0.6</v>
      </c>
      <c r="N30" s="144" t="s">
        <v>62</v>
      </c>
      <c r="O30" s="40">
        <v>1</v>
      </c>
      <c r="P30" s="59" t="s">
        <v>61</v>
      </c>
    </row>
    <row r="31" spans="1:16" ht="49.5" customHeight="1">
      <c r="A31" s="250" t="s">
        <v>103</v>
      </c>
      <c r="B31" s="251"/>
      <c r="C31" s="152"/>
      <c r="D31" s="83"/>
      <c r="E31" s="99"/>
      <c r="F31" s="153"/>
      <c r="G31" s="86"/>
      <c r="H31" s="101"/>
      <c r="I31" s="102"/>
      <c r="J31" s="154"/>
      <c r="K31" s="102"/>
      <c r="L31" s="154"/>
      <c r="M31" s="102"/>
      <c r="N31" s="155"/>
      <c r="O31" s="102"/>
      <c r="P31" s="154"/>
    </row>
    <row r="32" spans="1:16" ht="76.5" customHeight="1">
      <c r="A32" s="262" t="s">
        <v>104</v>
      </c>
      <c r="B32" s="145" t="s">
        <v>82</v>
      </c>
      <c r="C32" s="146" t="s">
        <v>55</v>
      </c>
      <c r="D32" s="74" t="s">
        <v>36</v>
      </c>
      <c r="E32" s="147" t="s">
        <v>56</v>
      </c>
      <c r="F32" s="148" t="s">
        <v>57</v>
      </c>
      <c r="G32" s="149" t="s">
        <v>96</v>
      </c>
      <c r="H32" s="150"/>
      <c r="I32" s="52">
        <v>1</v>
      </c>
      <c r="J32" s="151" t="s">
        <v>92</v>
      </c>
      <c r="K32" s="52">
        <v>1</v>
      </c>
      <c r="L32" s="151" t="s">
        <v>92</v>
      </c>
      <c r="M32" s="52">
        <v>1</v>
      </c>
      <c r="N32" s="151" t="s">
        <v>92</v>
      </c>
      <c r="O32" s="53">
        <v>1</v>
      </c>
      <c r="P32" s="151" t="s">
        <v>92</v>
      </c>
    </row>
    <row r="33" spans="1:16" ht="61.5" customHeight="1" thickBot="1">
      <c r="A33" s="262"/>
      <c r="B33" s="54" t="s">
        <v>83</v>
      </c>
      <c r="C33" s="50" t="s">
        <v>58</v>
      </c>
      <c r="D33" s="72" t="s">
        <v>36</v>
      </c>
      <c r="E33" s="51" t="s">
        <v>84</v>
      </c>
      <c r="F33" s="77" t="s">
        <v>85</v>
      </c>
      <c r="G33" s="3" t="s">
        <v>96</v>
      </c>
      <c r="H33" s="62"/>
      <c r="I33" s="63">
        <v>1</v>
      </c>
      <c r="J33" s="59" t="s">
        <v>92</v>
      </c>
      <c r="K33" s="63">
        <v>1</v>
      </c>
      <c r="L33" s="59" t="s">
        <v>92</v>
      </c>
      <c r="M33" s="63">
        <v>1</v>
      </c>
      <c r="N33" s="59" t="s">
        <v>92</v>
      </c>
      <c r="O33" s="64">
        <v>1</v>
      </c>
      <c r="P33" s="59" t="s">
        <v>92</v>
      </c>
    </row>
    <row r="34" spans="1:16" ht="38.25" customHeight="1" thickBot="1">
      <c r="A34" s="248" t="s">
        <v>100</v>
      </c>
      <c r="B34" s="249"/>
      <c r="C34" s="78"/>
      <c r="D34" s="78"/>
      <c r="E34" s="78"/>
      <c r="F34" s="78"/>
      <c r="G34" s="78"/>
      <c r="H34" s="78"/>
      <c r="I34" s="79"/>
      <c r="J34" s="79"/>
      <c r="K34" s="78"/>
      <c r="L34" s="78"/>
      <c r="M34" s="46"/>
      <c r="N34" s="46"/>
      <c r="O34" s="46"/>
      <c r="P34" s="47"/>
    </row>
    <row r="35" spans="1:16" ht="64.5" customHeight="1">
      <c r="A35" s="259" t="s">
        <v>101</v>
      </c>
      <c r="B35" s="37" t="s">
        <v>29</v>
      </c>
      <c r="C35" s="57" t="s">
        <v>34</v>
      </c>
      <c r="D35" s="74" t="s">
        <v>36</v>
      </c>
      <c r="E35" s="35" t="s">
        <v>45</v>
      </c>
      <c r="F35" s="80" t="s">
        <v>30</v>
      </c>
      <c r="G35" s="3" t="s">
        <v>96</v>
      </c>
      <c r="H35" s="45">
        <v>1805878520.0723555</v>
      </c>
      <c r="I35" s="7">
        <v>0.1</v>
      </c>
      <c r="J35" s="58" t="s">
        <v>86</v>
      </c>
      <c r="K35" s="7">
        <v>0.5</v>
      </c>
      <c r="L35" s="58" t="s">
        <v>61</v>
      </c>
      <c r="M35" s="7">
        <v>0.6</v>
      </c>
      <c r="N35" s="66" t="s">
        <v>62</v>
      </c>
      <c r="O35" s="7">
        <v>1</v>
      </c>
      <c r="P35" s="58" t="s">
        <v>61</v>
      </c>
    </row>
    <row r="36" spans="1:16" ht="50.25" customHeight="1">
      <c r="A36" s="260"/>
      <c r="B36" s="10" t="s">
        <v>31</v>
      </c>
      <c r="C36" s="49" t="s">
        <v>34</v>
      </c>
      <c r="D36" s="72" t="s">
        <v>36</v>
      </c>
      <c r="E36" s="11" t="s">
        <v>44</v>
      </c>
      <c r="F36" s="72" t="s">
        <v>32</v>
      </c>
      <c r="G36" s="3" t="s">
        <v>96</v>
      </c>
      <c r="H36" s="12">
        <v>2544322544.746666</v>
      </c>
      <c r="I36" s="7">
        <v>0.1</v>
      </c>
      <c r="J36" s="58" t="s">
        <v>86</v>
      </c>
      <c r="K36" s="7">
        <v>0.5</v>
      </c>
      <c r="L36" s="58" t="s">
        <v>61</v>
      </c>
      <c r="M36" s="7">
        <v>0.6</v>
      </c>
      <c r="N36" s="66" t="s">
        <v>62</v>
      </c>
      <c r="O36" s="7">
        <v>1</v>
      </c>
      <c r="P36" s="58" t="s">
        <v>61</v>
      </c>
    </row>
    <row r="37" spans="1:16" ht="48.75" customHeight="1">
      <c r="A37" s="261"/>
      <c r="B37" s="10" t="s">
        <v>33</v>
      </c>
      <c r="C37" s="49" t="s">
        <v>34</v>
      </c>
      <c r="D37" s="72" t="s">
        <v>36</v>
      </c>
      <c r="E37" s="11" t="s">
        <v>35</v>
      </c>
      <c r="F37" s="67" t="s">
        <v>65</v>
      </c>
      <c r="G37" s="3" t="s">
        <v>96</v>
      </c>
      <c r="H37" s="56"/>
      <c r="I37" s="7">
        <v>1</v>
      </c>
      <c r="J37" s="67" t="s">
        <v>65</v>
      </c>
      <c r="K37" s="7">
        <v>1</v>
      </c>
      <c r="L37" s="67" t="s">
        <v>65</v>
      </c>
      <c r="M37" s="7">
        <v>1</v>
      </c>
      <c r="N37" s="67" t="s">
        <v>65</v>
      </c>
      <c r="O37" s="7">
        <v>1</v>
      </c>
      <c r="P37" s="67" t="s">
        <v>65</v>
      </c>
    </row>
    <row r="38" spans="1:16" ht="50.25" customHeight="1">
      <c r="A38" s="68" t="s">
        <v>105</v>
      </c>
      <c r="B38" s="10" t="s">
        <v>53</v>
      </c>
      <c r="C38" s="65" t="s">
        <v>87</v>
      </c>
      <c r="D38" s="72" t="s">
        <v>36</v>
      </c>
      <c r="E38" s="51" t="s">
        <v>60</v>
      </c>
      <c r="F38" s="11" t="s">
        <v>59</v>
      </c>
      <c r="G38" s="3" t="s">
        <v>96</v>
      </c>
      <c r="H38" s="12"/>
      <c r="I38" s="8"/>
      <c r="J38" s="18"/>
      <c r="K38" s="9">
        <v>1</v>
      </c>
      <c r="L38" s="67" t="s">
        <v>93</v>
      </c>
      <c r="M38" s="7"/>
      <c r="N38" s="18"/>
      <c r="O38" s="7">
        <v>1</v>
      </c>
      <c r="P38" s="67" t="s">
        <v>94</v>
      </c>
    </row>
    <row r="40" spans="1:16" ht="33" customHeight="1">
      <c r="A40" s="13"/>
      <c r="B40" s="19"/>
      <c r="C40" s="20"/>
      <c r="D40" s="21"/>
      <c r="E40" s="22"/>
      <c r="F40" s="20"/>
      <c r="G40" s="23"/>
      <c r="H40" s="21"/>
      <c r="I40" s="24"/>
      <c r="J40" s="25"/>
      <c r="K40" s="24"/>
      <c r="L40" s="25"/>
      <c r="M40" s="24"/>
      <c r="N40" s="25"/>
      <c r="O40" s="24"/>
      <c r="P40" s="25"/>
    </row>
    <row r="41" spans="1:16" ht="12.75">
      <c r="A41" s="13"/>
      <c r="B41" s="19"/>
      <c r="C41" s="20"/>
      <c r="D41" s="21"/>
      <c r="E41" s="22"/>
      <c r="F41" s="20"/>
      <c r="G41" s="23"/>
      <c r="H41" s="21"/>
      <c r="I41" s="24"/>
      <c r="J41" s="25"/>
      <c r="K41" s="24"/>
      <c r="L41" s="25"/>
      <c r="M41" s="24"/>
      <c r="N41" s="25"/>
      <c r="O41" s="24"/>
      <c r="P41" s="25"/>
    </row>
    <row r="42" spans="1:16" ht="12.75">
      <c r="A42" s="13"/>
      <c r="B42" s="19"/>
      <c r="C42" s="20"/>
      <c r="D42" s="21"/>
      <c r="E42" s="22"/>
      <c r="F42" s="20"/>
      <c r="G42" s="23"/>
      <c r="H42" s="21"/>
      <c r="I42" s="24"/>
      <c r="J42" s="25"/>
      <c r="K42" s="24"/>
      <c r="L42" s="25"/>
      <c r="M42" s="24"/>
      <c r="N42" s="25"/>
      <c r="O42" s="24"/>
      <c r="P42" s="25"/>
    </row>
    <row r="43" spans="1:16" ht="12.75">
      <c r="A43" s="13"/>
      <c r="B43" s="19"/>
      <c r="C43" s="20"/>
      <c r="D43" s="21"/>
      <c r="E43" s="22"/>
      <c r="F43" s="20"/>
      <c r="G43" s="23"/>
      <c r="H43" s="21"/>
      <c r="I43" s="24"/>
      <c r="J43" s="25"/>
      <c r="K43" s="24"/>
      <c r="L43" s="25"/>
      <c r="M43" s="24"/>
      <c r="N43" s="25"/>
      <c r="O43" s="24"/>
      <c r="P43" s="25"/>
    </row>
  </sheetData>
  <sheetProtection/>
  <mergeCells count="22">
    <mergeCell ref="O15:P15"/>
    <mergeCell ref="A17:B17"/>
    <mergeCell ref="A6:L6"/>
    <mergeCell ref="A7:L7"/>
    <mergeCell ref="A8:B8"/>
    <mergeCell ref="A15:A16"/>
    <mergeCell ref="B15:B16"/>
    <mergeCell ref="A12:L12"/>
    <mergeCell ref="A13:L13"/>
    <mergeCell ref="A14:B14"/>
    <mergeCell ref="K15:L15"/>
    <mergeCell ref="C15:H15"/>
    <mergeCell ref="I15:J15"/>
    <mergeCell ref="A35:A37"/>
    <mergeCell ref="A32:A33"/>
    <mergeCell ref="M15:N15"/>
    <mergeCell ref="A34:B34"/>
    <mergeCell ref="A31:B31"/>
    <mergeCell ref="A25:B25"/>
    <mergeCell ref="A20:A24"/>
    <mergeCell ref="A26:A30"/>
    <mergeCell ref="A19:B19"/>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L12"/>
  <sheetViews>
    <sheetView zoomScalePageLayoutView="0" workbookViewId="0" topLeftCell="A1">
      <selection activeCell="G11" sqref="G11"/>
    </sheetView>
  </sheetViews>
  <sheetFormatPr defaultColWidth="12.421875" defaultRowHeight="15" customHeight="1"/>
  <cols>
    <col min="1" max="1" width="44.421875" style="0" customWidth="1"/>
    <col min="2" max="2" width="46.00390625" style="0" customWidth="1"/>
    <col min="3" max="3" width="13.00390625" style="1" customWidth="1"/>
    <col min="4" max="4" width="14.28125" style="1" customWidth="1"/>
    <col min="5" max="5" width="16.421875" style="1" customWidth="1"/>
    <col min="6" max="6" width="17.00390625" style="1" customWidth="1"/>
    <col min="7" max="7" width="19.140625" style="1" customWidth="1"/>
    <col min="8" max="8" width="20.140625" style="1" customWidth="1"/>
    <col min="9" max="9" width="13.140625" style="1" customWidth="1"/>
    <col min="10" max="10" width="14.421875" style="1" customWidth="1"/>
  </cols>
  <sheetData>
    <row r="1" spans="1:10" ht="32.25" customHeight="1">
      <c r="A1" s="279"/>
      <c r="B1" s="279"/>
      <c r="C1" s="279"/>
      <c r="D1" s="279"/>
      <c r="E1" s="279"/>
      <c r="F1" s="279"/>
      <c r="G1" s="279"/>
      <c r="H1" s="279"/>
      <c r="I1" s="279"/>
      <c r="J1" s="279"/>
    </row>
    <row r="2" spans="1:10" ht="32.25" customHeight="1">
      <c r="A2" s="279"/>
      <c r="B2" s="279"/>
      <c r="C2" s="279"/>
      <c r="D2" s="279"/>
      <c r="E2" s="279"/>
      <c r="F2" s="279"/>
      <c r="G2" s="279"/>
      <c r="H2" s="279"/>
      <c r="I2" s="279"/>
      <c r="J2" s="279"/>
    </row>
    <row r="3" spans="1:12" s="141" customFormat="1" ht="32.25" customHeight="1">
      <c r="A3" s="279"/>
      <c r="B3" s="279"/>
      <c r="C3" s="279"/>
      <c r="D3" s="279"/>
      <c r="E3" s="279"/>
      <c r="F3" s="279"/>
      <c r="G3" s="279"/>
      <c r="H3" s="279"/>
      <c r="I3" s="279"/>
      <c r="J3" s="279"/>
      <c r="K3"/>
      <c r="L3"/>
    </row>
    <row r="4" spans="1:12" s="141" customFormat="1" ht="48" customHeight="1">
      <c r="A4" s="217" t="s">
        <v>268</v>
      </c>
      <c r="B4" s="218"/>
      <c r="C4" s="218"/>
      <c r="D4" s="218"/>
      <c r="E4" s="218"/>
      <c r="F4" s="218"/>
      <c r="G4" s="218"/>
      <c r="H4" s="218"/>
      <c r="I4" s="218"/>
      <c r="J4" s="218"/>
      <c r="K4" s="218"/>
      <c r="L4" s="218"/>
    </row>
    <row r="5" spans="1:12" ht="32.25" customHeight="1" thickBot="1">
      <c r="A5" s="217" t="s">
        <v>213</v>
      </c>
      <c r="B5" s="218"/>
      <c r="C5" s="218"/>
      <c r="D5" s="218"/>
      <c r="E5" s="218"/>
      <c r="F5" s="218"/>
      <c r="G5" s="218"/>
      <c r="H5" s="218"/>
      <c r="I5" s="218"/>
      <c r="J5" s="218"/>
      <c r="K5" s="218"/>
      <c r="L5" s="218"/>
    </row>
    <row r="6" spans="1:12" s="141" customFormat="1" ht="32.25" customHeight="1" thickBot="1">
      <c r="A6" s="202"/>
      <c r="B6" s="203"/>
      <c r="C6" s="203"/>
      <c r="D6" s="203"/>
      <c r="E6" s="203"/>
      <c r="F6" s="203"/>
      <c r="G6" s="203"/>
      <c r="H6" s="203"/>
      <c r="I6" s="203"/>
      <c r="J6" s="203"/>
      <c r="K6" s="203"/>
      <c r="L6" s="203"/>
    </row>
    <row r="7" spans="1:10" ht="13.5" thickBot="1">
      <c r="A7" s="288" t="s">
        <v>267</v>
      </c>
      <c r="B7" s="289"/>
      <c r="C7" s="17"/>
      <c r="D7" s="203"/>
      <c r="E7" s="203"/>
      <c r="F7" s="203"/>
      <c r="G7" s="203"/>
      <c r="H7" s="203"/>
      <c r="I7" s="203"/>
      <c r="J7" s="203"/>
    </row>
    <row r="8" spans="1:10" ht="12.75" customHeight="1">
      <c r="A8" s="274" t="s">
        <v>0</v>
      </c>
      <c r="B8" s="276" t="s">
        <v>1</v>
      </c>
      <c r="C8" s="276" t="s">
        <v>202</v>
      </c>
      <c r="D8" s="278"/>
      <c r="E8" s="278"/>
      <c r="F8" s="278"/>
      <c r="G8" s="278"/>
      <c r="H8" s="278"/>
      <c r="I8" s="276" t="s">
        <v>15</v>
      </c>
      <c r="J8" s="278"/>
    </row>
    <row r="9" spans="1:10" ht="60.75" thickBot="1">
      <c r="A9" s="275"/>
      <c r="B9" s="277"/>
      <c r="C9" s="156" t="s">
        <v>2</v>
      </c>
      <c r="D9" s="156" t="s">
        <v>203</v>
      </c>
      <c r="E9" s="156" t="s">
        <v>204</v>
      </c>
      <c r="F9" s="156" t="s">
        <v>10</v>
      </c>
      <c r="G9" s="156" t="s">
        <v>3</v>
      </c>
      <c r="H9" s="156" t="s">
        <v>4</v>
      </c>
      <c r="I9" s="156" t="s">
        <v>5</v>
      </c>
      <c r="J9" s="156" t="s">
        <v>6</v>
      </c>
    </row>
    <row r="10" spans="1:10" ht="13.5" thickBot="1">
      <c r="A10" s="280" t="s">
        <v>205</v>
      </c>
      <c r="B10" s="281"/>
      <c r="C10" s="281"/>
      <c r="D10" s="281"/>
      <c r="E10" s="157"/>
      <c r="F10" s="157"/>
      <c r="G10" s="157"/>
      <c r="H10" s="157"/>
      <c r="I10" s="157"/>
      <c r="J10" s="157"/>
    </row>
    <row r="11" spans="1:10" ht="127.5">
      <c r="A11" s="282" t="s">
        <v>206</v>
      </c>
      <c r="B11" s="158" t="s">
        <v>211</v>
      </c>
      <c r="C11" s="159">
        <v>0.74</v>
      </c>
      <c r="D11" s="284" t="s">
        <v>212</v>
      </c>
      <c r="E11" s="286" t="s">
        <v>207</v>
      </c>
      <c r="F11" s="160">
        <v>0.99</v>
      </c>
      <c r="G11" s="161" t="s">
        <v>208</v>
      </c>
      <c r="H11" s="161" t="s">
        <v>209</v>
      </c>
      <c r="I11" s="211">
        <v>0.5</v>
      </c>
      <c r="J11" s="212">
        <v>99</v>
      </c>
    </row>
    <row r="12" spans="1:10" ht="77.25" thickBot="1">
      <c r="A12" s="283"/>
      <c r="B12" s="162" t="s">
        <v>210</v>
      </c>
      <c r="C12" s="163">
        <v>0.74</v>
      </c>
      <c r="D12" s="285"/>
      <c r="E12" s="287"/>
      <c r="F12" s="164">
        <v>0.99</v>
      </c>
      <c r="G12" s="165" t="s">
        <v>208</v>
      </c>
      <c r="H12" s="165" t="s">
        <v>209</v>
      </c>
      <c r="I12" s="213">
        <v>0.5</v>
      </c>
      <c r="J12" s="214">
        <v>99</v>
      </c>
    </row>
  </sheetData>
  <sheetProtection/>
  <mergeCells count="12">
    <mergeCell ref="A1:J3"/>
    <mergeCell ref="A10:D10"/>
    <mergeCell ref="A11:A12"/>
    <mergeCell ref="D11:D12"/>
    <mergeCell ref="E11:E12"/>
    <mergeCell ref="A7:B7"/>
    <mergeCell ref="A8:A9"/>
    <mergeCell ref="B8:B9"/>
    <mergeCell ref="A4:L4"/>
    <mergeCell ref="A5:L5"/>
    <mergeCell ref="C8:H8"/>
    <mergeCell ref="I8:J8"/>
  </mergeCells>
  <printOptions/>
  <pageMargins left="0.7" right="0.7" top="0.75" bottom="0.75" header="0.3" footer="0.3"/>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Diaz</dc:creator>
  <cp:keywords/>
  <dc:description/>
  <cp:lastModifiedBy>Johanna Milena Cortes Qriroga</cp:lastModifiedBy>
  <dcterms:created xsi:type="dcterms:W3CDTF">2020-04-06T21:51:41Z</dcterms:created>
  <dcterms:modified xsi:type="dcterms:W3CDTF">2020-11-10T23:21:35Z</dcterms:modified>
  <cp:category/>
  <cp:version/>
  <cp:contentType/>
  <cp:contentStatus/>
</cp:coreProperties>
</file>