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1.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2.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3.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4.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5.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6.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7.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8.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3.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4.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5.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6.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7.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8.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9.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30.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1.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2.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aplazas\Desktop\DIRECCION DE GAS\ciudades capitales\2026\marzo 2026\"/>
    </mc:Choice>
  </mc:AlternateContent>
  <bookViews>
    <workbookView xWindow="0" yWindow="0" windowWidth="28800" windowHeight="11610" tabRatio="769" firstSheet="2" activeTab="3"/>
  </bookViews>
  <sheets>
    <sheet name="Indice" sheetId="3" r:id="rId1"/>
    <sheet name="Marco Regulatorio" sheetId="5" r:id="rId2"/>
    <sheet name="Consulta" sheetId="1"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66" r:id="rId13"/>
    <sheet name="Ibagué " sheetId="50" r:id="rId14"/>
    <sheet name="Medellín" sheetId="47" r:id="rId15"/>
    <sheet name="Monteria" sheetId="71" r:id="rId16"/>
    <sheet name="Mocoa" sheetId="64" r:id="rId17"/>
    <sheet name="Neiva" sheetId="45" r:id="rId18"/>
    <sheet name="Popayán" sheetId="69" r:id="rId19"/>
    <sheet name="Pasto" sheetId="74" r:id="rId20"/>
    <sheet name="Florencia" sheetId="68" r:id="rId21"/>
    <sheet name="Pereira" sheetId="75" r:id="rId22"/>
    <sheet name="Riohacha" sheetId="72" r:id="rId23"/>
    <sheet name="San José del Guaviare" sheetId="65" r:id="rId24"/>
    <sheet name="Sincelejo" sheetId="76" r:id="rId25"/>
    <sheet name="StaMarta" sheetId="73" r:id="rId26"/>
    <sheet name="Villavicencio" sheetId="46" state="hidden" r:id="rId27"/>
    <sheet name="Valledupar" sheetId="70" r:id="rId28"/>
    <sheet name="Tunja" sheetId="67" r:id="rId29"/>
    <sheet name="Yopal Enerca" sheetId="53" r:id="rId30"/>
    <sheet name="Yopal Gases del Cusiana" sheetId="78" r:id="rId3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64" l="1"/>
  <c r="K16" i="64"/>
  <c r="L16" i="64"/>
  <c r="M16" i="64"/>
  <c r="N16" i="64"/>
  <c r="O16" i="64"/>
  <c r="P16" i="64"/>
  <c r="Q16" i="64"/>
  <c r="R16" i="64"/>
  <c r="I16" i="64"/>
  <c r="G16" i="64"/>
  <c r="H15" i="64"/>
  <c r="H16" i="64" s="1"/>
  <c r="G15" i="64"/>
  <c r="F15" i="64"/>
  <c r="F16" i="64" s="1"/>
  <c r="L16" i="53"/>
  <c r="M16" i="53"/>
  <c r="N16" i="53"/>
  <c r="O16" i="53"/>
  <c r="P16" i="53"/>
  <c r="Q16" i="53"/>
  <c r="R16" i="53"/>
  <c r="K16" i="53"/>
  <c r="J16" i="53"/>
  <c r="I16" i="53"/>
  <c r="H15" i="53"/>
  <c r="H16" i="53" s="1"/>
  <c r="G15" i="53"/>
  <c r="G16" i="53" s="1"/>
  <c r="F15" i="53"/>
  <c r="F16" i="53" s="1"/>
  <c r="R16" i="78" l="1"/>
  <c r="R16" i="67"/>
  <c r="O16" i="78"/>
  <c r="N16" i="78"/>
  <c r="M16" i="78"/>
  <c r="L16" i="78"/>
  <c r="K16" i="78"/>
  <c r="J16" i="78"/>
  <c r="G16" i="78"/>
  <c r="F16" i="78"/>
  <c r="Q15" i="78"/>
  <c r="Q16" i="78" s="1"/>
  <c r="P15" i="78"/>
  <c r="P16" i="78" s="1"/>
  <c r="J15" i="78"/>
  <c r="I15" i="78"/>
  <c r="I16" i="78" s="1"/>
  <c r="H15" i="78"/>
  <c r="H16" i="78" s="1"/>
  <c r="G15" i="78"/>
  <c r="F15" i="78"/>
  <c r="O16" i="67"/>
  <c r="N16" i="67"/>
  <c r="M16" i="67"/>
  <c r="L16" i="67"/>
  <c r="K16" i="67"/>
  <c r="J16" i="67"/>
  <c r="I16" i="67"/>
  <c r="F16" i="67"/>
  <c r="Q15" i="67"/>
  <c r="Q16" i="67" s="1"/>
  <c r="P15" i="67"/>
  <c r="P16" i="67" s="1"/>
  <c r="I15" i="67"/>
  <c r="H15" i="67"/>
  <c r="H16" i="67" s="1"/>
  <c r="G15" i="67"/>
  <c r="G16" i="67" s="1"/>
  <c r="R16" i="70"/>
  <c r="O16" i="70"/>
  <c r="N16" i="70"/>
  <c r="M16" i="70"/>
  <c r="L16" i="70"/>
  <c r="K16" i="70"/>
  <c r="J16" i="70"/>
  <c r="G16" i="70"/>
  <c r="F16" i="70"/>
  <c r="Q15" i="70"/>
  <c r="Q16" i="70" s="1"/>
  <c r="P15" i="70"/>
  <c r="P16" i="70" s="1"/>
  <c r="I15" i="70"/>
  <c r="I16" i="70" s="1"/>
  <c r="H15" i="70"/>
  <c r="H16" i="70" s="1"/>
  <c r="G15" i="70"/>
  <c r="F15" i="70"/>
  <c r="R16" i="73"/>
  <c r="O16" i="73"/>
  <c r="N16" i="73"/>
  <c r="M16" i="73"/>
  <c r="L16" i="73"/>
  <c r="K16" i="73"/>
  <c r="J16" i="73"/>
  <c r="G16" i="73"/>
  <c r="F16" i="73"/>
  <c r="Q15" i="73"/>
  <c r="Q16" i="73" s="1"/>
  <c r="P15" i="73"/>
  <c r="P16" i="73" s="1"/>
  <c r="I15" i="73"/>
  <c r="I16" i="73" s="1"/>
  <c r="H15" i="73"/>
  <c r="H16" i="73" s="1"/>
  <c r="G15" i="73"/>
  <c r="F15" i="73"/>
  <c r="R16" i="76"/>
  <c r="O16" i="76"/>
  <c r="N16" i="76"/>
  <c r="M16" i="76"/>
  <c r="L16" i="76"/>
  <c r="K16" i="76"/>
  <c r="J16" i="76"/>
  <c r="G16" i="76"/>
  <c r="F16" i="76"/>
  <c r="Q15" i="76"/>
  <c r="Q16" i="76" s="1"/>
  <c r="P15" i="76"/>
  <c r="P16" i="76" s="1"/>
  <c r="I15" i="76"/>
  <c r="I16" i="76" s="1"/>
  <c r="H15" i="76"/>
  <c r="H16" i="76" s="1"/>
  <c r="G15" i="76"/>
  <c r="F15" i="76"/>
  <c r="R16" i="65"/>
  <c r="O16" i="65"/>
  <c r="N16" i="65"/>
  <c r="M16" i="65"/>
  <c r="L16" i="65"/>
  <c r="K16" i="65"/>
  <c r="J16" i="65"/>
  <c r="G16" i="65"/>
  <c r="F16" i="65"/>
  <c r="Q15" i="65"/>
  <c r="Q16" i="65" s="1"/>
  <c r="P15" i="65"/>
  <c r="P16" i="65" s="1"/>
  <c r="I15" i="65"/>
  <c r="I16" i="65" s="1"/>
  <c r="H15" i="65"/>
  <c r="H16" i="65" s="1"/>
  <c r="G15" i="65"/>
  <c r="F15" i="65"/>
  <c r="R16" i="72"/>
  <c r="O16" i="72"/>
  <c r="N16" i="72"/>
  <c r="M16" i="72"/>
  <c r="L16" i="72"/>
  <c r="K16" i="72"/>
  <c r="J16" i="72"/>
  <c r="G16" i="72"/>
  <c r="F16" i="72"/>
  <c r="Q15" i="72"/>
  <c r="Q16" i="72" s="1"/>
  <c r="P15" i="72"/>
  <c r="P16" i="72" s="1"/>
  <c r="I15" i="72"/>
  <c r="I16" i="72" s="1"/>
  <c r="H15" i="72"/>
  <c r="H16" i="72" s="1"/>
  <c r="G15" i="72"/>
  <c r="F15" i="72"/>
  <c r="R16" i="68"/>
  <c r="Q16" i="68"/>
  <c r="P16" i="68"/>
  <c r="O16" i="68"/>
  <c r="N16" i="68"/>
  <c r="M16" i="68"/>
  <c r="L16" i="68"/>
  <c r="K16" i="68"/>
  <c r="J16" i="68"/>
  <c r="F16" i="68"/>
  <c r="J15" i="68"/>
  <c r="I15" i="68"/>
  <c r="I16" i="68" s="1"/>
  <c r="H15" i="68"/>
  <c r="H16" i="68" s="1"/>
  <c r="G15" i="68"/>
  <c r="G16" i="68" s="1"/>
  <c r="F15" i="68"/>
  <c r="R16" i="74"/>
  <c r="Q16" i="74"/>
  <c r="P16" i="74"/>
  <c r="O16" i="74"/>
  <c r="N16" i="74"/>
  <c r="M16" i="74"/>
  <c r="L16" i="74"/>
  <c r="K16" i="74"/>
  <c r="J16" i="74"/>
  <c r="F16" i="74"/>
  <c r="J15" i="74"/>
  <c r="I15" i="74"/>
  <c r="I16" i="74" s="1"/>
  <c r="H15" i="74"/>
  <c r="H16" i="74" s="1"/>
  <c r="G15" i="74"/>
  <c r="G16" i="74" s="1"/>
  <c r="F15" i="74"/>
  <c r="R16" i="69"/>
  <c r="Q16" i="69"/>
  <c r="P16" i="69"/>
  <c r="O16" i="69"/>
  <c r="N16" i="69"/>
  <c r="M16" i="69"/>
  <c r="L16" i="69"/>
  <c r="K16" i="69"/>
  <c r="J16" i="69"/>
  <c r="F16" i="69"/>
  <c r="J15" i="69"/>
  <c r="I15" i="69"/>
  <c r="I16" i="69" s="1"/>
  <c r="H15" i="69"/>
  <c r="H16" i="69" s="1"/>
  <c r="G15" i="69"/>
  <c r="G16" i="69" s="1"/>
  <c r="F15" i="69"/>
  <c r="R16" i="45"/>
  <c r="Q16" i="45"/>
  <c r="P16" i="45"/>
  <c r="O16" i="45"/>
  <c r="N16" i="45"/>
  <c r="M16" i="45"/>
  <c r="L16" i="45"/>
  <c r="K16" i="45"/>
  <c r="J16" i="45"/>
  <c r="F16" i="45"/>
  <c r="J15" i="45"/>
  <c r="I15" i="45"/>
  <c r="I16" i="45" s="1"/>
  <c r="H15" i="45"/>
  <c r="H16" i="45" s="1"/>
  <c r="G15" i="45"/>
  <c r="G16" i="45" s="1"/>
  <c r="R16" i="47"/>
  <c r="Q16" i="47"/>
  <c r="P16" i="47"/>
  <c r="O16" i="47"/>
  <c r="N16" i="47"/>
  <c r="M16" i="47"/>
  <c r="L16" i="47"/>
  <c r="K16" i="47"/>
  <c r="J16" i="47"/>
  <c r="F16" i="47"/>
  <c r="P15" i="47"/>
  <c r="I15" i="47"/>
  <c r="I16" i="47" s="1"/>
  <c r="H15" i="47"/>
  <c r="H16" i="47" s="1"/>
  <c r="G15" i="47"/>
  <c r="G16" i="47" s="1"/>
  <c r="F15" i="47"/>
  <c r="R16" i="50"/>
  <c r="Q16" i="50"/>
  <c r="P16" i="50"/>
  <c r="O16" i="50"/>
  <c r="N16" i="50"/>
  <c r="M16" i="50"/>
  <c r="L16" i="50"/>
  <c r="K16" i="50"/>
  <c r="H16" i="50"/>
  <c r="J15" i="50"/>
  <c r="J16" i="50" s="1"/>
  <c r="I15" i="50"/>
  <c r="I16" i="50" s="1"/>
  <c r="H15" i="50"/>
  <c r="G15" i="50"/>
  <c r="G16" i="50" s="1"/>
  <c r="F15" i="50"/>
  <c r="F16" i="50" s="1"/>
  <c r="R16" i="66" l="1"/>
  <c r="Q16" i="66"/>
  <c r="O16" i="66"/>
  <c r="N16" i="66"/>
  <c r="M16" i="66"/>
  <c r="L16" i="66"/>
  <c r="K16" i="66"/>
  <c r="J16" i="66"/>
  <c r="F16" i="66"/>
  <c r="P15" i="66"/>
  <c r="P16" i="66" s="1"/>
  <c r="I15" i="66"/>
  <c r="I16" i="66" s="1"/>
  <c r="H15" i="66"/>
  <c r="H16" i="66" s="1"/>
  <c r="G15" i="66"/>
  <c r="G16" i="66" s="1"/>
  <c r="F15" i="66"/>
  <c r="R16" i="41"/>
  <c r="Q16" i="41"/>
  <c r="P15" i="41"/>
  <c r="P16" i="41" s="1"/>
  <c r="R16" i="22"/>
  <c r="Q16" i="22"/>
  <c r="P16" i="22"/>
  <c r="O16" i="22"/>
  <c r="N16" i="22"/>
  <c r="M16" i="22"/>
  <c r="L16" i="22"/>
  <c r="K16" i="22"/>
  <c r="J16" i="22"/>
  <c r="F16" i="22"/>
  <c r="P15" i="22"/>
  <c r="I15" i="22"/>
  <c r="I16" i="22" s="1"/>
  <c r="H15" i="22"/>
  <c r="H16" i="22" s="1"/>
  <c r="G15" i="22"/>
  <c r="G16" i="22" s="1"/>
  <c r="F15" i="22"/>
  <c r="R16" i="40"/>
  <c r="Q16" i="40"/>
  <c r="O16" i="40"/>
  <c r="N16" i="40"/>
  <c r="M16" i="40"/>
  <c r="L16" i="40"/>
  <c r="K16" i="40"/>
  <c r="J16" i="40"/>
  <c r="F16" i="40"/>
  <c r="P15" i="40"/>
  <c r="P16" i="40" s="1"/>
  <c r="I15" i="40"/>
  <c r="I16" i="40" s="1"/>
  <c r="H15" i="40"/>
  <c r="H16" i="40" s="1"/>
  <c r="G15" i="40"/>
  <c r="G16" i="40" s="1"/>
  <c r="F15" i="40"/>
  <c r="R16" i="63"/>
  <c r="Q16" i="63"/>
  <c r="P16" i="63"/>
  <c r="O16" i="63"/>
  <c r="N16" i="63"/>
  <c r="M16" i="63"/>
  <c r="L16" i="63"/>
  <c r="K16" i="63"/>
  <c r="J16" i="63"/>
  <c r="F16" i="63"/>
  <c r="P15" i="63"/>
  <c r="I15" i="63"/>
  <c r="I16" i="63" s="1"/>
  <c r="H15" i="63"/>
  <c r="H16" i="63" s="1"/>
  <c r="G15" i="63"/>
  <c r="G16" i="63" s="1"/>
  <c r="F15" i="63"/>
  <c r="R16" i="42" l="1"/>
  <c r="Q16" i="42" l="1"/>
  <c r="P16" i="42"/>
  <c r="O16" i="42"/>
  <c r="N16" i="42"/>
  <c r="M16" i="42"/>
  <c r="L16" i="42"/>
  <c r="K16" i="42"/>
  <c r="J16" i="42"/>
  <c r="F16" i="42"/>
  <c r="P15" i="42"/>
  <c r="I15" i="42"/>
  <c r="I16" i="42" s="1"/>
  <c r="H15" i="42"/>
  <c r="H16" i="42" s="1"/>
  <c r="G15" i="42"/>
  <c r="G16" i="42" s="1"/>
  <c r="F15" i="42"/>
  <c r="R16" i="49"/>
  <c r="Q16" i="49"/>
  <c r="P16" i="49"/>
  <c r="O16" i="49"/>
  <c r="N16" i="49"/>
  <c r="M16" i="49"/>
  <c r="L16" i="49"/>
  <c r="K16" i="49"/>
  <c r="J16" i="49"/>
  <c r="I16" i="49"/>
  <c r="H16" i="49"/>
  <c r="G16" i="49"/>
  <c r="F16" i="49"/>
  <c r="P15" i="49"/>
  <c r="R16" i="75" l="1"/>
  <c r="P16" i="75"/>
  <c r="O16" i="75"/>
  <c r="N16" i="75"/>
  <c r="M16" i="75"/>
  <c r="L16" i="75"/>
  <c r="K16" i="75"/>
  <c r="J16" i="75"/>
  <c r="G16" i="75"/>
  <c r="Q15" i="75"/>
  <c r="Q16" i="75" s="1"/>
  <c r="J15" i="75"/>
  <c r="I15" i="75"/>
  <c r="I16" i="75" s="1"/>
  <c r="H15" i="75"/>
  <c r="H16" i="75" s="1"/>
  <c r="G15" i="75"/>
  <c r="F16" i="75"/>
  <c r="R16" i="71" l="1"/>
  <c r="P16" i="71"/>
  <c r="O16" i="71"/>
  <c r="N16" i="71"/>
  <c r="M16" i="71"/>
  <c r="L16" i="71"/>
  <c r="K16" i="71"/>
  <c r="J16" i="71"/>
  <c r="G16" i="71"/>
  <c r="F16" i="71"/>
  <c r="Q15" i="71"/>
  <c r="Q16" i="71" s="1"/>
  <c r="J15" i="71"/>
  <c r="I15" i="71"/>
  <c r="I16" i="71" s="1"/>
  <c r="H15" i="71"/>
  <c r="H16" i="71" s="1"/>
  <c r="G15" i="71"/>
  <c r="F15" i="71"/>
  <c r="Q16" i="46" l="1"/>
  <c r="P16" i="46"/>
  <c r="O15" i="46"/>
  <c r="O16" i="46" s="1"/>
  <c r="N15" i="46"/>
  <c r="N16" i="46" s="1"/>
  <c r="M15" i="46"/>
  <c r="M16" i="46" s="1"/>
  <c r="L15" i="46"/>
  <c r="L16" i="46" s="1"/>
  <c r="K15" i="46"/>
  <c r="K16" i="46" s="1"/>
  <c r="J15" i="46"/>
  <c r="J16" i="46" s="1"/>
  <c r="I15" i="46"/>
  <c r="I16" i="46" s="1"/>
  <c r="H15" i="46"/>
  <c r="H16" i="46" s="1"/>
  <c r="G15" i="46"/>
  <c r="G16" i="46" s="1"/>
  <c r="F15" i="46"/>
  <c r="F16" i="46" s="1"/>
  <c r="U15" i="53" l="1"/>
  <c r="U16" i="53" s="1"/>
  <c r="T15" i="64"/>
  <c r="T16" i="64" s="1"/>
  <c r="S15" i="64" l="1"/>
  <c r="S16" i="64" s="1"/>
</calcChain>
</file>

<file path=xl/sharedStrings.xml><?xml version="1.0" encoding="utf-8"?>
<sst xmlns="http://schemas.openxmlformats.org/spreadsheetml/2006/main" count="584" uniqueCount="147">
  <si>
    <t>Informe de tarifas aplicadas a usuarios residenciales del servicio de gas natural</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</si>
  <si>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</si>
  <si>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Las tarifas evidenciadas en este documento, corresponden a las que los prestadores del servicio de Gas Natural, aplicaron a usuarios Residenciales.</t>
  </si>
  <si>
    <t>Los datos presentados pueden presentar cambios debido a las solicitudes de modificación (reversión) de la información certificada al SUI por los prestadores del servicio, de acuerdo con las disposiciones de la Resolución SSPD No 20171000204125 de 2017.</t>
  </si>
  <si>
    <t>Aspecto</t>
  </si>
  <si>
    <t>Norma</t>
  </si>
  <si>
    <t>Descripción</t>
  </si>
  <si>
    <t>Régimen de los Servicios Públicos</t>
  </si>
  <si>
    <t>Ley 142 del 11 de julio de 1994</t>
  </si>
  <si>
    <t>Por la cual se establece el régimen de los servicios públicos domiciliarios y se dictan otras disposiciones.</t>
  </si>
  <si>
    <t>Consumo de Subsistencia Gas Natural por Redes</t>
  </si>
  <si>
    <t>Res CREG 057 del 30 de julio de 1996</t>
  </si>
  <si>
    <t>Por la cual se establece el marco regulatorio para el servicio público de gas combustible por red y para sus actividades complementarias.</t>
  </si>
  <si>
    <t>Contribución</t>
  </si>
  <si>
    <t>Res. CREG. 124 del 28 de noviembre de 1996</t>
  </si>
  <si>
    <t>Por la cual se verifican los factores de contribución a aplicar a usuarios residenciales y comerciales.</t>
  </si>
  <si>
    <t>Res. CREG 015 del 6 de marzo de 1997</t>
  </si>
  <si>
    <t>Por la cual se verifica el factor de contribución aplicable a usuarios industriales y comerciales del servicio de gas natural por red.</t>
  </si>
  <si>
    <t>Distribución / Comercialización</t>
  </si>
  <si>
    <t>Res. CREG 011 del 12 de febrero de 2003</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</si>
  <si>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</si>
  <si>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</si>
  <si>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Cir. CREG - SSPD 006 del 30 de diciembre de 2003</t>
  </si>
  <si>
    <t>Formato B1, Reporte de Información de Facturación - Información comercial de usuarios regulados.</t>
  </si>
  <si>
    <t>Consumo de Subsistencia GLP por Redes</t>
  </si>
  <si>
    <t>Res. UPME 129 del 15 de marzo de 2007</t>
  </si>
  <si>
    <t>Por medio de la cual se establece el consumo de  subsistencia para el servicio de GLP por redes.</t>
  </si>
  <si>
    <t xml:space="preserve">Subsidios </t>
  </si>
  <si>
    <t>Res. CREG 186 del 30 de diciembre de 2010</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</si>
  <si>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</si>
  <si>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Abastecimiento de Gas Natural</t>
  </si>
  <si>
    <t>DC 2100 del 15 de junio de 2011</t>
  </si>
  <si>
    <t>Por el cual se establecen mecanismos para promover el aseguramiento del abastecimiento nacional de gas natural y se dictan otras disposiciones.</t>
  </si>
  <si>
    <t>Metodología Tarifaria</t>
  </si>
  <si>
    <t>Res. CREG 137 del 10 de octubre de 2013</t>
  </si>
  <si>
    <t>Por la cual se establecen las Fórmulas Tarifarias Generales para la prestación del servicio público domiciliario de gas combustible por redes de tubería a usuarios regulados.</t>
  </si>
  <si>
    <t>Distribución</t>
  </si>
  <si>
    <t>Res. CREG 202 - del 18 diciembre de 2013</t>
  </si>
  <si>
    <t>Por la cual se establecen los criterios generales para remunerar la actividad de distribución de gas combustible por redes de tubería y se dictan otras disposiciones.</t>
  </si>
  <si>
    <t>Opción Tarifaria de 2014</t>
  </si>
  <si>
    <t>Res CREG 184 del 28 de diciembre de 2014</t>
  </si>
  <si>
    <t>Por la cual se establece una opción tarifaria para el Componente Variable del Costo Unitario de Prestación del Servicio Público de Gas Combustible por Redes de Tubería.</t>
  </si>
  <si>
    <t>Confiabilidad y Seguridad de Abastecimiento de Gas Natural</t>
  </si>
  <si>
    <t>Decreto 2345 del 3 de diciembre de 2015</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</si>
  <si>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</si>
  <si>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</si>
  <si>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</si>
  <si>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</si>
  <si>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</si>
  <si>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</si>
  <si>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Resolución 20221000665435 del 18 de julio de 2022</t>
  </si>
  <si>
    <t>Por la cual unifican los lineamientos para el cargue de información al Sistema Único de
Información – SUI aplicable a los prestadores del servicio público de gas combustible por
redes de tubería</t>
  </si>
  <si>
    <t>Cargos Transitorios</t>
  </si>
  <si>
    <t>Cir. CREG 034 del 14 de jun de 2017</t>
  </si>
  <si>
    <t>Aprobación de cargos transitorios de distribución de gas combustible por redes de tubería para mercados existentes.</t>
  </si>
  <si>
    <t>Opción tarifaria de 2020</t>
  </si>
  <si>
    <t>CREG 048 de 2020, modificada por la Rs. CREG 109 de 2020</t>
  </si>
  <si>
    <t xml:space="preserve">Opción Tarifaria para usuarios regulados, vigencia de 36 a 60 meses. </t>
  </si>
  <si>
    <t>Consulta por ciudad capital</t>
  </si>
  <si>
    <t>Capital - departamento</t>
  </si>
  <si>
    <t>Departamento en donde la capital no tiene prestación del servicio de gas natural</t>
  </si>
  <si>
    <t>Departamento en donde la capital cuenta con la prestación del servicio de gas natural</t>
  </si>
  <si>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</si>
  <si>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</si>
  <si>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</si>
  <si>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</si>
  <si>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</si>
  <si>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</si>
  <si>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r>
      <t xml:space="preserve">Índice de Precios al Productor (IPP)
</t>
    </r>
    <r>
      <rPr>
        <sz val="16"/>
        <color theme="1"/>
        <rFont val="Calibri"/>
        <family val="2"/>
        <scheme val="minor"/>
      </rPr>
      <t>Regulatoriamente impacta la tarifa del Gas natural y GLP por redes</t>
    </r>
  </si>
  <si>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</si>
  <si>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Fecha</t>
  </si>
  <si>
    <t>IPC</t>
  </si>
  <si>
    <t>IPP ofert int</t>
  </si>
  <si>
    <t>TRM prom mes</t>
  </si>
  <si>
    <t>TRM ult día</t>
  </si>
  <si>
    <t>Propane Mont Belvieu</t>
  </si>
  <si>
    <t>Fuentes: DANE, Banco de la República y EIA.</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</si>
  <si>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</si>
  <si>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</si>
  <si>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Cadena de prestación del servicio de gas natural / Costos de prestación del servicio</t>
  </si>
  <si>
    <t>Esquema de subsidios y contribuciones</t>
  </si>
  <si>
    <t>Componentes y CF Efigas Gas Natural SA ESP / Mercado 166 ASE - Quindio</t>
  </si>
  <si>
    <t>Componente</t>
  </si>
  <si>
    <t>G ($/m3)</t>
  </si>
  <si>
    <t>T ($/m3)</t>
  </si>
  <si>
    <t>D ($/m3)</t>
  </si>
  <si>
    <t>CUV ($/m3)</t>
  </si>
  <si>
    <t>CF ($/factura)</t>
  </si>
  <si>
    <t>Fuente: SUI, Cálculos SSPD</t>
  </si>
  <si>
    <t>Tarifas Efigas Gas Natural SA ESP / Mercado 166 ASE - Quindio</t>
  </si>
  <si>
    <t>Observaciones</t>
  </si>
  <si>
    <t>Tarifa</t>
  </si>
  <si>
    <t>Incluye subsidio</t>
  </si>
  <si>
    <t>ESTRATO 1 ($/m3)</t>
  </si>
  <si>
    <t>ESTRATO 2 ($/m3)</t>
  </si>
  <si>
    <t>Tarifa plena</t>
  </si>
  <si>
    <t>ESTRATO 3 Y 4 ($/m3)</t>
  </si>
  <si>
    <t>Incluye contribución</t>
  </si>
  <si>
    <t>ESTRATO 5 Y 6 ($/m3)</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</si>
  <si>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</si>
  <si>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Gases del Caribe SA ESP / Mercado 31 -Atlántico-Magdalena-Cesar</t>
  </si>
  <si>
    <t>Tarifas Gases del Caribe SA ESP / Mercado 31 -Atlántico-Magdalena-Cesar</t>
  </si>
  <si>
    <t xml:space="preserve">Componentes y CF Vanti SA ESP / Mercado 23 Bogotá-Centro Cundinamarca </t>
  </si>
  <si>
    <t xml:space="preserve">Tarifas Vanti SA ESP / Mercado 23 Bogotá-Centro Cundinamarca </t>
  </si>
  <si>
    <t xml:space="preserve">Componentes y CF SURTIDORA DE GAS DEL CARIBE SA ESP / Mercado 20 Bolivar-Sucre - Córdoba </t>
  </si>
  <si>
    <t xml:space="preserve">Tarifas SURTIDORA DE GAS DEL CARIBE SA ESP  / Mercado 20 Bolivar-Sucre - Córdoba </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</si>
  <si>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</si>
  <si>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Componentes y CF Gas Natural del Oriente SA ESP / Mercado 11 Santander Sur Bolívar</t>
  </si>
  <si>
    <t>Tarifas Gas Natural del Oriente SA ESP / Mercado 11 Santander Sur Bolívar</t>
  </si>
  <si>
    <t xml:space="preserve"> </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</si>
  <si>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</si>
  <si>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</si>
  <si>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</si>
  <si>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</si>
  <si>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Componentes y CF EFIGAS GAS NATURAL SA ESP  / Mercado 168 ASE - ASE - Caldas</t>
  </si>
  <si>
    <t>Tarifas EFIGAS GAS NATURAL SA ESP / Mercado 168 ASE - ASE - Caldas</t>
  </si>
  <si>
    <t>Componentes y CF Alcanos de Colombia SA ESP / Mercado 170 ASE - Centro y Tolima</t>
  </si>
  <si>
    <t>Tarifas Alcanos  SA ESP  / Mercado 170 ASE - Centro y Tolima</t>
  </si>
  <si>
    <t>Componentes y CF EPM SA ESP / Mercado 12 Antioquia</t>
  </si>
  <si>
    <t>Tarifas EPM SA ESP / Mercado 12 Antioquia</t>
  </si>
  <si>
    <t xml:space="preserve">Componentes y CF Surcolombiana de Gas SA ESP / Mercado 172-Mocoa </t>
  </si>
  <si>
    <t xml:space="preserve">Tarifas Surcolombiana de Gas SA ESP / Mercado 172-Mocoa </t>
  </si>
  <si>
    <t>Componentes y CF Alcanos  SA ESP / Neiva - Mercado 24 Huila-Tolima-Cundinamarca</t>
  </si>
  <si>
    <t>Tarifas Alcanos  SA ESP / Neiva - Mercado 24 Huila-Tolima-Cundinamarca</t>
  </si>
  <si>
    <t>Componentes y CF ALCANOS DE COLOMBIA SA ESP / Mercado 76 Popayán-Piendamó</t>
  </si>
  <si>
    <t>Tarifas ALCANOS DE COLOMBIA SA ESP / Mercado 76 Popayán-Piendamó</t>
  </si>
  <si>
    <t>Componentes y CF Alcanos De Colombia SA ESP / Mercado 133 San Juan de Pasto</t>
  </si>
  <si>
    <t>Tarifas Alcanos De Colombia SA ESP / Mercado 133 San Juan de Pasto</t>
  </si>
  <si>
    <t>Componentes y CF ALCANOS DE COLOMBIA SA ESP  / Mercado 87 Florencia</t>
  </si>
  <si>
    <t>Tarifas ALCANOS DE COLOMBIA SA ESP  / Mercado 87 Florencia</t>
  </si>
  <si>
    <t>Componentes y CF Efigas Gas Natural SA ESP / Mercado 167 ASE - Risaralda</t>
  </si>
  <si>
    <t>Tarifas  Efigas Gas Natural SA ESP / Mercado 167 ASE - Risaralda</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</si>
  <si>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</si>
  <si>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Componentes y CF Gases De La Guajira SA ESP / Mercado 17 Guajira -  Principal</t>
  </si>
  <si>
    <t xml:space="preserve">Fuente: SUI, Cálculos: SSPD.
</t>
  </si>
  <si>
    <t>Tarifas Gases De La Guajira SA ESP / Mercado 17 Guajira -  Principal</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</si>
  <si>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</si>
  <si>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Llanogas SA ESP / Mercado 116  San José del Guaviare</t>
  </si>
  <si>
    <t>Tarifas Llanogas SA ESP / Mercado 116  San José del Guaviare</t>
  </si>
  <si>
    <t>Componentes y CF Llanogas SA ESP / Mercado 30 Meta-Cundinamarca Sur</t>
  </si>
  <si>
    <t>Tarifas Llanogas SA ESP / Mercado 30-Meta Cundinamarca Sur</t>
  </si>
  <si>
    <t>Componentes y CF GAS NATURAL CUNDIBOYACENSE SA ESP  / Mercado 169 ASE - Altiplano Cundiboyacense</t>
  </si>
  <si>
    <t>Tarifas GAS NATURAL CUNDIBOYACENSE SA ESP  / Mercado 169 ASE - Altiplano Cundiboyacense</t>
  </si>
  <si>
    <t>Componentes y CF Empresa de Energía de Casanare SA ESP / Mercado 14 Yopal</t>
  </si>
  <si>
    <t xml:space="preserve"> Tarifas de Energía de Casanare SA ESP / Mercado 14 Yopal</t>
  </si>
  <si>
    <t xml:space="preserve"> Componentes y CF Gases del Cusiana SAS ESP BIC/ Mercado 14 Yopal</t>
  </si>
  <si>
    <t xml:space="preserve"> Tarifas Gases del Cusiana SAS ESP BIC/ Mercado 14 Yopal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</si>
</sst>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1">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14"/>
      <name val="Calibri"/>
      <family val="2"/>
      <scheme val="minor"/>
    </font>
    <font>
      <sz val="12"/>
      <color theme="1"/>
      <name val="Calibri"/>
      <family val="2"/>
      <scheme val="minor"/>
    </font>
    <font>
      <sz val="11"/>
      <color indexed="8"/>
      <name val="Calibri"/>
      <family val="2"/>
      <scheme val="minor"/>
    </font>
    <font>
      <sz val="10"/>
      <color rgb="FF000000"/>
      <name val="Calibri"/>
      <family val="2"/>
      <scheme val="minor"/>
    </font>
    <font>
      <sz val="11"/>
      <name val="Dialog"/>
    </font>
    <font>
      <sz val="11"/>
      <color rgb="FF000000"/>
      <name val="Arial"/>
      <family val="2"/>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4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Dashed">
        <color rgb="FFD8D8D8"/>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s>
  <cellStyleXfs count="4">
    <xf numFmtId="0" fontId="0" fillId="0" borderId="0"/>
    <xf numFmtId="0" fontId="17" fillId="0" borderId="0"/>
    <xf numFmtId="9" fontId="17" fillId="0" borderId="0" applyFont="0" applyFill="0" applyBorder="0" applyAlignment="0" applyProtection="0"/>
    <xf numFmtId="0" fontId="27" fillId="0" borderId="0"/>
  </cellStyleXfs>
  <cellXfs count="254">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2" xfId="0" applyFill="1" applyBorder="1" applyAlignment="1">
      <alignment horizontal="center" vertical="center" wrapText="1"/>
    </xf>
    <xf numFmtId="0" fontId="0" fillId="4" borderId="23" xfId="0" applyFill="1" applyBorder="1" applyAlignment="1">
      <alignment horizontal="center" vertical="center" wrapText="1"/>
    </xf>
    <xf numFmtId="0" fontId="0" fillId="4" borderId="26" xfId="0" applyFill="1" applyBorder="1" applyAlignment="1">
      <alignment horizontal="center" vertical="center" wrapText="1"/>
    </xf>
    <xf numFmtId="0" fontId="0" fillId="4" borderId="15" xfId="0" applyFill="1" applyBorder="1" applyAlignment="1">
      <alignment horizontal="center" vertical="center" wrapText="1"/>
    </xf>
    <xf numFmtId="0" fontId="21" fillId="4" borderId="15"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3" fillId="4" borderId="20" xfId="0" applyFont="1" applyFill="1" applyBorder="1" applyAlignment="1">
      <alignment horizontal="center" vertical="center" wrapText="1"/>
    </xf>
    <xf numFmtId="0" fontId="21" fillId="4" borderId="20"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28" xfId="0" applyFill="1" applyBorder="1" applyAlignment="1">
      <alignment horizontal="center" vertical="center" wrapText="1"/>
    </xf>
    <xf numFmtId="0" fontId="0" fillId="4" borderId="20" xfId="0" applyFill="1" applyBorder="1" applyAlignment="1">
      <alignment horizontal="center" vertical="center" wrapText="1"/>
    </xf>
    <xf numFmtId="0" fontId="21" fillId="4"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1" fontId="18" fillId="0" borderId="12" xfId="2" quotePrefix="1" applyNumberFormat="1" applyFont="1" applyBorder="1" applyAlignment="1">
      <alignment horizontal="center"/>
    </xf>
    <xf numFmtId="17" fontId="18" fillId="0" borderId="14" xfId="2" quotePrefix="1" applyNumberFormat="1" applyFont="1" applyBorder="1" applyAlignment="1">
      <alignment horizontal="center"/>
    </xf>
    <xf numFmtId="17" fontId="0" fillId="4" borderId="27" xfId="0" applyNumberFormat="1" applyFill="1" applyBorder="1" applyAlignment="1">
      <alignment horizontal="center" vertical="center" wrapText="1"/>
    </xf>
    <xf numFmtId="17" fontId="0" fillId="4" borderId="24" xfId="0" applyNumberFormat="1" applyFill="1" applyBorder="1" applyAlignment="1">
      <alignment horizontal="center" vertical="center" wrapText="1"/>
    </xf>
    <xf numFmtId="17" fontId="0" fillId="4" borderId="25" xfId="0" applyNumberFormat="1" applyFill="1" applyBorder="1" applyAlignment="1">
      <alignment horizontal="center" vertical="center" wrapText="1"/>
    </xf>
    <xf numFmtId="0" fontId="24" fillId="2" borderId="0" xfId="0" applyFont="1" applyFill="1" applyAlignment="1">
      <alignment wrapText="1"/>
    </xf>
    <xf numFmtId="0" fontId="0" fillId="4" borderId="29" xfId="0" applyFill="1" applyBorder="1" applyAlignment="1">
      <alignment horizontal="center" vertical="center" wrapText="1"/>
    </xf>
    <xf numFmtId="0" fontId="0" fillId="4" borderId="30" xfId="0" applyFill="1" applyBorder="1" applyAlignment="1">
      <alignment horizontal="center" vertical="center" wrapText="1"/>
    </xf>
    <xf numFmtId="0" fontId="0" fillId="4" borderId="31" xfId="0" applyFill="1" applyBorder="1" applyAlignment="1">
      <alignment horizontal="center" vertical="center" wrapText="1"/>
    </xf>
    <xf numFmtId="17" fontId="3" fillId="4" borderId="32" xfId="0" applyNumberFormat="1"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2" fillId="4" borderId="20" xfId="0" applyFont="1" applyFill="1" applyBorder="1" applyAlignment="1">
      <alignment horizontal="center" vertical="center" wrapText="1"/>
    </xf>
    <xf numFmtId="0" fontId="0" fillId="2" borderId="0" xfId="0" applyFill="1" applyAlignment="1">
      <alignment horizontal="center"/>
    </xf>
    <xf numFmtId="0" fontId="26" fillId="2" borderId="0" xfId="0" applyFont="1" applyFill="1" applyAlignment="1">
      <alignment horizontal="center" vertical="top"/>
    </xf>
    <xf numFmtId="164" fontId="0" fillId="0" borderId="34" xfId="0" applyNumberFormat="1" applyBorder="1" applyAlignment="1">
      <alignment horizontal="center" vertical="center" wrapText="1"/>
    </xf>
    <xf numFmtId="17" fontId="21" fillId="4" borderId="32" xfId="0" applyNumberFormat="1" applyFont="1" applyFill="1" applyBorder="1" applyAlignment="1">
      <alignment horizontal="center" vertical="center" wrapText="1"/>
    </xf>
    <xf numFmtId="164" fontId="0" fillId="0" borderId="35" xfId="0" applyNumberFormat="1" applyBorder="1" applyAlignment="1">
      <alignment horizontal="center" vertical="center" wrapText="1"/>
    </xf>
    <xf numFmtId="17" fontId="3" fillId="4" borderId="33" xfId="0" applyNumberFormat="1" applyFont="1" applyFill="1" applyBorder="1" applyAlignment="1">
      <alignment horizontal="center" vertical="center" wrapText="1"/>
    </xf>
    <xf numFmtId="0" fontId="24" fillId="2" borderId="0" xfId="0" applyFont="1" applyFill="1" applyAlignment="1">
      <alignment horizontal="center" wrapText="1"/>
    </xf>
    <xf numFmtId="17" fontId="21" fillId="4" borderId="33" xfId="0" applyNumberFormat="1" applyFont="1" applyFill="1" applyBorder="1" applyAlignment="1">
      <alignment horizontal="center" vertical="center" wrapText="1"/>
    </xf>
    <xf numFmtId="164" fontId="0" fillId="0" borderId="36" xfId="0" applyNumberFormat="1" applyBorder="1" applyAlignment="1">
      <alignment horizontal="center" vertical="center" wrapText="1"/>
    </xf>
    <xf numFmtId="164" fontId="0" fillId="0" borderId="37" xfId="0" applyNumberFormat="1" applyBorder="1" applyAlignment="1">
      <alignment horizontal="center" vertical="center" wrapText="1"/>
    </xf>
    <xf numFmtId="17" fontId="21" fillId="4" borderId="18" xfId="0" applyNumberFormat="1" applyFont="1" applyFill="1" applyBorder="1" applyAlignment="1">
      <alignment horizontal="center" vertical="center" wrapText="1"/>
    </xf>
    <xf numFmtId="17" fontId="3" fillId="4" borderId="18" xfId="0" applyNumberFormat="1" applyFont="1" applyFill="1" applyBorder="1" applyAlignment="1">
      <alignment horizontal="center" vertical="center" wrapText="1"/>
    </xf>
    <xf numFmtId="17" fontId="3" fillId="4" borderId="19" xfId="0" applyNumberFormat="1" applyFont="1" applyFill="1" applyBorder="1" applyAlignment="1">
      <alignment horizontal="center" vertical="center" wrapText="1"/>
    </xf>
    <xf numFmtId="164" fontId="0" fillId="0" borderId="14" xfId="0" applyNumberFormat="1" applyBorder="1" applyAlignment="1">
      <alignment horizontal="center" vertical="center" wrapText="1"/>
    </xf>
    <xf numFmtId="164" fontId="0" fillId="0" borderId="17" xfId="0" applyNumberFormat="1" applyBorder="1" applyAlignment="1">
      <alignment horizontal="center" vertical="center" wrapText="1"/>
    </xf>
    <xf numFmtId="164" fontId="0" fillId="0" borderId="38" xfId="0" applyNumberFormat="1" applyBorder="1" applyAlignment="1">
      <alignment horizontal="center" vertical="center" wrapText="1"/>
    </xf>
    <xf numFmtId="17" fontId="18" fillId="0" borderId="40" xfId="2" quotePrefix="1" applyNumberFormat="1" applyFont="1" applyBorder="1" applyAlignment="1">
      <alignment horizontal="center"/>
    </xf>
    <xf numFmtId="1" fontId="18" fillId="0" borderId="36" xfId="2" quotePrefix="1" applyNumberFormat="1" applyFont="1" applyBorder="1" applyAlignment="1">
      <alignment horizontal="center"/>
    </xf>
    <xf numFmtId="17" fontId="21" fillId="4" borderId="36" xfId="0" applyNumberFormat="1" applyFont="1" applyFill="1" applyBorder="1" applyAlignment="1">
      <alignment horizontal="center" vertical="center" wrapText="1"/>
    </xf>
    <xf numFmtId="17" fontId="3" fillId="4" borderId="36" xfId="0" applyNumberFormat="1" applyFont="1" applyFill="1" applyBorder="1" applyAlignment="1">
      <alignment horizontal="center" vertical="center" wrapText="1"/>
    </xf>
    <xf numFmtId="17" fontId="3" fillId="4" borderId="37" xfId="0" applyNumberFormat="1" applyFont="1" applyFill="1" applyBorder="1" applyAlignment="1">
      <alignment horizontal="center" vertical="center" wrapText="1"/>
    </xf>
    <xf numFmtId="17" fontId="3" fillId="4" borderId="39" xfId="0" applyNumberFormat="1" applyFont="1" applyFill="1" applyBorder="1" applyAlignment="1">
      <alignment horizontal="center" vertical="center" wrapText="1"/>
    </xf>
    <xf numFmtId="164" fontId="0" fillId="0" borderId="40" xfId="0" applyNumberFormat="1" applyBorder="1" applyAlignment="1">
      <alignment horizontal="center" vertical="center" wrapText="1"/>
    </xf>
    <xf numFmtId="17" fontId="3" fillId="4" borderId="17" xfId="0" applyNumberFormat="1" applyFont="1" applyFill="1" applyBorder="1" applyAlignment="1">
      <alignment horizontal="center" vertical="center" wrapText="1"/>
    </xf>
    <xf numFmtId="17" fontId="18" fillId="2" borderId="0" xfId="2" quotePrefix="1" applyNumberFormat="1" applyFont="1" applyFill="1" applyBorder="1" applyAlignment="1">
      <alignment horizontal="center"/>
    </xf>
    <xf numFmtId="1" fontId="18" fillId="2" borderId="0" xfId="2" quotePrefix="1" applyNumberFormat="1" applyFont="1" applyFill="1" applyBorder="1" applyAlignment="1">
      <alignment horizontal="center"/>
    </xf>
    <xf numFmtId="2" fontId="18" fillId="2" borderId="0" xfId="2" quotePrefix="1" applyNumberFormat="1" applyFont="1" applyFill="1" applyBorder="1" applyAlignment="1">
      <alignment horizontal="center"/>
    </xf>
    <xf numFmtId="164" fontId="0" fillId="0" borderId="42" xfId="0" applyNumberFormat="1" applyBorder="1" applyAlignment="1">
      <alignment horizontal="center" vertical="center" wrapText="1"/>
    </xf>
    <xf numFmtId="164" fontId="0" fillId="0" borderId="43" xfId="0" applyNumberFormat="1" applyBorder="1" applyAlignment="1">
      <alignment horizontal="center" vertical="center" wrapText="1"/>
    </xf>
    <xf numFmtId="164" fontId="0" fillId="0" borderId="44" xfId="0" applyNumberFormat="1" applyBorder="1" applyAlignment="1">
      <alignment horizontal="center" vertical="center" wrapText="1"/>
    </xf>
    <xf numFmtId="17" fontId="21" fillId="4" borderId="41" xfId="0" applyNumberFormat="1" applyFont="1" applyFill="1" applyBorder="1" applyAlignment="1">
      <alignment horizontal="center" vertical="center" wrapText="1"/>
    </xf>
    <xf numFmtId="0" fontId="19" fillId="0" borderId="0" xfId="0" applyFont="1"/>
    <xf numFmtId="17" fontId="18" fillId="0" borderId="17" xfId="2" quotePrefix="1" applyNumberFormat="1" applyFont="1" applyBorder="1" applyAlignment="1">
      <alignment horizontal="center"/>
    </xf>
    <xf numFmtId="1" fontId="18" fillId="0" borderId="18" xfId="2" quotePrefix="1" applyNumberFormat="1" applyFont="1" applyBorder="1" applyAlignment="1">
      <alignment horizontal="center"/>
    </xf>
    <xf numFmtId="2" fontId="18" fillId="0" borderId="19" xfId="2" quotePrefix="1" applyNumberFormat="1" applyFont="1" applyBorder="1" applyAlignment="1">
      <alignment horizontal="center"/>
    </xf>
    <xf numFmtId="17" fontId="21" fillId="4" borderId="12" xfId="0" applyNumberFormat="1" applyFont="1" applyFill="1" applyBorder="1" applyAlignment="1">
      <alignment horizontal="center" vertical="center" wrapText="1"/>
    </xf>
    <xf numFmtId="17" fontId="0" fillId="2" borderId="0" xfId="0" applyNumberFormat="1" applyFill="1"/>
    <xf numFmtId="0" fontId="29" fillId="0" borderId="0" xfId="0" applyFont="1" applyAlignment="1">
      <alignment horizontal="right"/>
    </xf>
    <xf numFmtId="0" fontId="30" fillId="0" borderId="45" xfId="0" applyFont="1" applyBorder="1" applyAlignment="1">
      <alignment horizontal="right" vertical="top" wrapText="1"/>
    </xf>
    <xf numFmtId="1" fontId="18" fillId="0" borderId="46" xfId="2" quotePrefix="1" applyNumberFormat="1" applyFont="1" applyBorder="1" applyAlignment="1">
      <alignment horizontal="center"/>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2" borderId="0" xfId="0" applyFont="1" applyFill="1" applyAlignment="1">
      <alignment vertical="center" wrapText="1"/>
    </xf>
    <xf numFmtId="0" fontId="0" fillId="2" borderId="5" xfId="0" applyFill="1" applyBorder="1" applyAlignment="1">
      <alignment vertical="center"/>
    </xf>
    <xf numFmtId="0" fontId="0" fillId="2" borderId="4" xfId="0" applyFill="1" applyBorder="1" applyAlignment="1">
      <alignment vertical="center"/>
    </xf>
    <xf numFmtId="0" fontId="0" fillId="2" borderId="0" xfId="0" applyFill="1" applyAlignment="1">
      <alignment vertical="center"/>
    </xf>
    <xf numFmtId="17" fontId="18" fillId="0" borderId="0" xfId="2" quotePrefix="1" applyNumberFormat="1" applyFont="1" applyBorder="1" applyAlignment="1">
      <alignment horizontal="center"/>
    </xf>
    <xf numFmtId="1" fontId="18" fillId="0" borderId="0" xfId="2" quotePrefix="1" applyNumberFormat="1" applyFont="1" applyBorder="1" applyAlignment="1">
      <alignment horizontal="center"/>
    </xf>
    <xf numFmtId="2" fontId="18" fillId="0" borderId="0" xfId="2" quotePrefix="1" applyNumberFormat="1" applyFont="1" applyBorder="1" applyAlignment="1">
      <alignment horizontal="center"/>
    </xf>
    <xf numFmtId="0" fontId="30" fillId="0" borderId="0" xfId="0" applyFont="1" applyAlignment="1">
      <alignment horizontal="right" vertical="top" wrapText="1"/>
    </xf>
    <xf numFmtId="1" fontId="18" fillId="2" borderId="47" xfId="2" quotePrefix="1" applyNumberFormat="1" applyFont="1" applyFill="1" applyBorder="1" applyAlignment="1">
      <alignment horizontal="center"/>
    </xf>
    <xf numFmtId="2" fontId="18" fillId="0" borderId="47" xfId="2" quotePrefix="1" applyNumberFormat="1" applyFont="1" applyBorder="1" applyAlignment="1">
      <alignment horizontal="center"/>
    </xf>
    <xf numFmtId="164" fontId="29" fillId="0" borderId="0" xfId="0" applyNumberFormat="1" applyFont="1" applyAlignment="1">
      <alignment horizontal="center"/>
    </xf>
    <xf numFmtId="164" fontId="0" fillId="0" borderId="48" xfId="0" applyNumberFormat="1" applyBorder="1" applyAlignment="1">
      <alignment horizontal="center" vertical="center" wrapText="1"/>
    </xf>
    <xf numFmtId="17" fontId="3" fillId="4" borderId="20" xfId="0" applyNumberFormat="1" applyFont="1" applyFill="1" applyBorder="1" applyAlignment="1">
      <alignment horizontal="center" vertical="center" wrapText="1"/>
    </xf>
    <xf numFmtId="17" fontId="3" fillId="4" borderId="15"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5" fillId="0" borderId="20" xfId="0" applyFont="1" applyBorder="1" applyAlignment="1">
      <alignment horizontal="left" vertical="top" wrapText="1"/>
    </xf>
    <xf numFmtId="0" fontId="25" fillId="0" borderId="21" xfId="0" applyFont="1" applyBorder="1" applyAlignment="1">
      <alignment horizontal="left" vertical="top" wrapText="1"/>
    </xf>
    <xf numFmtId="0" fontId="25" fillId="0" borderId="16" xfId="0" applyFont="1" applyBorder="1" applyAlignment="1">
      <alignment horizontal="left" vertical="top" wrapText="1"/>
    </xf>
    <xf numFmtId="0" fontId="25" fillId="0" borderId="1"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0" xfId="0" applyFont="1" applyAlignment="1">
      <alignment horizontal="left" vertical="top" wrapText="1"/>
    </xf>
    <xf numFmtId="0" fontId="25" fillId="0" borderId="5" xfId="0" applyFont="1" applyBorder="1" applyAlignment="1">
      <alignment horizontal="left" vertical="top" wrapText="1"/>
    </xf>
    <xf numFmtId="0" fontId="25" fillId="0" borderId="6" xfId="0" applyFont="1" applyBorder="1" applyAlignment="1">
      <alignment horizontal="left" vertical="top"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0" xfId="0" applyFont="1" applyFill="1" applyBorder="1" applyAlignment="1">
      <alignment horizontal="center" vertical="center"/>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0" fillId="2" borderId="4" xfId="0" applyFill="1" applyBorder="1" applyAlignment="1">
      <alignment horizontal="center"/>
    </xf>
    <xf numFmtId="0" fontId="0" fillId="2" borderId="0" xfId="0" applyFill="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Alignment="1">
      <alignment horizontal="center" vertical="center" wrapText="1"/>
    </xf>
    <xf numFmtId="0" fontId="0" fillId="2" borderId="5" xfId="0"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4" fillId="2" borderId="2" xfId="0" applyFont="1" applyFill="1" applyBorder="1" applyAlignment="1">
      <alignment horizontal="center" wrapText="1"/>
    </xf>
    <xf numFmtId="0" fontId="24" fillId="2" borderId="0" xfId="0" applyFont="1" applyFill="1" applyAlignment="1">
      <alignment horizontal="center" wrapText="1"/>
    </xf>
    <xf numFmtId="0" fontId="24" fillId="2" borderId="2" xfId="0" applyFont="1" applyFill="1" applyBorder="1" applyAlignment="1">
      <alignment horizontal="center" vertical="top"/>
    </xf>
    <xf numFmtId="0" fontId="24" fillId="2" borderId="0" xfId="0" applyFont="1" applyFill="1" applyAlignment="1">
      <alignment horizontal="center" vertical="top"/>
    </xf>
    <xf numFmtId="0" fontId="19" fillId="3" borderId="20" xfId="0" applyFont="1" applyFill="1" applyBorder="1" applyAlignment="1">
      <alignment horizontal="center"/>
    </xf>
    <xf numFmtId="0" fontId="19" fillId="3" borderId="21" xfId="0" applyFont="1" applyFill="1" applyBorder="1" applyAlignment="1">
      <alignment horizontal="center"/>
    </xf>
    <xf numFmtId="0" fontId="19" fillId="3" borderId="16" xfId="0" applyFont="1" applyFill="1" applyBorder="1" applyAlignment="1">
      <alignment horizontal="center"/>
    </xf>
    <xf numFmtId="0" fontId="19" fillId="3" borderId="1" xfId="0" applyFont="1" applyFill="1" applyBorder="1" applyAlignment="1">
      <alignment horizontal="center"/>
    </xf>
    <xf numFmtId="0" fontId="19" fillId="3" borderId="2" xfId="0" applyFont="1" applyFill="1" applyBorder="1" applyAlignment="1">
      <alignment horizontal="center"/>
    </xf>
    <xf numFmtId="0" fontId="19" fillId="3" borderId="3" xfId="0" applyFont="1" applyFill="1" applyBorder="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19" fillId="3" borderId="40" xfId="0" applyFont="1" applyFill="1" applyBorder="1" applyAlignment="1">
      <alignment horizontal="center"/>
    </xf>
    <xf numFmtId="0" fontId="19" fillId="3" borderId="36" xfId="0" applyFont="1" applyFill="1" applyBorder="1" applyAlignment="1">
      <alignment horizontal="center"/>
    </xf>
    <xf numFmtId="0" fontId="19" fillId="3" borderId="37" xfId="0" applyFont="1" applyFill="1" applyBorder="1" applyAlignment="1">
      <alignment horizontal="center"/>
    </xf>
    <xf numFmtId="0" fontId="24" fillId="2" borderId="2" xfId="0" applyFont="1" applyFill="1" applyBorder="1" applyAlignment="1">
      <alignment horizontal="center" vertical="justify"/>
    </xf>
    <xf numFmtId="0" fontId="24" fillId="2" borderId="0" xfId="0" applyFont="1" applyFill="1" applyAlignment="1">
      <alignment horizontal="center" vertical="justify"/>
    </xf>
    <xf numFmtId="0" fontId="24" fillId="2" borderId="0" xfId="0" applyFont="1" applyFill="1" applyAlignment="1">
      <alignment horizontal="center" vertical="top" wrapText="1"/>
    </xf>
    <xf numFmtId="0" fontId="24" fillId="2" borderId="2" xfId="0" applyFont="1" applyFill="1" applyBorder="1" applyAlignment="1">
      <alignment horizontal="center" vertical="top" wrapText="1"/>
    </xf>
    <xf numFmtId="0" fontId="19" fillId="3" borderId="20" xfId="0" applyFont="1" applyFill="1" applyBorder="1" applyAlignment="1">
      <alignment horizontal="center" wrapText="1"/>
    </xf>
    <xf numFmtId="0" fontId="19" fillId="3" borderId="21" xfId="0" applyFont="1" applyFill="1" applyBorder="1" applyAlignment="1">
      <alignment horizontal="center" wrapText="1"/>
    </xf>
    <xf numFmtId="0" fontId="19" fillId="3" borderId="16" xfId="0" applyFont="1" applyFill="1" applyBorder="1" applyAlignment="1">
      <alignment horizontal="center" wrapText="1"/>
    </xf>
    <xf numFmtId="0" fontId="19" fillId="3" borderId="20" xfId="0" applyFont="1" applyFill="1" applyBorder="1" applyAlignment="1">
      <alignment horizontal="center" vertical="center"/>
    </xf>
    <xf numFmtId="0" fontId="19" fillId="3" borderId="21" xfId="0" applyFont="1" applyFill="1" applyBorder="1" applyAlignment="1">
      <alignment horizontal="center" vertical="center"/>
    </xf>
    <xf numFmtId="0" fontId="19" fillId="3" borderId="16" xfId="0" applyFont="1" applyFill="1" applyBorder="1" applyAlignment="1">
      <alignment horizontal="center" vertical="center"/>
    </xf>
    <xf numFmtId="0" fontId="28" fillId="0" borderId="0" xfId="0" applyFont="1" applyAlignment="1">
      <alignment horizontal="center"/>
    </xf>
    <xf numFmtId="0" fontId="19" fillId="3" borderId="1" xfId="0" applyFont="1" applyFill="1" applyBorder="1" applyAlignment="1">
      <alignment horizontal="center" wrapText="1"/>
    </xf>
    <xf numFmtId="0" fontId="19" fillId="3" borderId="2" xfId="0" applyFont="1" applyFill="1" applyBorder="1" applyAlignment="1">
      <alignment horizontal="center" wrapText="1"/>
    </xf>
    <xf numFmtId="0" fontId="19" fillId="3" borderId="3" xfId="0" applyFont="1" applyFill="1" applyBorder="1" applyAlignment="1">
      <alignment horizontal="center" wrapText="1"/>
    </xf>
    <xf numFmtId="0" fontId="0" fillId="2" borderId="0" xfId="0" applyFill="1" applyBorder="1" applyAlignment="1">
      <alignment horizontal="center" wrapText="1"/>
    </xf>
    <xf numFmtId="0" fontId="20" fillId="3" borderId="1" xfId="0" applyFont="1" applyFill="1" applyBorder="1" applyAlignment="1">
      <alignment horizontal="center"/>
    </xf>
    <xf numFmtId="0" fontId="20" fillId="3" borderId="2" xfId="0" applyFont="1" applyFill="1" applyBorder="1" applyAlignment="1">
      <alignment horizontal="center"/>
    </xf>
    <xf numFmtId="0" fontId="20" fillId="3" borderId="3" xfId="0" applyFont="1" applyFill="1" applyBorder="1" applyAlignment="1">
      <alignment horizontal="center"/>
    </xf>
  </cellXfs>
  <cellStyles count="4">
    <cellStyle name="Normal" xfId="0" builtinId="0"/>
    <cellStyle name="Normal 2" xfId="3"/>
    <cellStyle name="Normal 4" xfId="1"/>
    <cellStyle name="Porcentaje 2 2" xfId="2"/>
  </cellStyles>
  <dxfs count="0"/>
  <tableStyles count="0" defaultTableStyle="TableStyleMedium2" defaultPivotStyle="PivotStyleLight16"/>
  <colors>
    <mruColors>
      <color rgb="FFEE420C"/>
      <color rgb="FFEC2302"/>
      <color rgb="FFFF3101"/>
      <color rgb="FF0060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Macro'!$B$49:$B$75</c:f>
              <c:numCache>
                <c:formatCode>mmm\-yy</c:formatCode>
                <c:ptCount val="27"/>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numCache>
            </c:numRef>
          </c:cat>
          <c:val>
            <c:numRef>
              <c:f>'Variables Macro'!$E$49:$E$75</c:f>
              <c:numCache>
                <c:formatCode>0</c:formatCode>
                <c:ptCount val="27"/>
                <c:pt idx="0">
                  <c:v>3920.2</c:v>
                </c:pt>
                <c:pt idx="1">
                  <c:v>3931.85</c:v>
                </c:pt>
                <c:pt idx="2">
                  <c:v>3908.67</c:v>
                </c:pt>
                <c:pt idx="3">
                  <c:v>3866.12</c:v>
                </c:pt>
                <c:pt idx="4">
                  <c:v>3865.09</c:v>
                </c:pt>
                <c:pt idx="5">
                  <c:v>4054.56</c:v>
                </c:pt>
                <c:pt idx="6">
                  <c:v>4036.8</c:v>
                </c:pt>
                <c:pt idx="7">
                  <c:v>4062.98</c:v>
                </c:pt>
                <c:pt idx="8">
                  <c:v>4191.8999999999996</c:v>
                </c:pt>
                <c:pt idx="9">
                  <c:v>4257</c:v>
                </c:pt>
                <c:pt idx="10">
                  <c:v>4411.1000000000004</c:v>
                </c:pt>
                <c:pt idx="11">
                  <c:v>4385.1499999999996</c:v>
                </c:pt>
                <c:pt idx="12">
                  <c:v>4307.57</c:v>
                </c:pt>
                <c:pt idx="13">
                  <c:v>4131.95</c:v>
                </c:pt>
                <c:pt idx="14">
                  <c:v>4133.4799999999996</c:v>
                </c:pt>
                <c:pt idx="15">
                  <c:v>4280.257999999998</c:v>
                </c:pt>
                <c:pt idx="16">
                  <c:v>4202.3</c:v>
                </c:pt>
                <c:pt idx="17">
                  <c:v>4115.8999999999996</c:v>
                </c:pt>
                <c:pt idx="18">
                  <c:v>4047.29</c:v>
                </c:pt>
                <c:pt idx="19">
                  <c:v>4051</c:v>
                </c:pt>
                <c:pt idx="20">
                  <c:v>3933</c:v>
                </c:pt>
                <c:pt idx="21">
                  <c:v>3867</c:v>
                </c:pt>
                <c:pt idx="22">
                  <c:v>3786</c:v>
                </c:pt>
                <c:pt idx="23">
                  <c:v>3750</c:v>
                </c:pt>
                <c:pt idx="24">
                  <c:v>3703</c:v>
                </c:pt>
                <c:pt idx="25">
                  <c:v>3718</c:v>
                </c:pt>
                <c:pt idx="26">
                  <c:v>3717</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chemeClr val="accent2"/>
            </a:solidFill>
            <a:ln>
              <a:noFill/>
            </a:ln>
            <a:effectLst/>
          </c:spPr>
          <c:invertIfNegative val="0"/>
          <c:cat>
            <c:numRef>
              <c:f>'Variables Macro'!$B$49:$B$75</c:f>
              <c:numCache>
                <c:formatCode>mmm\-yy</c:formatCode>
                <c:ptCount val="27"/>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numCache>
            </c:numRef>
          </c:cat>
          <c:val>
            <c:numRef>
              <c:f>'Variables Macro'!$F$49:$F$75</c:f>
              <c:numCache>
                <c:formatCode>0</c:formatCode>
                <c:ptCount val="27"/>
                <c:pt idx="0">
                  <c:v>3925.6</c:v>
                </c:pt>
                <c:pt idx="1">
                  <c:v>3933.56</c:v>
                </c:pt>
                <c:pt idx="2">
                  <c:v>3842.3</c:v>
                </c:pt>
                <c:pt idx="3">
                  <c:v>3873.44</c:v>
                </c:pt>
                <c:pt idx="4">
                  <c:v>3874.32</c:v>
                </c:pt>
                <c:pt idx="5">
                  <c:v>4148.04</c:v>
                </c:pt>
                <c:pt idx="6">
                  <c:v>4089.05</c:v>
                </c:pt>
                <c:pt idx="7">
                  <c:v>4160.3100000000004</c:v>
                </c:pt>
                <c:pt idx="8">
                  <c:v>4164.3999999999996</c:v>
                </c:pt>
                <c:pt idx="9">
                  <c:v>4413.5</c:v>
                </c:pt>
                <c:pt idx="10">
                  <c:v>4419.6000000000004</c:v>
                </c:pt>
                <c:pt idx="11">
                  <c:v>4409.1499999999996</c:v>
                </c:pt>
                <c:pt idx="12">
                  <c:v>4170.01</c:v>
                </c:pt>
                <c:pt idx="13">
                  <c:v>4120.1099999999997</c:v>
                </c:pt>
                <c:pt idx="14">
                  <c:v>4192.57</c:v>
                </c:pt>
                <c:pt idx="15">
                  <c:v>4198.83</c:v>
                </c:pt>
                <c:pt idx="16">
                  <c:v>4148.72</c:v>
                </c:pt>
                <c:pt idx="17">
                  <c:v>4069.7</c:v>
                </c:pt>
                <c:pt idx="18">
                  <c:v>4179.6899999999996</c:v>
                </c:pt>
                <c:pt idx="19">
                  <c:v>4018</c:v>
                </c:pt>
                <c:pt idx="20">
                  <c:v>3901</c:v>
                </c:pt>
                <c:pt idx="21">
                  <c:v>3870.42</c:v>
                </c:pt>
                <c:pt idx="22">
                  <c:v>3774</c:v>
                </c:pt>
                <c:pt idx="23">
                  <c:v>3757</c:v>
                </c:pt>
                <c:pt idx="24">
                  <c:v>3671</c:v>
                </c:pt>
                <c:pt idx="25">
                  <c:v>3766</c:v>
                </c:pt>
                <c:pt idx="26">
                  <c:v>3669</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381742848"/>
        <c:axId val="468652944"/>
      </c:barChart>
      <c:dateAx>
        <c:axId val="381742848"/>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944"/>
        <c:crosses val="autoZero"/>
        <c:auto val="1"/>
        <c:lblOffset val="100"/>
        <c:baseTimeUnit val="months"/>
      </c:dateAx>
      <c:valAx>
        <c:axId val="468652944"/>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381742848"/>
        <c:crosses val="max"/>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0"/>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7.3087020031257346E-2"/>
          <c:y val="0.20125194219356032"/>
          <c:w val="0.91648839377830049"/>
          <c:h val="0.66864621437903615"/>
        </c:manualLayout>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'Bogotá Vanti'!$F$13:$R$13</c:f>
              <c:numCache>
                <c:formatCode>0.0</c:formatCode>
                <c:ptCount val="13"/>
                <c:pt idx="0">
                  <c:v>1515.9</c:v>
                </c:pt>
                <c:pt idx="1">
                  <c:v>1523.9</c:v>
                </c:pt>
                <c:pt idx="2">
                  <c:v>1533.9</c:v>
                </c:pt>
                <c:pt idx="3">
                  <c:v>1538.8</c:v>
                </c:pt>
                <c:pt idx="4">
                  <c:v>1540.5</c:v>
                </c:pt>
                <c:pt idx="5">
                  <c:v>1544.7</c:v>
                </c:pt>
                <c:pt idx="6">
                  <c:v>1547.6</c:v>
                </c:pt>
                <c:pt idx="7">
                  <c:v>1552.6</c:v>
                </c:pt>
                <c:pt idx="8">
                  <c:v>1555.4</c:v>
                </c:pt>
                <c:pt idx="9">
                  <c:v>1556.6</c:v>
                </c:pt>
                <c:pt idx="10">
                  <c:v>1560.67</c:v>
                </c:pt>
                <c:pt idx="11">
                  <c:v>1579.12</c:v>
                </c:pt>
                <c:pt idx="12">
                  <c:v>1596.13</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'Bogotá Vanti'!$F$14:$R$14</c:f>
              <c:numCache>
                <c:formatCode>0.0</c:formatCode>
                <c:ptCount val="13"/>
                <c:pt idx="0">
                  <c:v>1910.3</c:v>
                </c:pt>
                <c:pt idx="1">
                  <c:v>1920.3</c:v>
                </c:pt>
                <c:pt idx="2">
                  <c:v>1933</c:v>
                </c:pt>
                <c:pt idx="3">
                  <c:v>1939.2</c:v>
                </c:pt>
                <c:pt idx="4">
                  <c:v>1941.3</c:v>
                </c:pt>
                <c:pt idx="5">
                  <c:v>1946.6</c:v>
                </c:pt>
                <c:pt idx="6">
                  <c:v>1950.2</c:v>
                </c:pt>
                <c:pt idx="7">
                  <c:v>1956.5</c:v>
                </c:pt>
                <c:pt idx="8">
                  <c:v>1960.1</c:v>
                </c:pt>
                <c:pt idx="9">
                  <c:v>1961.5</c:v>
                </c:pt>
                <c:pt idx="10">
                  <c:v>1966.71</c:v>
                </c:pt>
                <c:pt idx="11">
                  <c:v>1989.96</c:v>
                </c:pt>
                <c:pt idx="12">
                  <c:v>2011.4</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'Bogotá Vanti'!$F$15:$R$15</c:f>
              <c:numCache>
                <c:formatCode>0.0</c:formatCode>
                <c:ptCount val="13"/>
                <c:pt idx="0">
                  <c:v>2894.7</c:v>
                </c:pt>
                <c:pt idx="1">
                  <c:v>2880.5</c:v>
                </c:pt>
                <c:pt idx="2">
                  <c:v>2710</c:v>
                </c:pt>
                <c:pt idx="3">
                  <c:v>2803.5</c:v>
                </c:pt>
                <c:pt idx="4">
                  <c:v>2803.5</c:v>
                </c:pt>
                <c:pt idx="5">
                  <c:v>2718.8</c:v>
                </c:pt>
                <c:pt idx="6">
                  <c:v>2747.9</c:v>
                </c:pt>
                <c:pt idx="7">
                  <c:v>2741.7</c:v>
                </c:pt>
                <c:pt idx="8">
                  <c:v>2570.5</c:v>
                </c:pt>
                <c:pt idx="9">
                  <c:v>2543.6999999999998</c:v>
                </c:pt>
                <c:pt idx="10">
                  <c:v>2551.41</c:v>
                </c:pt>
                <c:pt idx="11">
                  <c:v>2566.59</c:v>
                </c:pt>
                <c:pt idx="12">
                  <c:v>2681.43</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'Bogotá Vanti'!$F$16:$R$16</c:f>
              <c:numCache>
                <c:formatCode>0.0</c:formatCode>
                <c:ptCount val="13"/>
                <c:pt idx="0">
                  <c:v>3473.7</c:v>
                </c:pt>
                <c:pt idx="1">
                  <c:v>3456.6</c:v>
                </c:pt>
                <c:pt idx="2">
                  <c:v>3252</c:v>
                </c:pt>
                <c:pt idx="3">
                  <c:v>3364.2</c:v>
                </c:pt>
                <c:pt idx="4">
                  <c:v>3364.2</c:v>
                </c:pt>
                <c:pt idx="5">
                  <c:v>3262.6</c:v>
                </c:pt>
                <c:pt idx="6">
                  <c:v>3297.4</c:v>
                </c:pt>
                <c:pt idx="7">
                  <c:v>3290</c:v>
                </c:pt>
                <c:pt idx="8">
                  <c:v>3084.6</c:v>
                </c:pt>
                <c:pt idx="9">
                  <c:v>3052.4</c:v>
                </c:pt>
                <c:pt idx="10">
                  <c:v>3052.4</c:v>
                </c:pt>
                <c:pt idx="11">
                  <c:v>3052.4</c:v>
                </c:pt>
                <c:pt idx="12">
                  <c:v>3052.4</c:v>
                </c:pt>
              </c:numCache>
            </c:numRef>
          </c:val>
          <c:extLst>
            <c:ext xmlns:c16="http://schemas.microsoft.com/office/drawing/2014/chart" uri="{C3380CC4-5D6E-409C-BE32-E72D297353CC}">
              <c16:uniqueId val="{00000000-661C-4516-AF98-EAF80D13D46C}"/>
            </c:ext>
          </c:extLst>
        </c:ser>
        <c:dLbls>
          <c:showLegendKey val="0"/>
          <c:showVal val="0"/>
          <c:showCatName val="0"/>
          <c:showSerName val="0"/>
          <c:showPercent val="0"/>
          <c:showBubbleSize val="0"/>
        </c:dLbls>
        <c:gapWidth val="219"/>
        <c:overlap val="-27"/>
        <c:axId val="470147544"/>
        <c:axId val="470147936"/>
      </c:barChart>
      <c:dateAx>
        <c:axId val="47014754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147936"/>
        <c:crosses val="autoZero"/>
        <c:auto val="1"/>
        <c:lblOffset val="100"/>
        <c:baseTimeUnit val="months"/>
      </c:dateAx>
      <c:valAx>
        <c:axId val="47014793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147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493946701763344E-2"/>
          <c:y val="0.21460186535080972"/>
          <c:w val="0.8642974652398081"/>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'Cartagena '!$F$5:$R$5</c:f>
              <c:numCache>
                <c:formatCode>0.0</c:formatCode>
                <c:ptCount val="13"/>
                <c:pt idx="0">
                  <c:v>1656.26</c:v>
                </c:pt>
                <c:pt idx="1">
                  <c:v>1714.3</c:v>
                </c:pt>
                <c:pt idx="2">
                  <c:v>1594.78</c:v>
                </c:pt>
                <c:pt idx="3">
                  <c:v>1585.64</c:v>
                </c:pt>
                <c:pt idx="4">
                  <c:v>1634.89</c:v>
                </c:pt>
                <c:pt idx="5">
                  <c:v>1615.25</c:v>
                </c:pt>
                <c:pt idx="6">
                  <c:v>1562.46</c:v>
                </c:pt>
                <c:pt idx="7">
                  <c:v>1496.35</c:v>
                </c:pt>
                <c:pt idx="8">
                  <c:v>1508.26</c:v>
                </c:pt>
                <c:pt idx="9">
                  <c:v>1463.76</c:v>
                </c:pt>
                <c:pt idx="10">
                  <c:v>1341.2</c:v>
                </c:pt>
                <c:pt idx="11">
                  <c:v>1330.92</c:v>
                </c:pt>
                <c:pt idx="12">
                  <c:v>1344.11</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'Cartagena '!$F$6:$R$6</c:f>
              <c:numCache>
                <c:formatCode>0.0</c:formatCode>
                <c:ptCount val="13"/>
                <c:pt idx="0">
                  <c:v>262.07</c:v>
                </c:pt>
                <c:pt idx="1">
                  <c:v>257.89</c:v>
                </c:pt>
                <c:pt idx="2">
                  <c:v>259.64</c:v>
                </c:pt>
                <c:pt idx="3">
                  <c:v>255.16</c:v>
                </c:pt>
                <c:pt idx="4">
                  <c:v>279.2</c:v>
                </c:pt>
                <c:pt idx="5">
                  <c:v>249.66</c:v>
                </c:pt>
                <c:pt idx="6">
                  <c:v>262.91000000000003</c:v>
                </c:pt>
                <c:pt idx="7">
                  <c:v>263.73</c:v>
                </c:pt>
                <c:pt idx="8">
                  <c:v>270.82</c:v>
                </c:pt>
                <c:pt idx="9">
                  <c:v>278.68</c:v>
                </c:pt>
                <c:pt idx="10">
                  <c:v>270.60000000000002</c:v>
                </c:pt>
                <c:pt idx="11">
                  <c:v>276.69</c:v>
                </c:pt>
                <c:pt idx="12">
                  <c:v>272.04000000000002</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'Cartagena '!$F$7:$R$7</c:f>
              <c:numCache>
                <c:formatCode>0.0</c:formatCode>
                <c:ptCount val="13"/>
                <c:pt idx="0">
                  <c:v>1027.1099999999999</c:v>
                </c:pt>
                <c:pt idx="1">
                  <c:v>1028.77</c:v>
                </c:pt>
                <c:pt idx="2">
                  <c:v>1032.1400000000001</c:v>
                </c:pt>
                <c:pt idx="3">
                  <c:v>1026.78</c:v>
                </c:pt>
                <c:pt idx="4">
                  <c:v>1023.38</c:v>
                </c:pt>
                <c:pt idx="5">
                  <c:v>1028.17</c:v>
                </c:pt>
                <c:pt idx="6">
                  <c:v>1032.26</c:v>
                </c:pt>
                <c:pt idx="7">
                  <c:v>1036.1400000000001</c:v>
                </c:pt>
                <c:pt idx="8">
                  <c:v>1033.3399999999999</c:v>
                </c:pt>
                <c:pt idx="9">
                  <c:v>1025.9100000000001</c:v>
                </c:pt>
                <c:pt idx="10">
                  <c:v>1024.1099999999999</c:v>
                </c:pt>
                <c:pt idx="11">
                  <c:v>1035.46</c:v>
                </c:pt>
                <c:pt idx="12">
                  <c:v>1043.97</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470148720"/>
        <c:axId val="470149112"/>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'Cartagena '!$F$8:$R$8</c:f>
              <c:numCache>
                <c:formatCode>0.0</c:formatCode>
                <c:ptCount val="13"/>
                <c:pt idx="0">
                  <c:v>3015.02</c:v>
                </c:pt>
                <c:pt idx="1">
                  <c:v>3072.48</c:v>
                </c:pt>
                <c:pt idx="2">
                  <c:v>2953.82</c:v>
                </c:pt>
                <c:pt idx="3">
                  <c:v>2934.34</c:v>
                </c:pt>
                <c:pt idx="4">
                  <c:v>3006.89</c:v>
                </c:pt>
                <c:pt idx="5">
                  <c:v>2971</c:v>
                </c:pt>
                <c:pt idx="6">
                  <c:v>2934.16</c:v>
                </c:pt>
                <c:pt idx="7">
                  <c:v>2870.41</c:v>
                </c:pt>
                <c:pt idx="8">
                  <c:v>2887.29</c:v>
                </c:pt>
                <c:pt idx="9">
                  <c:v>2831.55</c:v>
                </c:pt>
                <c:pt idx="10">
                  <c:v>2694.37</c:v>
                </c:pt>
                <c:pt idx="11">
                  <c:v>2696.22</c:v>
                </c:pt>
                <c:pt idx="12">
                  <c:v>2708.39</c:v>
                </c:pt>
              </c:numCache>
            </c:numRef>
          </c:val>
          <c:smooth val="0"/>
          <c:extLst>
            <c:ext xmlns:c16="http://schemas.microsoft.com/office/drawing/2014/chart" uri="{C3380CC4-5D6E-409C-BE32-E72D297353CC}">
              <c16:uniqueId val="{00000003-BCA0-442F-885D-C5F88933470A}"/>
            </c:ext>
          </c:extLst>
        </c:ser>
        <c:ser>
          <c:idx val="4"/>
          <c:order val="4"/>
          <c:tx>
            <c:strRef>
              <c:f>'Cartagena '!$E$9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'Cartagena '!$F$4:$R$4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'Cartagena '!$F$9:$R$9</c:f>
              <c:numCache>
                <c:formatCode>0.0</c:formatCode>
                <c:ptCount val="13"/>
                <c:pt idx="0">
                  <c:v>3717.16</c:v>
                </c:pt>
                <c:pt idx="1">
                  <c:v>3732.09</c:v>
                </c:pt>
                <c:pt idx="2">
                  <c:v>3751.99</c:v>
                </c:pt>
                <c:pt idx="3">
                  <c:v>3759.32</c:v>
                </c:pt>
                <c:pt idx="4">
                  <c:v>3758.62</c:v>
                </c:pt>
                <c:pt idx="5">
                  <c:v>3764.17</c:v>
                </c:pt>
                <c:pt idx="6">
                  <c:v>3766.44</c:v>
                </c:pt>
                <c:pt idx="7">
                  <c:v>3773.94</c:v>
                </c:pt>
                <c:pt idx="8">
                  <c:v>3776.19</c:v>
                </c:pt>
                <c:pt idx="9">
                  <c:v>3774.21</c:v>
                </c:pt>
                <c:pt idx="10">
                  <c:v>3779.42</c:v>
                </c:pt>
                <c:pt idx="11">
                  <c:v>3819.32</c:v>
                </c:pt>
                <c:pt idx="12">
                  <c:v>3855.64</c:v>
                </c:pt>
              </c:numCache>
            </c:numRef>
          </c:val>
          <c:smooth val="0"/>
          <c:extLst>
            <c:ext xmlns:c16="http://schemas.microsoft.com/office/drawing/2014/chart" uri="{C3380CC4-5D6E-409C-BE32-E72D297353CC}">
              <c16:uniqueId val="{00000000-B406-4163-B9AD-6CCDD42AADC0}"/>
            </c:ext>
          </c:extLst>
        </c:ser>
        <c:dLbls>
          <c:showLegendKey val="0"/>
          <c:showVal val="0"/>
          <c:showCatName val="0"/>
          <c:showSerName val="0"/>
          <c:showPercent val="0"/>
          <c:showBubbleSize val="0"/>
        </c:dLbls>
        <c:marker val="1"/>
        <c:smooth val="0"/>
        <c:axId val="470148720"/>
        <c:axId val="470149112"/>
      </c:lineChart>
      <c:dateAx>
        <c:axId val="47014872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9112"/>
        <c:crosses val="autoZero"/>
        <c:auto val="1"/>
        <c:lblOffset val="100"/>
        <c:baseTimeUnit val="months"/>
      </c:dateAx>
      <c:valAx>
        <c:axId val="47014911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8720"/>
        <c:crosses val="autoZero"/>
        <c:crossBetween val="between"/>
      </c:valAx>
      <c:spPr>
        <a:noFill/>
        <a:ln>
          <a:noFill/>
        </a:ln>
        <a:effectLst/>
      </c:spPr>
    </c:plotArea>
    <c:legend>
      <c:legendPos val="b"/>
      <c:layout>
        <c:manualLayout>
          <c:xMode val="edge"/>
          <c:yMode val="edge"/>
          <c:x val="0.32761103483144172"/>
          <c:y val="0.8787195034876415"/>
          <c:w val="0.45329526509653961"/>
          <c:h val="4.846040096299254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SURTIDORA DE GAS DEL CARIBE SA ESP</a:t>
            </a:r>
          </a:p>
          <a:p>
            <a:pPr>
              <a:defRPr b="1"/>
            </a:pPr>
            <a:r>
              <a:rPr lang="es-CO" sz="1400" b="1" i="0" u="none" strike="noStrike" kern="1200" spc="0" baseline="0">
                <a:solidFill>
                  <a:schemeClr val="tx1"/>
                </a:solidFill>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1381974978787722E-2"/>
          <c:y val="0.21108431307657968"/>
          <c:w val="0.90861802502121225"/>
          <c:h val="0.65726652841671296"/>
        </c:manualLayout>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'Cartagena '!$F$13:$R$13</c:f>
              <c:numCache>
                <c:formatCode>0.0</c:formatCode>
                <c:ptCount val="13"/>
                <c:pt idx="0">
                  <c:v>1331.79</c:v>
                </c:pt>
                <c:pt idx="1">
                  <c:v>1355.65</c:v>
                </c:pt>
                <c:pt idx="2">
                  <c:v>1364.59</c:v>
                </c:pt>
                <c:pt idx="3">
                  <c:v>1368.96</c:v>
                </c:pt>
                <c:pt idx="4">
                  <c:v>1370.42</c:v>
                </c:pt>
                <c:pt idx="5">
                  <c:v>1374.16</c:v>
                </c:pt>
                <c:pt idx="6">
                  <c:v>1376.71</c:v>
                </c:pt>
                <c:pt idx="7">
                  <c:v>1381.18</c:v>
                </c:pt>
                <c:pt idx="8">
                  <c:v>1383.73</c:v>
                </c:pt>
                <c:pt idx="9">
                  <c:v>1384.74</c:v>
                </c:pt>
                <c:pt idx="10">
                  <c:v>1388.38</c:v>
                </c:pt>
                <c:pt idx="11">
                  <c:v>1404.8</c:v>
                </c:pt>
                <c:pt idx="12">
                  <c:v>1419.93</c:v>
                </c:pt>
              </c:numCache>
            </c:numRef>
          </c:val>
          <c:extLst>
            <c:ext xmlns:c16="http://schemas.microsoft.com/office/drawing/2014/chart" uri="{C3380CC4-5D6E-409C-BE32-E72D297353CC}">
              <c16:uniqueId val="{00000000-F50F-48D4-B09D-9E649A4889D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'Cartagena '!$F$14:$R$14</c:f>
              <c:numCache>
                <c:formatCode>0.0</c:formatCode>
                <c:ptCount val="13"/>
                <c:pt idx="0">
                  <c:v>1668.87</c:v>
                </c:pt>
                <c:pt idx="1">
                  <c:v>1696.85</c:v>
                </c:pt>
                <c:pt idx="2">
                  <c:v>1708.03</c:v>
                </c:pt>
                <c:pt idx="3">
                  <c:v>1713.51</c:v>
                </c:pt>
                <c:pt idx="4">
                  <c:v>1715.34</c:v>
                </c:pt>
                <c:pt idx="5">
                  <c:v>1720.02</c:v>
                </c:pt>
                <c:pt idx="6">
                  <c:v>1723.21</c:v>
                </c:pt>
                <c:pt idx="7">
                  <c:v>1728.8</c:v>
                </c:pt>
                <c:pt idx="8">
                  <c:v>1732</c:v>
                </c:pt>
                <c:pt idx="9">
                  <c:v>1733.25</c:v>
                </c:pt>
                <c:pt idx="10">
                  <c:v>1737.82</c:v>
                </c:pt>
                <c:pt idx="11">
                  <c:v>1758.36</c:v>
                </c:pt>
                <c:pt idx="12">
                  <c:v>1777.31</c:v>
                </c:pt>
              </c:numCache>
            </c:numRef>
          </c:val>
          <c:extLst>
            <c:ext xmlns:c16="http://schemas.microsoft.com/office/drawing/2014/chart" uri="{C3380CC4-5D6E-409C-BE32-E72D297353CC}">
              <c16:uniqueId val="{00000001-F50F-48D4-B09D-9E649A4889D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'Cartagena '!$F$15:$R$15</c:f>
              <c:numCache>
                <c:formatCode>0.0</c:formatCode>
                <c:ptCount val="13"/>
                <c:pt idx="0">
                  <c:v>3015.02</c:v>
                </c:pt>
                <c:pt idx="1">
                  <c:v>3072.48</c:v>
                </c:pt>
                <c:pt idx="2">
                  <c:v>2953.82</c:v>
                </c:pt>
                <c:pt idx="3">
                  <c:v>2934.34</c:v>
                </c:pt>
                <c:pt idx="4">
                  <c:v>3006.89</c:v>
                </c:pt>
                <c:pt idx="5">
                  <c:v>2971</c:v>
                </c:pt>
                <c:pt idx="6">
                  <c:v>2934.16</c:v>
                </c:pt>
                <c:pt idx="7">
                  <c:v>2870.41</c:v>
                </c:pt>
                <c:pt idx="8">
                  <c:v>2887.29</c:v>
                </c:pt>
                <c:pt idx="9">
                  <c:v>2831.55</c:v>
                </c:pt>
                <c:pt idx="10">
                  <c:v>2694.37</c:v>
                </c:pt>
                <c:pt idx="11">
                  <c:v>2696.22</c:v>
                </c:pt>
                <c:pt idx="12">
                  <c:v>2708.39</c:v>
                </c:pt>
              </c:numCache>
            </c:numRef>
          </c:val>
          <c:extLst>
            <c:ext xmlns:c16="http://schemas.microsoft.com/office/drawing/2014/chart" uri="{C3380CC4-5D6E-409C-BE32-E72D297353CC}">
              <c16:uniqueId val="{00000002-F50F-48D4-B09D-9E649A4889D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'Cartagena '!$F$16:$R$16</c:f>
              <c:numCache>
                <c:formatCode>0.0</c:formatCode>
                <c:ptCount val="13"/>
                <c:pt idx="0">
                  <c:v>3618.0239999999999</c:v>
                </c:pt>
                <c:pt idx="1">
                  <c:v>3686.9759999999997</c:v>
                </c:pt>
                <c:pt idx="2">
                  <c:v>3544.5840000000003</c:v>
                </c:pt>
                <c:pt idx="3">
                  <c:v>3521.2080000000001</c:v>
                </c:pt>
                <c:pt idx="4">
                  <c:v>3608.2679999999996</c:v>
                </c:pt>
                <c:pt idx="5">
                  <c:v>3565.2</c:v>
                </c:pt>
                <c:pt idx="6">
                  <c:v>3520.9919999999997</c:v>
                </c:pt>
                <c:pt idx="7">
                  <c:v>3444.4919999999997</c:v>
                </c:pt>
                <c:pt idx="8">
                  <c:v>3464.748</c:v>
                </c:pt>
                <c:pt idx="9">
                  <c:v>3397.86</c:v>
                </c:pt>
                <c:pt idx="10">
                  <c:v>3233.2439999999997</c:v>
                </c:pt>
                <c:pt idx="11">
                  <c:v>3235.4639999999995</c:v>
                </c:pt>
                <c:pt idx="12">
                  <c:v>3250.0679999999998</c:v>
                </c:pt>
              </c:numCache>
            </c:numRef>
          </c:val>
          <c:extLst>
            <c:ext xmlns:c16="http://schemas.microsoft.com/office/drawing/2014/chart" uri="{C3380CC4-5D6E-409C-BE32-E72D297353CC}">
              <c16:uniqueId val="{00000003-F50F-48D4-B09D-9E649A4889DB}"/>
            </c:ext>
          </c:extLst>
        </c:ser>
        <c:dLbls>
          <c:showLegendKey val="0"/>
          <c:showVal val="0"/>
          <c:showCatName val="0"/>
          <c:showSerName val="0"/>
          <c:showPercent val="0"/>
          <c:showBubbleSize val="0"/>
        </c:dLbls>
        <c:gapWidth val="219"/>
        <c:overlap val="-27"/>
        <c:axId val="470474656"/>
        <c:axId val="470473480"/>
      </c:barChart>
      <c:dateAx>
        <c:axId val="4704746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3480"/>
        <c:crosses val="autoZero"/>
        <c:auto val="1"/>
        <c:lblOffset val="100"/>
        <c:baseTimeUnit val="months"/>
      </c:dateAx>
      <c:valAx>
        <c:axId val="4704734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4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Bucaramanga!$F$5:$R$5</c:f>
              <c:numCache>
                <c:formatCode>0.0</c:formatCode>
                <c:ptCount val="13"/>
                <c:pt idx="0">
                  <c:v>1396.22</c:v>
                </c:pt>
                <c:pt idx="1">
                  <c:v>1375.81</c:v>
                </c:pt>
                <c:pt idx="2">
                  <c:v>1112.77</c:v>
                </c:pt>
                <c:pt idx="3">
                  <c:v>1416.6</c:v>
                </c:pt>
                <c:pt idx="4">
                  <c:v>1407.51</c:v>
                </c:pt>
                <c:pt idx="5">
                  <c:v>1358.29</c:v>
                </c:pt>
                <c:pt idx="6">
                  <c:v>1301.3900000000001</c:v>
                </c:pt>
                <c:pt idx="7">
                  <c:v>1243.72</c:v>
                </c:pt>
                <c:pt idx="8">
                  <c:v>1315.52</c:v>
                </c:pt>
                <c:pt idx="9">
                  <c:v>1315.52</c:v>
                </c:pt>
                <c:pt idx="10">
                  <c:v>1520.65</c:v>
                </c:pt>
                <c:pt idx="11">
                  <c:v>1354.14</c:v>
                </c:pt>
                <c:pt idx="12">
                  <c:v>1437.57</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Bucaramanga!$F$6:$R$6</c:f>
              <c:numCache>
                <c:formatCode>0.0</c:formatCode>
                <c:ptCount val="13"/>
                <c:pt idx="0">
                  <c:v>574.41</c:v>
                </c:pt>
                <c:pt idx="1">
                  <c:v>655.64</c:v>
                </c:pt>
                <c:pt idx="2">
                  <c:v>920.28</c:v>
                </c:pt>
                <c:pt idx="3">
                  <c:v>687.55</c:v>
                </c:pt>
                <c:pt idx="4">
                  <c:v>731.57</c:v>
                </c:pt>
                <c:pt idx="5">
                  <c:v>677.82</c:v>
                </c:pt>
                <c:pt idx="6">
                  <c:v>767.88</c:v>
                </c:pt>
                <c:pt idx="7">
                  <c:v>818</c:v>
                </c:pt>
                <c:pt idx="8">
                  <c:v>715</c:v>
                </c:pt>
                <c:pt idx="9">
                  <c:v>715</c:v>
                </c:pt>
                <c:pt idx="10">
                  <c:v>410.24</c:v>
                </c:pt>
                <c:pt idx="11">
                  <c:v>426.89</c:v>
                </c:pt>
                <c:pt idx="12">
                  <c:v>414.19</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Bucaramanga!$F$7:$R$7</c:f>
              <c:numCache>
                <c:formatCode>0.0</c:formatCode>
                <c:ptCount val="13"/>
                <c:pt idx="0">
                  <c:v>493.48</c:v>
                </c:pt>
                <c:pt idx="1">
                  <c:v>492.51</c:v>
                </c:pt>
                <c:pt idx="2">
                  <c:v>492.47</c:v>
                </c:pt>
                <c:pt idx="3">
                  <c:v>486.49</c:v>
                </c:pt>
                <c:pt idx="4">
                  <c:v>482.86</c:v>
                </c:pt>
                <c:pt idx="5">
                  <c:v>485.28</c:v>
                </c:pt>
                <c:pt idx="6">
                  <c:v>487.42</c:v>
                </c:pt>
                <c:pt idx="7">
                  <c:v>488.92</c:v>
                </c:pt>
                <c:pt idx="8">
                  <c:v>485.5</c:v>
                </c:pt>
                <c:pt idx="9">
                  <c:v>485.5</c:v>
                </c:pt>
                <c:pt idx="10">
                  <c:v>475.87</c:v>
                </c:pt>
                <c:pt idx="11">
                  <c:v>480.38</c:v>
                </c:pt>
                <c:pt idx="12">
                  <c:v>482.92</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470149896"/>
        <c:axId val="470951344"/>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Bucaramanga!$F$8:$R$8</c:f>
              <c:numCache>
                <c:formatCode>0.0</c:formatCode>
                <c:ptCount val="13"/>
                <c:pt idx="0">
                  <c:v>2509.0300000000002</c:v>
                </c:pt>
                <c:pt idx="1">
                  <c:v>2592.96</c:v>
                </c:pt>
                <c:pt idx="2">
                  <c:v>2588.13</c:v>
                </c:pt>
                <c:pt idx="3">
                  <c:v>2660.67</c:v>
                </c:pt>
                <c:pt idx="4">
                  <c:v>2697.48</c:v>
                </c:pt>
                <c:pt idx="5">
                  <c:v>2600.2800000000002</c:v>
                </c:pt>
                <c:pt idx="6">
                  <c:v>2638.33</c:v>
                </c:pt>
                <c:pt idx="7">
                  <c:v>2640.14</c:v>
                </c:pt>
                <c:pt idx="8">
                  <c:v>2610.8000000000002</c:v>
                </c:pt>
                <c:pt idx="9">
                  <c:v>2610.8000000000002</c:v>
                </c:pt>
                <c:pt idx="10">
                  <c:v>2492.08</c:v>
                </c:pt>
                <c:pt idx="11">
                  <c:v>2340.0300000000002</c:v>
                </c:pt>
                <c:pt idx="12">
                  <c:v>2411.58</c:v>
                </c:pt>
              </c:numCache>
            </c:numRef>
          </c:val>
          <c:smooth val="0"/>
          <c:extLst>
            <c:ext xmlns:c16="http://schemas.microsoft.com/office/drawing/2014/chart" uri="{C3380CC4-5D6E-409C-BE32-E72D297353CC}">
              <c16:uniqueId val="{00000003-7968-4528-BF7C-19956B9C4E57}"/>
            </c:ext>
          </c:extLst>
        </c:ser>
        <c:ser>
          <c:idx val="4"/>
          <c:order val="4"/>
          <c:tx>
            <c:strRef>
              <c:f>Bucaramanga!$E$9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Bucaramanga!$F$4:$R$4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Bucaramanga!$F$9:$R$9</c:f>
              <c:numCache>
                <c:formatCode>0.0</c:formatCode>
                <c:ptCount val="13"/>
                <c:pt idx="0">
                  <c:v>2883</c:v>
                </c:pt>
                <c:pt idx="1">
                  <c:v>2894</c:v>
                </c:pt>
                <c:pt idx="2">
                  <c:v>2910</c:v>
                </c:pt>
                <c:pt idx="3">
                  <c:v>2915</c:v>
                </c:pt>
                <c:pt idx="4">
                  <c:v>2915</c:v>
                </c:pt>
                <c:pt idx="5">
                  <c:v>2919</c:v>
                </c:pt>
                <c:pt idx="6">
                  <c:v>2921</c:v>
                </c:pt>
                <c:pt idx="7">
                  <c:v>2927</c:v>
                </c:pt>
                <c:pt idx="8">
                  <c:v>2928</c:v>
                </c:pt>
                <c:pt idx="9">
                  <c:v>2928</c:v>
                </c:pt>
                <c:pt idx="10">
                  <c:v>2931</c:v>
                </c:pt>
                <c:pt idx="11">
                  <c:v>2962</c:v>
                </c:pt>
                <c:pt idx="12">
                  <c:v>2990</c:v>
                </c:pt>
              </c:numCache>
            </c:numRef>
          </c:val>
          <c:smooth val="0"/>
          <c:extLst>
            <c:ext xmlns:c16="http://schemas.microsoft.com/office/drawing/2014/chart" uri="{C3380CC4-5D6E-409C-BE32-E72D297353CC}">
              <c16:uniqueId val="{00000000-E1EC-44C3-AEAE-C5B8DCEDAEFA}"/>
            </c:ext>
          </c:extLst>
        </c:ser>
        <c:dLbls>
          <c:showLegendKey val="0"/>
          <c:showVal val="0"/>
          <c:showCatName val="0"/>
          <c:showSerName val="0"/>
          <c:showPercent val="0"/>
          <c:showBubbleSize val="0"/>
        </c:dLbls>
        <c:marker val="1"/>
        <c:smooth val="0"/>
        <c:axId val="470149896"/>
        <c:axId val="470951344"/>
      </c:lineChart>
      <c:catAx>
        <c:axId val="4701498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51344"/>
        <c:crosses val="autoZero"/>
        <c:auto val="0"/>
        <c:lblAlgn val="ctr"/>
        <c:lblOffset val="100"/>
        <c:noMultiLvlLbl val="1"/>
      </c:catAx>
      <c:valAx>
        <c:axId val="470951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149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0.14113148827874911"/>
          <c:y val="0.21625317169852318"/>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Bucaramanga!$F$13:$R$13</c:f>
              <c:numCache>
                <c:formatCode>0.0</c:formatCode>
                <c:ptCount val="13"/>
                <c:pt idx="0">
                  <c:v>1391.91</c:v>
                </c:pt>
                <c:pt idx="1">
                  <c:v>1428.04</c:v>
                </c:pt>
                <c:pt idx="2">
                  <c:v>1437.45</c:v>
                </c:pt>
                <c:pt idx="3">
                  <c:v>1412.99</c:v>
                </c:pt>
                <c:pt idx="4">
                  <c:v>1414.5</c:v>
                </c:pt>
                <c:pt idx="5">
                  <c:v>1447.54</c:v>
                </c:pt>
                <c:pt idx="6">
                  <c:v>1450.23</c:v>
                </c:pt>
                <c:pt idx="7">
                  <c:v>1425.61</c:v>
                </c:pt>
                <c:pt idx="8">
                  <c:v>1457.63</c:v>
                </c:pt>
                <c:pt idx="9">
                  <c:v>1458.69</c:v>
                </c:pt>
                <c:pt idx="10">
                  <c:v>1462.53</c:v>
                </c:pt>
                <c:pt idx="11">
                  <c:v>1479.82</c:v>
                </c:pt>
                <c:pt idx="12">
                  <c:v>1495.76</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Bucaramanga!$F$14:$R$14</c:f>
              <c:numCache>
                <c:formatCode>0.0</c:formatCode>
                <c:ptCount val="13"/>
                <c:pt idx="0">
                  <c:v>1765.46</c:v>
                </c:pt>
                <c:pt idx="1">
                  <c:v>1783.72</c:v>
                </c:pt>
                <c:pt idx="2">
                  <c:v>1795.48</c:v>
                </c:pt>
                <c:pt idx="3">
                  <c:v>1792.2</c:v>
                </c:pt>
                <c:pt idx="4">
                  <c:v>1794.11</c:v>
                </c:pt>
                <c:pt idx="5">
                  <c:v>1808.08</c:v>
                </c:pt>
                <c:pt idx="6">
                  <c:v>1811.44</c:v>
                </c:pt>
                <c:pt idx="7">
                  <c:v>1808.19</c:v>
                </c:pt>
                <c:pt idx="8">
                  <c:v>1820.68</c:v>
                </c:pt>
                <c:pt idx="9">
                  <c:v>1822</c:v>
                </c:pt>
                <c:pt idx="10">
                  <c:v>1826.8</c:v>
                </c:pt>
                <c:pt idx="11">
                  <c:v>1848.39</c:v>
                </c:pt>
                <c:pt idx="12">
                  <c:v>1868.31</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Bucaramanga!$F$15:$R$15</c:f>
              <c:numCache>
                <c:formatCode>0.0</c:formatCode>
                <c:ptCount val="13"/>
                <c:pt idx="0">
                  <c:v>2509.0300000000002</c:v>
                </c:pt>
                <c:pt idx="1">
                  <c:v>2592.96</c:v>
                </c:pt>
                <c:pt idx="2">
                  <c:v>2588.13</c:v>
                </c:pt>
                <c:pt idx="3">
                  <c:v>2660.67</c:v>
                </c:pt>
                <c:pt idx="4">
                  <c:v>2697.48</c:v>
                </c:pt>
                <c:pt idx="5">
                  <c:v>2600.2800000000002</c:v>
                </c:pt>
                <c:pt idx="6">
                  <c:v>2638.33</c:v>
                </c:pt>
                <c:pt idx="7">
                  <c:v>2640.14</c:v>
                </c:pt>
                <c:pt idx="8">
                  <c:v>2610.8000000000002</c:v>
                </c:pt>
                <c:pt idx="9">
                  <c:v>2610.8000000000002</c:v>
                </c:pt>
                <c:pt idx="10">
                  <c:v>2492.08</c:v>
                </c:pt>
                <c:pt idx="11">
                  <c:v>2340.0300000000002</c:v>
                </c:pt>
                <c:pt idx="12">
                  <c:v>2411.58</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Bucaramanga!$F$16:$R$16</c:f>
              <c:numCache>
                <c:formatCode>0.0</c:formatCode>
                <c:ptCount val="13"/>
                <c:pt idx="0">
                  <c:v>3010.8360000000002</c:v>
                </c:pt>
                <c:pt idx="1">
                  <c:v>3111.5520000000001</c:v>
                </c:pt>
                <c:pt idx="2">
                  <c:v>3105.7559999999999</c:v>
                </c:pt>
                <c:pt idx="3">
                  <c:v>3192.8040000000001</c:v>
                </c:pt>
                <c:pt idx="4">
                  <c:v>3236.9760000000001</c:v>
                </c:pt>
                <c:pt idx="5">
                  <c:v>3120.3360000000002</c:v>
                </c:pt>
                <c:pt idx="6">
                  <c:v>3165.9959999999996</c:v>
                </c:pt>
                <c:pt idx="7">
                  <c:v>3168.1679999999997</c:v>
                </c:pt>
                <c:pt idx="8">
                  <c:v>3132.96</c:v>
                </c:pt>
                <c:pt idx="9">
                  <c:v>3132.96</c:v>
                </c:pt>
                <c:pt idx="10">
                  <c:v>2990.4959999999996</c:v>
                </c:pt>
                <c:pt idx="11">
                  <c:v>2808.0360000000001</c:v>
                </c:pt>
                <c:pt idx="12">
                  <c:v>2893.8959999999997</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470950560"/>
        <c:axId val="470948600"/>
      </c:barChart>
      <c:dateAx>
        <c:axId val="470950560"/>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48600"/>
        <c:crosses val="autoZero"/>
        <c:auto val="1"/>
        <c:lblOffset val="100"/>
        <c:baseTimeUnit val="months"/>
      </c:dateAx>
      <c:valAx>
        <c:axId val="4709486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505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7.9908694009088815E-2"/>
          <c:y val="0.18514778659787895"/>
          <c:w val="0.91165005953500033"/>
          <c:h val="0.69964747127960569"/>
        </c:manualLayout>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Cali!$F$5:$R$5</c:f>
              <c:numCache>
                <c:formatCode>0.0</c:formatCode>
                <c:ptCount val="13"/>
                <c:pt idx="0">
                  <c:v>1011.2</c:v>
                </c:pt>
                <c:pt idx="1">
                  <c:v>1059.44</c:v>
                </c:pt>
                <c:pt idx="2">
                  <c:v>1096.6600000000001</c:v>
                </c:pt>
                <c:pt idx="3">
                  <c:v>1063.25</c:v>
                </c:pt>
                <c:pt idx="4">
                  <c:v>1054.8599999999999</c:v>
                </c:pt>
                <c:pt idx="5">
                  <c:v>1092.1500000000001</c:v>
                </c:pt>
                <c:pt idx="6">
                  <c:v>1048.4000000000001</c:v>
                </c:pt>
                <c:pt idx="7">
                  <c:v>1011.88</c:v>
                </c:pt>
                <c:pt idx="8">
                  <c:v>961.36176</c:v>
                </c:pt>
                <c:pt idx="9">
                  <c:v>961.36176</c:v>
                </c:pt>
                <c:pt idx="10">
                  <c:v>1248.1400000000001</c:v>
                </c:pt>
                <c:pt idx="11">
                  <c:v>1175.83</c:v>
                </c:pt>
                <c:pt idx="12">
                  <c:v>1190.48</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Cali!$F$6:$R$6</c:f>
              <c:numCache>
                <c:formatCode>0.0</c:formatCode>
                <c:ptCount val="13"/>
                <c:pt idx="0">
                  <c:v>1034.4000000000001</c:v>
                </c:pt>
                <c:pt idx="1">
                  <c:v>1138.1400000000001</c:v>
                </c:pt>
                <c:pt idx="2">
                  <c:v>1108.43</c:v>
                </c:pt>
                <c:pt idx="3">
                  <c:v>1102.08</c:v>
                </c:pt>
                <c:pt idx="4">
                  <c:v>1195.74</c:v>
                </c:pt>
                <c:pt idx="5">
                  <c:v>1099.8499999999999</c:v>
                </c:pt>
                <c:pt idx="6">
                  <c:v>1098.23</c:v>
                </c:pt>
                <c:pt idx="7">
                  <c:v>1157.74</c:v>
                </c:pt>
                <c:pt idx="8">
                  <c:v>961.36176</c:v>
                </c:pt>
                <c:pt idx="9">
                  <c:v>961.36176</c:v>
                </c:pt>
                <c:pt idx="10">
                  <c:v>1101.46</c:v>
                </c:pt>
                <c:pt idx="11">
                  <c:v>1116.67</c:v>
                </c:pt>
                <c:pt idx="12">
                  <c:v>1051.81</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Cali!$F$7:$R$7</c:f>
              <c:numCache>
                <c:formatCode>0.0</c:formatCode>
                <c:ptCount val="13"/>
                <c:pt idx="0">
                  <c:v>890</c:v>
                </c:pt>
                <c:pt idx="1">
                  <c:v>891</c:v>
                </c:pt>
                <c:pt idx="2">
                  <c:v>894</c:v>
                </c:pt>
                <c:pt idx="3">
                  <c:v>889</c:v>
                </c:pt>
                <c:pt idx="4">
                  <c:v>886</c:v>
                </c:pt>
                <c:pt idx="5">
                  <c:v>890</c:v>
                </c:pt>
                <c:pt idx="6">
                  <c:v>893.98</c:v>
                </c:pt>
                <c:pt idx="7">
                  <c:v>897.35</c:v>
                </c:pt>
                <c:pt idx="8">
                  <c:v>894.80334000000005</c:v>
                </c:pt>
                <c:pt idx="9">
                  <c:v>894.80334000000005</c:v>
                </c:pt>
                <c:pt idx="10">
                  <c:v>886.47</c:v>
                </c:pt>
                <c:pt idx="11">
                  <c:v>896.28</c:v>
                </c:pt>
                <c:pt idx="12">
                  <c:v>903.57</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470947816"/>
        <c:axId val="470950952"/>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Cali!$F$8:$R$8</c:f>
              <c:numCache>
                <c:formatCode>0.0</c:formatCode>
                <c:ptCount val="13"/>
                <c:pt idx="0">
                  <c:v>2956.2</c:v>
                </c:pt>
                <c:pt idx="1">
                  <c:v>3106.58</c:v>
                </c:pt>
                <c:pt idx="2">
                  <c:v>3128.24</c:v>
                </c:pt>
                <c:pt idx="3">
                  <c:v>3076.44</c:v>
                </c:pt>
                <c:pt idx="4">
                  <c:v>3159.51</c:v>
                </c:pt>
                <c:pt idx="5">
                  <c:v>3097.82</c:v>
                </c:pt>
                <c:pt idx="6">
                  <c:v>3060.11</c:v>
                </c:pt>
                <c:pt idx="7">
                  <c:v>3077.88</c:v>
                </c:pt>
                <c:pt idx="8">
                  <c:v>2942.24305</c:v>
                </c:pt>
                <c:pt idx="9">
                  <c:v>2942.24305</c:v>
                </c:pt>
                <c:pt idx="10">
                  <c:v>3262.2</c:v>
                </c:pt>
                <c:pt idx="11">
                  <c:v>3184.21</c:v>
                </c:pt>
                <c:pt idx="12">
                  <c:v>3148.1</c:v>
                </c:pt>
              </c:numCache>
            </c:numRef>
          </c:val>
          <c:smooth val="0"/>
          <c:extLst>
            <c:ext xmlns:c16="http://schemas.microsoft.com/office/drawing/2014/chart" uri="{C3380CC4-5D6E-409C-BE32-E72D297353CC}">
              <c16:uniqueId val="{00000003-6EAA-4928-AF1A-990DE6C2A9D7}"/>
            </c:ext>
          </c:extLst>
        </c:ser>
        <c:ser>
          <c:idx val="4"/>
          <c:order val="4"/>
          <c:tx>
            <c:strRef>
              <c:f>Cali!$E$9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Cali!$F$4:$R$4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Cali!$F$9:$R$9</c:f>
              <c:numCache>
                <c:formatCode>0.0</c:formatCode>
                <c:ptCount val="13"/>
                <c:pt idx="0">
                  <c:v>3195.05</c:v>
                </c:pt>
                <c:pt idx="1">
                  <c:v>3207.65</c:v>
                </c:pt>
                <c:pt idx="2">
                  <c:v>3224.79</c:v>
                </c:pt>
                <c:pt idx="3">
                  <c:v>3231.06</c:v>
                </c:pt>
                <c:pt idx="4">
                  <c:v>3230.25</c:v>
                </c:pt>
                <c:pt idx="5">
                  <c:v>3235.24</c:v>
                </c:pt>
                <c:pt idx="6">
                  <c:v>3237.34</c:v>
                </c:pt>
                <c:pt idx="7">
                  <c:v>3243.64</c:v>
                </c:pt>
                <c:pt idx="8">
                  <c:v>3245.41651</c:v>
                </c:pt>
                <c:pt idx="9">
                  <c:v>3245.41651</c:v>
                </c:pt>
                <c:pt idx="10">
                  <c:v>3248.32</c:v>
                </c:pt>
                <c:pt idx="11">
                  <c:v>3282.54</c:v>
                </c:pt>
                <c:pt idx="12">
                  <c:v>3313.85</c:v>
                </c:pt>
              </c:numCache>
            </c:numRef>
          </c:val>
          <c:smooth val="0"/>
          <c:extLst>
            <c:ext xmlns:c16="http://schemas.microsoft.com/office/drawing/2014/chart" uri="{C3380CC4-5D6E-409C-BE32-E72D297353CC}">
              <c16:uniqueId val="{00000000-FB1F-473D-AD21-F5BE61D8F566}"/>
            </c:ext>
          </c:extLst>
        </c:ser>
        <c:dLbls>
          <c:showLegendKey val="0"/>
          <c:showVal val="0"/>
          <c:showCatName val="0"/>
          <c:showSerName val="0"/>
          <c:showPercent val="0"/>
          <c:showBubbleSize val="0"/>
        </c:dLbls>
        <c:marker val="1"/>
        <c:smooth val="0"/>
        <c:axId val="470947816"/>
        <c:axId val="470950952"/>
      </c:lineChart>
      <c:dateAx>
        <c:axId val="47094781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50952"/>
        <c:crosses val="autoZero"/>
        <c:auto val="1"/>
        <c:lblOffset val="100"/>
        <c:baseTimeUnit val="months"/>
      </c:dateAx>
      <c:valAx>
        <c:axId val="4709509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947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686999712406282E-2"/>
          <c:y val="0.2318492177552022"/>
          <c:w val="0.90073951586475576"/>
          <c:h val="0.58381810815902335"/>
        </c:manualLayout>
      </c:layout>
      <c:barChart>
        <c:barDir val="col"/>
        <c:grouping val="clustered"/>
        <c:varyColors val="0"/>
        <c:ser>
          <c:idx val="0"/>
          <c:order val="0"/>
          <c:spPr>
            <a:solidFill>
              <a:schemeClr val="accent1"/>
            </a:solidFill>
            <a:ln>
              <a:noFill/>
            </a:ln>
            <a:effectLst/>
          </c:spPr>
          <c:invertIfNegative val="0"/>
          <c:cat>
            <c:numRef>
              <c:f>Cali!$F$12:$R$12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Cali!$F$13:$R$13</c:f>
              <c:numCache>
                <c:formatCode>0.0</c:formatCode>
                <c:ptCount val="13"/>
                <c:pt idx="0">
                  <c:v>1634.16</c:v>
                </c:pt>
                <c:pt idx="1">
                  <c:v>1642.66</c:v>
                </c:pt>
                <c:pt idx="2">
                  <c:v>1653.5</c:v>
                </c:pt>
                <c:pt idx="3">
                  <c:v>1658.79</c:v>
                </c:pt>
                <c:pt idx="4">
                  <c:v>1660.45</c:v>
                </c:pt>
                <c:pt idx="5">
                  <c:v>1665.1</c:v>
                </c:pt>
                <c:pt idx="6">
                  <c:v>1668.26</c:v>
                </c:pt>
                <c:pt idx="7">
                  <c:v>1673.6</c:v>
                </c:pt>
                <c:pt idx="8">
                  <c:v>1676.61</c:v>
                </c:pt>
                <c:pt idx="9">
                  <c:v>1677.79</c:v>
                </c:pt>
                <c:pt idx="10">
                  <c:v>1682.32</c:v>
                </c:pt>
                <c:pt idx="11">
                  <c:v>1702.17</c:v>
                </c:pt>
                <c:pt idx="12">
                  <c:v>1720.55</c:v>
                </c:pt>
              </c:numCache>
            </c:numRef>
          </c:val>
          <c:extLst>
            <c:ext xmlns:c16="http://schemas.microsoft.com/office/drawing/2014/chart" uri="{C3380CC4-5D6E-409C-BE32-E72D297353CC}">
              <c16:uniqueId val="{00000000-AFC1-4886-9A98-4ACDBEF36767}"/>
            </c:ext>
          </c:extLst>
        </c:ser>
        <c:ser>
          <c:idx val="1"/>
          <c:order val="1"/>
          <c:spPr>
            <a:solidFill>
              <a:schemeClr val="accent2"/>
            </a:solidFill>
            <a:ln>
              <a:noFill/>
            </a:ln>
            <a:effectLst/>
          </c:spPr>
          <c:invertIfNegative val="0"/>
          <c:cat>
            <c:numRef>
              <c:f>Cali!$F$12:$R$12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Cali!$F$14:$R$14</c:f>
              <c:numCache>
                <c:formatCode>0.0</c:formatCode>
                <c:ptCount val="13"/>
                <c:pt idx="0">
                  <c:v>2050.1799999999998</c:v>
                </c:pt>
                <c:pt idx="1">
                  <c:v>2060.84</c:v>
                </c:pt>
                <c:pt idx="2">
                  <c:v>2074.44</c:v>
                </c:pt>
                <c:pt idx="3">
                  <c:v>2081.08</c:v>
                </c:pt>
                <c:pt idx="4">
                  <c:v>2083.16</c:v>
                </c:pt>
                <c:pt idx="5">
                  <c:v>2088.9899999999998</c:v>
                </c:pt>
                <c:pt idx="6">
                  <c:v>2092.96</c:v>
                </c:pt>
                <c:pt idx="7">
                  <c:v>2099.66</c:v>
                </c:pt>
                <c:pt idx="8">
                  <c:v>2103.44</c:v>
                </c:pt>
                <c:pt idx="9">
                  <c:v>2104.91</c:v>
                </c:pt>
                <c:pt idx="10">
                  <c:v>2110.59</c:v>
                </c:pt>
                <c:pt idx="11">
                  <c:v>2135.5</c:v>
                </c:pt>
                <c:pt idx="12">
                  <c:v>2158.56</c:v>
                </c:pt>
              </c:numCache>
            </c:numRef>
          </c:val>
          <c:extLst>
            <c:ext xmlns:c16="http://schemas.microsoft.com/office/drawing/2014/chart" uri="{C3380CC4-5D6E-409C-BE32-E72D297353CC}">
              <c16:uniqueId val="{00000001-AFC1-4886-9A98-4ACDBEF36767}"/>
            </c:ext>
          </c:extLst>
        </c:ser>
        <c:ser>
          <c:idx val="2"/>
          <c:order val="2"/>
          <c:spPr>
            <a:solidFill>
              <a:schemeClr val="accent3"/>
            </a:solidFill>
            <a:ln>
              <a:noFill/>
            </a:ln>
            <a:effectLst/>
          </c:spPr>
          <c:invertIfNegative val="0"/>
          <c:cat>
            <c:numRef>
              <c:f>Cali!$F$12:$R$12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Cali!$F$15:$R$15</c:f>
              <c:numCache>
                <c:formatCode>0.0</c:formatCode>
                <c:ptCount val="13"/>
                <c:pt idx="0">
                  <c:v>2956.2</c:v>
                </c:pt>
                <c:pt idx="1">
                  <c:v>3106.58</c:v>
                </c:pt>
                <c:pt idx="2">
                  <c:v>3128.24</c:v>
                </c:pt>
                <c:pt idx="3">
                  <c:v>3076.44</c:v>
                </c:pt>
                <c:pt idx="4">
                  <c:v>3159.51</c:v>
                </c:pt>
                <c:pt idx="5">
                  <c:v>3097.82</c:v>
                </c:pt>
                <c:pt idx="6">
                  <c:v>3060.11</c:v>
                </c:pt>
                <c:pt idx="7">
                  <c:v>3077.88</c:v>
                </c:pt>
                <c:pt idx="8">
                  <c:v>2942.24305</c:v>
                </c:pt>
                <c:pt idx="9">
                  <c:v>2942.24305</c:v>
                </c:pt>
                <c:pt idx="10">
                  <c:v>3262.2</c:v>
                </c:pt>
                <c:pt idx="11">
                  <c:v>3184.21</c:v>
                </c:pt>
                <c:pt idx="12">
                  <c:v>3148.1</c:v>
                </c:pt>
              </c:numCache>
            </c:numRef>
          </c:val>
          <c:extLst>
            <c:ext xmlns:c16="http://schemas.microsoft.com/office/drawing/2014/chart" uri="{C3380CC4-5D6E-409C-BE32-E72D297353CC}">
              <c16:uniqueId val="{00000002-AFC1-4886-9A98-4ACDBEF36767}"/>
            </c:ext>
          </c:extLst>
        </c:ser>
        <c:ser>
          <c:idx val="3"/>
          <c:order val="3"/>
          <c:spPr>
            <a:solidFill>
              <a:srgbClr val="00602B"/>
            </a:solidFill>
            <a:ln>
              <a:noFill/>
            </a:ln>
            <a:effectLst/>
          </c:spPr>
          <c:invertIfNegative val="0"/>
          <c:cat>
            <c:numRef>
              <c:f>Cali!$F$12:$R$12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Cali!$F$16:$R$16</c:f>
              <c:numCache>
                <c:formatCode>0.0</c:formatCode>
                <c:ptCount val="13"/>
                <c:pt idx="0">
                  <c:v>3547.4399999999996</c:v>
                </c:pt>
                <c:pt idx="1">
                  <c:v>3727.8959999999997</c:v>
                </c:pt>
                <c:pt idx="2">
                  <c:v>3753.8879999999995</c:v>
                </c:pt>
                <c:pt idx="3">
                  <c:v>3691.7280000000001</c:v>
                </c:pt>
                <c:pt idx="4">
                  <c:v>3791.4120000000003</c:v>
                </c:pt>
                <c:pt idx="5">
                  <c:v>3717.384</c:v>
                </c:pt>
                <c:pt idx="6">
                  <c:v>3672.1320000000001</c:v>
                </c:pt>
                <c:pt idx="7">
                  <c:v>3693.4560000000001</c:v>
                </c:pt>
                <c:pt idx="8">
                  <c:v>3530.69166</c:v>
                </c:pt>
                <c:pt idx="9">
                  <c:v>3530.69166</c:v>
                </c:pt>
                <c:pt idx="10">
                  <c:v>3914.6399999999994</c:v>
                </c:pt>
                <c:pt idx="11">
                  <c:v>3821.0519999999997</c:v>
                </c:pt>
                <c:pt idx="12">
                  <c:v>3777.72</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470950168"/>
        <c:axId val="470948208"/>
      </c:barChart>
      <c:dateAx>
        <c:axId val="4709501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48208"/>
        <c:crosses val="autoZero"/>
        <c:auto val="1"/>
        <c:lblOffset val="100"/>
        <c:baseTimeUnit val="months"/>
      </c:dateAx>
      <c:valAx>
        <c:axId val="4709482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950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layout>
        <c:manualLayout>
          <c:xMode val="edge"/>
          <c:yMode val="edge"/>
          <c:x val="0.38187496137382881"/>
          <c:y val="0"/>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Cúcuta!$F$5:$R$5</c:f>
              <c:numCache>
                <c:formatCode>0.0</c:formatCode>
                <c:ptCount val="13"/>
                <c:pt idx="0">
                  <c:v>2215.7399999999998</c:v>
                </c:pt>
                <c:pt idx="1">
                  <c:v>2411.6999999999998</c:v>
                </c:pt>
                <c:pt idx="2">
                  <c:v>2269.25</c:v>
                </c:pt>
                <c:pt idx="3">
                  <c:v>2151.15</c:v>
                </c:pt>
                <c:pt idx="4">
                  <c:v>1514.15</c:v>
                </c:pt>
                <c:pt idx="5">
                  <c:v>2179.54</c:v>
                </c:pt>
                <c:pt idx="6">
                  <c:v>1929.47</c:v>
                </c:pt>
                <c:pt idx="7">
                  <c:v>1973.85</c:v>
                </c:pt>
                <c:pt idx="8">
                  <c:v>1955.55</c:v>
                </c:pt>
                <c:pt idx="9">
                  <c:v>2024.44</c:v>
                </c:pt>
                <c:pt idx="10">
                  <c:v>1997.33</c:v>
                </c:pt>
                <c:pt idx="11">
                  <c:v>1952.39</c:v>
                </c:pt>
                <c:pt idx="12">
                  <c:v>2083.71</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Cúcuta!$F$6:$R$6</c:f>
              <c:numCache>
                <c:formatCode>0.0</c:formatCode>
                <c:ptCount val="13"/>
                <c:pt idx="0">
                  <c:v>308.08999999999997</c:v>
                </c:pt>
                <c:pt idx="1">
                  <c:v>371.45</c:v>
                </c:pt>
                <c:pt idx="2">
                  <c:v>350.06</c:v>
                </c:pt>
                <c:pt idx="3">
                  <c:v>321.52999999999997</c:v>
                </c:pt>
                <c:pt idx="4">
                  <c:v>291.36</c:v>
                </c:pt>
                <c:pt idx="5">
                  <c:v>310.91000000000003</c:v>
                </c:pt>
                <c:pt idx="6">
                  <c:v>335.33</c:v>
                </c:pt>
                <c:pt idx="7">
                  <c:v>357.88</c:v>
                </c:pt>
                <c:pt idx="8">
                  <c:v>321.98</c:v>
                </c:pt>
                <c:pt idx="9">
                  <c:v>326.44</c:v>
                </c:pt>
                <c:pt idx="10">
                  <c:v>331.85</c:v>
                </c:pt>
                <c:pt idx="11">
                  <c:v>284.68</c:v>
                </c:pt>
                <c:pt idx="12">
                  <c:v>286.26</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Cúcuta!$F$7:$R$7</c:f>
              <c:numCache>
                <c:formatCode>0.0</c:formatCode>
                <c:ptCount val="13"/>
                <c:pt idx="0">
                  <c:v>1325.23</c:v>
                </c:pt>
                <c:pt idx="1">
                  <c:v>1324.67</c:v>
                </c:pt>
                <c:pt idx="2">
                  <c:v>1312.8</c:v>
                </c:pt>
                <c:pt idx="3">
                  <c:v>1314.59</c:v>
                </c:pt>
                <c:pt idx="4">
                  <c:v>1317.51</c:v>
                </c:pt>
                <c:pt idx="5">
                  <c:v>1313.28</c:v>
                </c:pt>
                <c:pt idx="6">
                  <c:v>1304.99</c:v>
                </c:pt>
                <c:pt idx="7">
                  <c:v>1322.81</c:v>
                </c:pt>
                <c:pt idx="8">
                  <c:v>1329.65</c:v>
                </c:pt>
                <c:pt idx="9">
                  <c:v>1315.26</c:v>
                </c:pt>
                <c:pt idx="10">
                  <c:v>1309.8499999999999</c:v>
                </c:pt>
                <c:pt idx="11">
                  <c:v>1296.04</c:v>
                </c:pt>
                <c:pt idx="12">
                  <c:v>1304.5</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470475832"/>
        <c:axId val="470476224"/>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Cúcuta!$F$8:$R$8</c:f>
              <c:numCache>
                <c:formatCode>0.0</c:formatCode>
                <c:ptCount val="13"/>
                <c:pt idx="0">
                  <c:v>3848.34</c:v>
                </c:pt>
                <c:pt idx="1">
                  <c:v>4114.53</c:v>
                </c:pt>
                <c:pt idx="2">
                  <c:v>3928.65</c:v>
                </c:pt>
                <c:pt idx="3">
                  <c:v>3803.82</c:v>
                </c:pt>
                <c:pt idx="4">
                  <c:v>3091.92</c:v>
                </c:pt>
                <c:pt idx="5">
                  <c:v>3836.68</c:v>
                </c:pt>
                <c:pt idx="6">
                  <c:v>3599.93</c:v>
                </c:pt>
                <c:pt idx="7">
                  <c:v>3689.79</c:v>
                </c:pt>
                <c:pt idx="8">
                  <c:v>3653.66</c:v>
                </c:pt>
                <c:pt idx="9">
                  <c:v>3723.63</c:v>
                </c:pt>
                <c:pt idx="10">
                  <c:v>3702.01</c:v>
                </c:pt>
                <c:pt idx="11">
                  <c:v>3596.1</c:v>
                </c:pt>
                <c:pt idx="12">
                  <c:v>3742.03</c:v>
                </c:pt>
              </c:numCache>
            </c:numRef>
          </c:val>
          <c:smooth val="0"/>
          <c:extLst>
            <c:ext xmlns:c16="http://schemas.microsoft.com/office/drawing/2014/chart" uri="{C3380CC4-5D6E-409C-BE32-E72D297353CC}">
              <c16:uniqueId val="{00000003-F5B8-4838-914D-F68F5129CA27}"/>
            </c:ext>
          </c:extLst>
        </c:ser>
        <c:ser>
          <c:idx val="4"/>
          <c:order val="4"/>
          <c:tx>
            <c:strRef>
              <c:f>Cúcuta!$E$9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Cúcuta!$F$4:$R$4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Cúcuta!$F$9:$R$9</c:f>
              <c:numCache>
                <c:formatCode>0.0</c:formatCode>
                <c:ptCount val="13"/>
                <c:pt idx="0">
                  <c:v>3444.91</c:v>
                </c:pt>
                <c:pt idx="1">
                  <c:v>3458.75</c:v>
                </c:pt>
                <c:pt idx="2">
                  <c:v>3477.19</c:v>
                </c:pt>
                <c:pt idx="3">
                  <c:v>3483.99</c:v>
                </c:pt>
                <c:pt idx="4">
                  <c:v>3366.6</c:v>
                </c:pt>
                <c:pt idx="5">
                  <c:v>3488.47</c:v>
                </c:pt>
                <c:pt idx="6">
                  <c:v>3490.59</c:v>
                </c:pt>
                <c:pt idx="7">
                  <c:v>3497.54</c:v>
                </c:pt>
                <c:pt idx="8">
                  <c:v>3499.62</c:v>
                </c:pt>
                <c:pt idx="9">
                  <c:v>3497.78</c:v>
                </c:pt>
                <c:pt idx="10">
                  <c:v>3502.61</c:v>
                </c:pt>
                <c:pt idx="11">
                  <c:v>3539.59</c:v>
                </c:pt>
                <c:pt idx="12">
                  <c:v>3573.25</c:v>
                </c:pt>
              </c:numCache>
            </c:numRef>
          </c:val>
          <c:smooth val="0"/>
          <c:extLst>
            <c:ext xmlns:c16="http://schemas.microsoft.com/office/drawing/2014/chart" uri="{C3380CC4-5D6E-409C-BE32-E72D297353CC}">
              <c16:uniqueId val="{00000000-B529-4000-A4FC-7FB38DC08C2B}"/>
            </c:ext>
          </c:extLst>
        </c:ser>
        <c:dLbls>
          <c:showLegendKey val="0"/>
          <c:showVal val="0"/>
          <c:showCatName val="0"/>
          <c:showSerName val="0"/>
          <c:showPercent val="0"/>
          <c:showBubbleSize val="0"/>
        </c:dLbls>
        <c:marker val="1"/>
        <c:smooth val="0"/>
        <c:axId val="470475832"/>
        <c:axId val="470476224"/>
      </c:lineChart>
      <c:catAx>
        <c:axId val="4704758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476224"/>
        <c:crosses val="autoZero"/>
        <c:auto val="0"/>
        <c:lblAlgn val="ctr"/>
        <c:lblOffset val="100"/>
        <c:noMultiLvlLbl val="1"/>
      </c:catAx>
      <c:valAx>
        <c:axId val="4704762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475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Cúcuta!$F$13:$R$13</c:f>
              <c:numCache>
                <c:formatCode>0.0</c:formatCode>
                <c:ptCount val="13"/>
                <c:pt idx="0">
                  <c:v>1717</c:v>
                </c:pt>
                <c:pt idx="1">
                  <c:v>1771.4</c:v>
                </c:pt>
                <c:pt idx="2">
                  <c:v>1758.4</c:v>
                </c:pt>
                <c:pt idx="3">
                  <c:v>1764</c:v>
                </c:pt>
                <c:pt idx="4">
                  <c:v>1659.1</c:v>
                </c:pt>
                <c:pt idx="5">
                  <c:v>1770.6</c:v>
                </c:pt>
                <c:pt idx="6">
                  <c:v>1774.12</c:v>
                </c:pt>
                <c:pt idx="7">
                  <c:v>1779.6</c:v>
                </c:pt>
                <c:pt idx="8">
                  <c:v>1783.08</c:v>
                </c:pt>
                <c:pt idx="9">
                  <c:v>1784.12</c:v>
                </c:pt>
                <c:pt idx="10">
                  <c:v>1788.9</c:v>
                </c:pt>
                <c:pt idx="11">
                  <c:v>1810.05</c:v>
                </c:pt>
                <c:pt idx="12">
                  <c:v>1829.59</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Cúcuta!$F$14:$R$14</c:f>
              <c:numCache>
                <c:formatCode>0.0</c:formatCode>
                <c:ptCount val="13"/>
                <c:pt idx="0">
                  <c:v>2148.6</c:v>
                </c:pt>
                <c:pt idx="1">
                  <c:v>2216.5</c:v>
                </c:pt>
                <c:pt idx="2">
                  <c:v>2200.1999999999998</c:v>
                </c:pt>
                <c:pt idx="3">
                  <c:v>2207.1</c:v>
                </c:pt>
                <c:pt idx="4">
                  <c:v>2076.3000000000002</c:v>
                </c:pt>
                <c:pt idx="5">
                  <c:v>2215.8000000000002</c:v>
                </c:pt>
                <c:pt idx="6">
                  <c:v>2219.61</c:v>
                </c:pt>
                <c:pt idx="7">
                  <c:v>2226.9499999999998</c:v>
                </c:pt>
                <c:pt idx="8">
                  <c:v>2231.2800000000002</c:v>
                </c:pt>
                <c:pt idx="9">
                  <c:v>2232.75</c:v>
                </c:pt>
                <c:pt idx="10">
                  <c:v>2238.44</c:v>
                </c:pt>
                <c:pt idx="11">
                  <c:v>2265.06</c:v>
                </c:pt>
                <c:pt idx="12" formatCode="General">
                  <c:v>2289.3000000000002</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Cúcuta!$F$15:$R$15</c:f>
              <c:numCache>
                <c:formatCode>0.0</c:formatCode>
                <c:ptCount val="13"/>
                <c:pt idx="0">
                  <c:v>3848.3</c:v>
                </c:pt>
                <c:pt idx="1">
                  <c:v>4114.5</c:v>
                </c:pt>
                <c:pt idx="2">
                  <c:v>3928.7</c:v>
                </c:pt>
                <c:pt idx="3">
                  <c:v>3803.8</c:v>
                </c:pt>
                <c:pt idx="4">
                  <c:v>3091.9</c:v>
                </c:pt>
                <c:pt idx="5">
                  <c:v>3836.7</c:v>
                </c:pt>
                <c:pt idx="6">
                  <c:v>3599.93</c:v>
                </c:pt>
                <c:pt idx="7">
                  <c:v>3689.79</c:v>
                </c:pt>
                <c:pt idx="8">
                  <c:v>3653.66</c:v>
                </c:pt>
                <c:pt idx="9">
                  <c:v>3723.63</c:v>
                </c:pt>
                <c:pt idx="10">
                  <c:v>3702.01</c:v>
                </c:pt>
                <c:pt idx="11">
                  <c:v>3596.1</c:v>
                </c:pt>
                <c:pt idx="12">
                  <c:v>3742.03</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Cúcuta!$F$16:$R$16</c:f>
              <c:numCache>
                <c:formatCode>0.0</c:formatCode>
                <c:ptCount val="13"/>
                <c:pt idx="0">
                  <c:v>4618</c:v>
                </c:pt>
                <c:pt idx="1">
                  <c:v>4937.3999999999996</c:v>
                </c:pt>
                <c:pt idx="2">
                  <c:v>4714.3999999999996</c:v>
                </c:pt>
                <c:pt idx="3">
                  <c:v>4564.6000000000004</c:v>
                </c:pt>
                <c:pt idx="4">
                  <c:v>3710.3</c:v>
                </c:pt>
                <c:pt idx="5">
                  <c:v>4604</c:v>
                </c:pt>
                <c:pt idx="6">
                  <c:v>4604</c:v>
                </c:pt>
                <c:pt idx="7">
                  <c:v>4604</c:v>
                </c:pt>
                <c:pt idx="8">
                  <c:v>4604</c:v>
                </c:pt>
                <c:pt idx="9">
                  <c:v>3723.63</c:v>
                </c:pt>
                <c:pt idx="10">
                  <c:v>4442.4120000000003</c:v>
                </c:pt>
                <c:pt idx="11">
                  <c:v>4315.32</c:v>
                </c:pt>
                <c:pt idx="12">
                  <c:v>4490.4359999999997</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470475440"/>
        <c:axId val="470477008"/>
      </c:barChart>
      <c:dateAx>
        <c:axId val="47047544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7008"/>
        <c:crosses val="autoZero"/>
        <c:auto val="1"/>
        <c:lblOffset val="100"/>
        <c:baseTimeUnit val="months"/>
      </c:dateAx>
      <c:valAx>
        <c:axId val="47047700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5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9.1381974978787722E-2"/>
          <c:y val="0.21108431307657968"/>
          <c:w val="0.90861802502121225"/>
          <c:h val="0.65726652841671296"/>
        </c:manualLayout>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Manizales!$F$13:$R$13</c:f>
              <c:numCache>
                <c:formatCode>0.0</c:formatCode>
                <c:ptCount val="13"/>
                <c:pt idx="0">
                  <c:v>1450.66</c:v>
                </c:pt>
                <c:pt idx="1">
                  <c:v>1458.21</c:v>
                </c:pt>
                <c:pt idx="2">
                  <c:v>1467.83</c:v>
                </c:pt>
                <c:pt idx="3">
                  <c:v>1472.53</c:v>
                </c:pt>
                <c:pt idx="4">
                  <c:v>1474</c:v>
                </c:pt>
                <c:pt idx="5">
                  <c:v>1478.13</c:v>
                </c:pt>
                <c:pt idx="6">
                  <c:v>1480.94</c:v>
                </c:pt>
                <c:pt idx="7">
                  <c:v>1485.68</c:v>
                </c:pt>
                <c:pt idx="8">
                  <c:v>1488.35</c:v>
                </c:pt>
                <c:pt idx="9">
                  <c:v>1489.39</c:v>
                </c:pt>
                <c:pt idx="10">
                  <c:v>1495.35</c:v>
                </c:pt>
                <c:pt idx="11">
                  <c:v>1513</c:v>
                </c:pt>
                <c:pt idx="12">
                  <c:v>1539.41</c:v>
                </c:pt>
              </c:numCache>
            </c:numRef>
          </c:val>
          <c:extLst>
            <c:ext xmlns:c16="http://schemas.microsoft.com/office/drawing/2014/chart" uri="{C3380CC4-5D6E-409C-BE32-E72D297353CC}">
              <c16:uniqueId val="{00000000-DF82-4AD0-BC02-05C0477375FE}"/>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Manizales!$F$14:$R$14</c:f>
              <c:numCache>
                <c:formatCode>0.0</c:formatCode>
                <c:ptCount val="13"/>
                <c:pt idx="0">
                  <c:v>1812.54</c:v>
                </c:pt>
                <c:pt idx="1">
                  <c:v>1821.97</c:v>
                </c:pt>
                <c:pt idx="2">
                  <c:v>1833.99</c:v>
                </c:pt>
                <c:pt idx="3">
                  <c:v>1839.86</c:v>
                </c:pt>
                <c:pt idx="4">
                  <c:v>1841.7</c:v>
                </c:pt>
                <c:pt idx="5">
                  <c:v>1846.86</c:v>
                </c:pt>
                <c:pt idx="6">
                  <c:v>1850.37</c:v>
                </c:pt>
                <c:pt idx="7">
                  <c:v>1856.29</c:v>
                </c:pt>
                <c:pt idx="8">
                  <c:v>1859.63</c:v>
                </c:pt>
                <c:pt idx="9">
                  <c:v>1860.93</c:v>
                </c:pt>
                <c:pt idx="10">
                  <c:v>1868.38</c:v>
                </c:pt>
                <c:pt idx="11">
                  <c:v>1890.42</c:v>
                </c:pt>
                <c:pt idx="12">
                  <c:v>1923.03</c:v>
                </c:pt>
              </c:numCache>
            </c:numRef>
          </c:val>
          <c:extLst>
            <c:ext xmlns:c16="http://schemas.microsoft.com/office/drawing/2014/chart" uri="{C3380CC4-5D6E-409C-BE32-E72D297353CC}">
              <c16:uniqueId val="{00000001-DF82-4AD0-BC02-05C0477375FE}"/>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Manizales!$F$15:$R$15</c:f>
              <c:numCache>
                <c:formatCode>0.0</c:formatCode>
                <c:ptCount val="13"/>
                <c:pt idx="0">
                  <c:v>3044.9060399999998</c:v>
                </c:pt>
                <c:pt idx="1">
                  <c:v>3088.47559</c:v>
                </c:pt>
                <c:pt idx="2">
                  <c:v>3073.2270100000001</c:v>
                </c:pt>
                <c:pt idx="3">
                  <c:v>3034.0796700000001</c:v>
                </c:pt>
                <c:pt idx="4">
                  <c:v>3045.4584799999998</c:v>
                </c:pt>
                <c:pt idx="5">
                  <c:v>3000.4264400000002</c:v>
                </c:pt>
                <c:pt idx="6">
                  <c:v>2968.3584599999999</c:v>
                </c:pt>
                <c:pt idx="7">
                  <c:v>2879.2395499999998</c:v>
                </c:pt>
                <c:pt idx="8">
                  <c:v>2816.7232899999999</c:v>
                </c:pt>
                <c:pt idx="9">
                  <c:v>2835.4536699999999</c:v>
                </c:pt>
                <c:pt idx="10">
                  <c:v>3374.33862</c:v>
                </c:pt>
                <c:pt idx="11">
                  <c:v>3406.2426599999999</c:v>
                </c:pt>
                <c:pt idx="12">
                  <c:v>3488.5590400000001</c:v>
                </c:pt>
              </c:numCache>
            </c:numRef>
          </c:val>
          <c:extLst>
            <c:ext xmlns:c16="http://schemas.microsoft.com/office/drawing/2014/chart" uri="{C3380CC4-5D6E-409C-BE32-E72D297353CC}">
              <c16:uniqueId val="{00000002-DF82-4AD0-BC02-05C0477375FE}"/>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Manizales!$F$16:$R$16</c:f>
              <c:numCache>
                <c:formatCode>0.0</c:formatCode>
                <c:ptCount val="13"/>
                <c:pt idx="0">
                  <c:v>3653.8872479999995</c:v>
                </c:pt>
                <c:pt idx="1">
                  <c:v>3706.1707079999996</c:v>
                </c:pt>
                <c:pt idx="2">
                  <c:v>3687.8724119999997</c:v>
                </c:pt>
                <c:pt idx="3">
                  <c:v>3640.8956039999998</c:v>
                </c:pt>
                <c:pt idx="4">
                  <c:v>3654.5501759999997</c:v>
                </c:pt>
                <c:pt idx="5">
                  <c:v>3600.5117279999999</c:v>
                </c:pt>
                <c:pt idx="6">
                  <c:v>3562.0301519999998</c:v>
                </c:pt>
                <c:pt idx="7">
                  <c:v>3455.0874599999997</c:v>
                </c:pt>
                <c:pt idx="8">
                  <c:v>3380.0679479999999</c:v>
                </c:pt>
                <c:pt idx="9">
                  <c:v>3402.5444039999998</c:v>
                </c:pt>
                <c:pt idx="10">
                  <c:v>4049.2063439999997</c:v>
                </c:pt>
                <c:pt idx="11">
                  <c:v>4087.4911919999995</c:v>
                </c:pt>
                <c:pt idx="12">
                  <c:v>4186.2708480000001</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470474656"/>
        <c:axId val="470473480"/>
      </c:barChart>
      <c:dateAx>
        <c:axId val="47047465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3480"/>
        <c:crosses val="autoZero"/>
        <c:auto val="1"/>
        <c:lblOffset val="100"/>
        <c:baseTimeUnit val="months"/>
      </c:dateAx>
      <c:valAx>
        <c:axId val="4704734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4746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051489421519891"/>
          <c:y val="5.0935841258104339E-2"/>
          <c:w val="0.87603069210589246"/>
          <c:h val="0.71630559462945897"/>
        </c:manualLayout>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Macro'!$B$49:$B$75</c:f>
              <c:numCache>
                <c:formatCode>mmm\-yy</c:formatCode>
                <c:ptCount val="27"/>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numCache>
            </c:numRef>
          </c:cat>
          <c:val>
            <c:numRef>
              <c:f>'Variables Macro'!$G$49:$G$75</c:f>
              <c:numCache>
                <c:formatCode>0.00</c:formatCode>
                <c:ptCount val="27"/>
                <c:pt idx="0">
                  <c:v>0.72</c:v>
                </c:pt>
                <c:pt idx="1">
                  <c:v>0.93500000000000005</c:v>
                </c:pt>
                <c:pt idx="2">
                  <c:v>0.84</c:v>
                </c:pt>
                <c:pt idx="3">
                  <c:v>0.81299999999999994</c:v>
                </c:pt>
                <c:pt idx="4">
                  <c:v>0.72299999999999998</c:v>
                </c:pt>
                <c:pt idx="5">
                  <c:v>0.70499999999999996</c:v>
                </c:pt>
                <c:pt idx="6">
                  <c:v>0.85</c:v>
                </c:pt>
                <c:pt idx="7">
                  <c:v>0.749</c:v>
                </c:pt>
                <c:pt idx="8">
                  <c:v>0.73499999999999999</c:v>
                </c:pt>
                <c:pt idx="9">
                  <c:v>0.745</c:v>
                </c:pt>
                <c:pt idx="10">
                  <c:v>0.745</c:v>
                </c:pt>
                <c:pt idx="11">
                  <c:v>0.8</c:v>
                </c:pt>
                <c:pt idx="12">
                  <c:v>0.84799999999999998</c:v>
                </c:pt>
                <c:pt idx="13">
                  <c:v>0.92900000000000005</c:v>
                </c:pt>
                <c:pt idx="14">
                  <c:v>0.89500000000000002</c:v>
                </c:pt>
                <c:pt idx="15">
                  <c:v>0.92</c:v>
                </c:pt>
                <c:pt idx="16">
                  <c:v>0.72499999999999998</c:v>
                </c:pt>
                <c:pt idx="17">
                  <c:v>0.75600000000000001</c:v>
                </c:pt>
                <c:pt idx="18">
                  <c:v>0.71099999999999997</c:v>
                </c:pt>
                <c:pt idx="19">
                  <c:v>0.66</c:v>
                </c:pt>
                <c:pt idx="20">
                  <c:v>0.67</c:v>
                </c:pt>
                <c:pt idx="21">
                  <c:v>0.64</c:v>
                </c:pt>
                <c:pt idx="22">
                  <c:v>0.66</c:v>
                </c:pt>
                <c:pt idx="23">
                  <c:v>0.61</c:v>
                </c:pt>
                <c:pt idx="24">
                  <c:v>0.66</c:v>
                </c:pt>
                <c:pt idx="25">
                  <c:v>0.61</c:v>
                </c:pt>
                <c:pt idx="26">
                  <c:v>0.72299999999999998</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468653336"/>
        <c:axId val="468654904"/>
      </c:barChart>
      <c:dateAx>
        <c:axId val="468653336"/>
        <c:scaling>
          <c:orientation val="minMax"/>
          <c:min val="45292"/>
        </c:scaling>
        <c:delete val="0"/>
        <c:axPos val="b"/>
        <c:majorGridlines>
          <c:spPr>
            <a:ln w="9525" cap="flat" cmpd="sng" algn="ctr">
              <a:solidFill>
                <a:schemeClr val="tx1">
                  <a:lumMod val="15000"/>
                  <a:lumOff val="85000"/>
                </a:schemeClr>
              </a:solidFill>
              <a:round/>
            </a:ln>
            <a:effectLst/>
          </c:spPr>
        </c:majorGridlines>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4904"/>
        <c:crosses val="autoZero"/>
        <c:auto val="1"/>
        <c:lblOffset val="100"/>
        <c:baseTimeUnit val="months"/>
      </c:dateAx>
      <c:valAx>
        <c:axId val="4686549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3336"/>
        <c:crosses val="autoZero"/>
        <c:crossBetween val="between"/>
      </c:valAx>
      <c:spPr>
        <a:noFill/>
        <a:ln>
          <a:noFill/>
        </a:ln>
        <a:effectLst/>
      </c:spPr>
    </c:plotArea>
    <c:legend>
      <c:legendPos val="b"/>
      <c:layout>
        <c:manualLayout>
          <c:xMode val="edge"/>
          <c:yMode val="edge"/>
          <c:x val="0.37977020143047852"/>
          <c:y val="0.9090173496782914"/>
          <c:w val="0.26449374785441471"/>
          <c:h val="9.098265032170857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3791140964060956E-2"/>
          <c:y val="0.22582963969314451"/>
          <c:w val="0.91419862066899926"/>
          <c:h val="0.62875024133280533"/>
        </c:manualLayout>
      </c:layout>
      <c:barChart>
        <c:barDir val="col"/>
        <c:grouping val="stacked"/>
        <c:varyColors val="0"/>
        <c:ser>
          <c:idx val="0"/>
          <c:order val="0"/>
          <c:tx>
            <c:strRef>
              <c:f>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Manizales!$F$5:$R$5</c:f>
              <c:numCache>
                <c:formatCode>0.0</c:formatCode>
                <c:ptCount val="13"/>
                <c:pt idx="0">
                  <c:v>1648.94247</c:v>
                </c:pt>
                <c:pt idx="1">
                  <c:v>1678.10348</c:v>
                </c:pt>
                <c:pt idx="2">
                  <c:v>1642.1441299999999</c:v>
                </c:pt>
                <c:pt idx="3">
                  <c:v>1664.08403</c:v>
                </c:pt>
                <c:pt idx="4">
                  <c:v>1692.74757</c:v>
                </c:pt>
                <c:pt idx="5">
                  <c:v>1637.6651999999999</c:v>
                </c:pt>
                <c:pt idx="6">
                  <c:v>1581.79072</c:v>
                </c:pt>
                <c:pt idx="7">
                  <c:v>1506.26304</c:v>
                </c:pt>
                <c:pt idx="8">
                  <c:v>1445.2626700000001</c:v>
                </c:pt>
                <c:pt idx="9">
                  <c:v>1459.3950199999999</c:v>
                </c:pt>
                <c:pt idx="10">
                  <c:v>1771.6566800000001</c:v>
                </c:pt>
                <c:pt idx="11">
                  <c:v>1748.8793700000001</c:v>
                </c:pt>
                <c:pt idx="12">
                  <c:v>1805.30789</c:v>
                </c:pt>
              </c:numCache>
            </c:numRef>
          </c:val>
          <c:extLst>
            <c:ext xmlns:c16="http://schemas.microsoft.com/office/drawing/2014/chart" uri="{C3380CC4-5D6E-409C-BE32-E72D297353CC}">
              <c16:uniqueId val="{00000000-D981-40C9-A7F9-9CCBB9C25A7D}"/>
            </c:ext>
          </c:extLst>
        </c:ser>
        <c:ser>
          <c:idx val="1"/>
          <c:order val="1"/>
          <c:tx>
            <c:strRef>
              <c:f>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Manizales!$F$6:$R$6</c:f>
              <c:numCache>
                <c:formatCode>0.0</c:formatCode>
                <c:ptCount val="13"/>
                <c:pt idx="0">
                  <c:v>752.99170000000004</c:v>
                </c:pt>
                <c:pt idx="1">
                  <c:v>778.51307999999995</c:v>
                </c:pt>
                <c:pt idx="2">
                  <c:v>797.88508999999999</c:v>
                </c:pt>
                <c:pt idx="3">
                  <c:v>746.39580999999998</c:v>
                </c:pt>
                <c:pt idx="4">
                  <c:v>729.71430999999995</c:v>
                </c:pt>
                <c:pt idx="5">
                  <c:v>740.04741999999999</c:v>
                </c:pt>
                <c:pt idx="6">
                  <c:v>760.15814</c:v>
                </c:pt>
                <c:pt idx="7">
                  <c:v>746.99044000000004</c:v>
                </c:pt>
                <c:pt idx="8">
                  <c:v>746.09488999999996</c:v>
                </c:pt>
                <c:pt idx="9">
                  <c:v>748.79345999999998</c:v>
                </c:pt>
                <c:pt idx="10">
                  <c:v>953.19799</c:v>
                </c:pt>
                <c:pt idx="11">
                  <c:v>1004.17862</c:v>
                </c:pt>
                <c:pt idx="12">
                  <c:v>1027.9109800000001</c:v>
                </c:pt>
              </c:numCache>
            </c:numRef>
          </c:val>
          <c:extLst>
            <c:ext xmlns:c16="http://schemas.microsoft.com/office/drawing/2014/chart" uri="{C3380CC4-5D6E-409C-BE32-E72D297353CC}">
              <c16:uniqueId val="{00000001-D981-40C9-A7F9-9CCBB9C25A7D}"/>
            </c:ext>
          </c:extLst>
        </c:ser>
        <c:ser>
          <c:idx val="2"/>
          <c:order val="2"/>
          <c:tx>
            <c:strRef>
              <c:f>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Manizales!$F$7:$R$7</c:f>
              <c:numCache>
                <c:formatCode>0.0</c:formatCode>
                <c:ptCount val="13"/>
                <c:pt idx="0">
                  <c:v>555.50436999999999</c:v>
                </c:pt>
                <c:pt idx="1">
                  <c:v>555.50436999999999</c:v>
                </c:pt>
                <c:pt idx="2">
                  <c:v>555.50436999999999</c:v>
                </c:pt>
                <c:pt idx="3">
                  <c:v>555.50436999999999</c:v>
                </c:pt>
                <c:pt idx="4">
                  <c:v>555.50436999999999</c:v>
                </c:pt>
                <c:pt idx="5">
                  <c:v>555.50436999999999</c:v>
                </c:pt>
                <c:pt idx="6">
                  <c:v>555.50436999999999</c:v>
                </c:pt>
                <c:pt idx="7">
                  <c:v>555.50436999999999</c:v>
                </c:pt>
                <c:pt idx="8">
                  <c:v>555.50436999999999</c:v>
                </c:pt>
                <c:pt idx="9">
                  <c:v>555.50436999999999</c:v>
                </c:pt>
                <c:pt idx="10">
                  <c:v>583.76466000000005</c:v>
                </c:pt>
                <c:pt idx="11">
                  <c:v>583.83509000000004</c:v>
                </c:pt>
                <c:pt idx="12">
                  <c:v>583.83509000000004</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471434512"/>
        <c:axId val="471432160"/>
      </c:barChart>
      <c:lineChart>
        <c:grouping val="standard"/>
        <c:varyColors val="0"/>
        <c:ser>
          <c:idx val="3"/>
          <c:order val="3"/>
          <c:tx>
            <c:strRef>
              <c:f>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Manizales!$F$4:$R$4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Manizales!$F$8:$R$8</c:f>
              <c:numCache>
                <c:formatCode>0.0</c:formatCode>
                <c:ptCount val="13"/>
                <c:pt idx="0">
                  <c:v>3044.9060399999998</c:v>
                </c:pt>
                <c:pt idx="1">
                  <c:v>3088.47559</c:v>
                </c:pt>
                <c:pt idx="2">
                  <c:v>3073.2270100000001</c:v>
                </c:pt>
                <c:pt idx="3">
                  <c:v>3034.0796700000001</c:v>
                </c:pt>
                <c:pt idx="4">
                  <c:v>3045.4584799999998</c:v>
                </c:pt>
                <c:pt idx="5">
                  <c:v>3000.4264400000002</c:v>
                </c:pt>
                <c:pt idx="6">
                  <c:v>2968.3584599999999</c:v>
                </c:pt>
                <c:pt idx="7">
                  <c:v>2879.2395499999998</c:v>
                </c:pt>
                <c:pt idx="8">
                  <c:v>2816.7232899999999</c:v>
                </c:pt>
                <c:pt idx="9">
                  <c:v>2835.4536699999999</c:v>
                </c:pt>
                <c:pt idx="10">
                  <c:v>3374.33862</c:v>
                </c:pt>
                <c:pt idx="11">
                  <c:v>3406.2426599999999</c:v>
                </c:pt>
                <c:pt idx="12">
                  <c:v>3488.5590400000001</c:v>
                </c:pt>
              </c:numCache>
            </c:numRef>
          </c:val>
          <c:smooth val="0"/>
          <c:extLst>
            <c:ext xmlns:c16="http://schemas.microsoft.com/office/drawing/2014/chart" uri="{C3380CC4-5D6E-409C-BE32-E72D297353CC}">
              <c16:uniqueId val="{00000003-D981-40C9-A7F9-9CCBB9C25A7D}"/>
            </c:ext>
          </c:extLst>
        </c:ser>
        <c:ser>
          <c:idx val="4"/>
          <c:order val="4"/>
          <c:tx>
            <c:strRef>
              <c:f>Manizales!$E$9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Manizales!$F$4:$R$4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Manizales!$F$9:$R$9</c:f>
              <c:numCache>
                <c:formatCode>0.0</c:formatCode>
                <c:ptCount val="13"/>
                <c:pt idx="0">
                  <c:v>3966.1574700000001</c:v>
                </c:pt>
                <c:pt idx="1">
                  <c:v>3982.0904799999998</c:v>
                </c:pt>
                <c:pt idx="2">
                  <c:v>4003.3273600000002</c:v>
                </c:pt>
                <c:pt idx="3">
                  <c:v>4011.1469000000002</c:v>
                </c:pt>
                <c:pt idx="4">
                  <c:v>4010.4021899999998</c:v>
                </c:pt>
                <c:pt idx="5">
                  <c:v>4016.3154</c:v>
                </c:pt>
                <c:pt idx="6">
                  <c:v>4018.74748</c:v>
                </c:pt>
                <c:pt idx="7">
                  <c:v>4026.7495800000002</c:v>
                </c:pt>
                <c:pt idx="8">
                  <c:v>4029.15</c:v>
                </c:pt>
                <c:pt idx="9">
                  <c:v>4027.03035</c:v>
                </c:pt>
                <c:pt idx="10">
                  <c:v>4032.5898299999999</c:v>
                </c:pt>
                <c:pt idx="11">
                  <c:v>4075.1591800000001</c:v>
                </c:pt>
                <c:pt idx="12">
                  <c:v>4113.9174300000004</c:v>
                </c:pt>
              </c:numCache>
            </c:numRef>
          </c:val>
          <c:smooth val="0"/>
          <c:extLst>
            <c:ext xmlns:c16="http://schemas.microsoft.com/office/drawing/2014/chart" uri="{C3380CC4-5D6E-409C-BE32-E72D297353CC}">
              <c16:uniqueId val="{00000000-978D-41AA-8DEC-DFF106E1DDDE}"/>
            </c:ext>
          </c:extLst>
        </c:ser>
        <c:dLbls>
          <c:showLegendKey val="0"/>
          <c:showVal val="0"/>
          <c:showCatName val="0"/>
          <c:showSerName val="0"/>
          <c:showPercent val="0"/>
          <c:showBubbleSize val="0"/>
        </c:dLbls>
        <c:marker val="1"/>
        <c:smooth val="0"/>
        <c:axId val="471434512"/>
        <c:axId val="471432160"/>
      </c:lineChart>
      <c:dateAx>
        <c:axId val="47143451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2160"/>
        <c:crosses val="autoZero"/>
        <c:auto val="1"/>
        <c:lblOffset val="100"/>
        <c:baseTimeUnit val="months"/>
      </c:dateAx>
      <c:valAx>
        <c:axId val="47143216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4512"/>
        <c:crosses val="autoZero"/>
        <c:crossBetween val="between"/>
      </c:valAx>
      <c:spPr>
        <a:noFill/>
        <a:ln>
          <a:noFill/>
        </a:ln>
        <a:effectLst/>
      </c:spPr>
    </c:plotArea>
    <c:legend>
      <c:legendPos val="b"/>
      <c:layout>
        <c:manualLayout>
          <c:xMode val="edge"/>
          <c:yMode val="edge"/>
          <c:x val="0.38232426947894554"/>
          <c:y val="0.91427323242216396"/>
          <c:w val="0.45443221194630867"/>
          <c:h val="4.359530461444028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'Ibagué '!$F$5:$R$5</c:f>
              <c:numCache>
                <c:formatCode>0.0</c:formatCode>
                <c:ptCount val="13"/>
                <c:pt idx="0">
                  <c:v>2595.4</c:v>
                </c:pt>
                <c:pt idx="1">
                  <c:v>2551.0300000000002</c:v>
                </c:pt>
                <c:pt idx="2">
                  <c:v>2740.5</c:v>
                </c:pt>
                <c:pt idx="3">
                  <c:v>2423.1799999999998</c:v>
                </c:pt>
                <c:pt idx="4">
                  <c:v>1402.58</c:v>
                </c:pt>
                <c:pt idx="5">
                  <c:v>2276.79</c:v>
                </c:pt>
                <c:pt idx="6">
                  <c:v>2120.21</c:v>
                </c:pt>
                <c:pt idx="7">
                  <c:v>2049.4299999999998</c:v>
                </c:pt>
                <c:pt idx="8">
                  <c:v>1987.62</c:v>
                </c:pt>
                <c:pt idx="9">
                  <c:v>1984.02</c:v>
                </c:pt>
                <c:pt idx="10">
                  <c:v>1402.58</c:v>
                </c:pt>
                <c:pt idx="11">
                  <c:v>1487.14</c:v>
                </c:pt>
                <c:pt idx="12">
                  <c:v>1516.32</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'Ibagué '!$F$6:$R$6</c:f>
              <c:numCache>
                <c:formatCode>0.0</c:formatCode>
                <c:ptCount val="13"/>
                <c:pt idx="0">
                  <c:v>1801.38</c:v>
                </c:pt>
                <c:pt idx="1">
                  <c:v>2221.2199999999998</c:v>
                </c:pt>
                <c:pt idx="2">
                  <c:v>2048.7199999999998</c:v>
                </c:pt>
                <c:pt idx="3">
                  <c:v>2039.87</c:v>
                </c:pt>
                <c:pt idx="4">
                  <c:v>1940.42</c:v>
                </c:pt>
                <c:pt idx="5">
                  <c:v>2071.89</c:v>
                </c:pt>
                <c:pt idx="6">
                  <c:v>2157.6999999999998</c:v>
                </c:pt>
                <c:pt idx="7">
                  <c:v>2223.52</c:v>
                </c:pt>
                <c:pt idx="8">
                  <c:v>1969.95</c:v>
                </c:pt>
                <c:pt idx="9">
                  <c:v>2035.09</c:v>
                </c:pt>
                <c:pt idx="10">
                  <c:v>1940.42</c:v>
                </c:pt>
                <c:pt idx="11">
                  <c:v>1767</c:v>
                </c:pt>
                <c:pt idx="12">
                  <c:v>1906.59</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'Ibagué '!$F$7:$R$7</c:f>
              <c:numCache>
                <c:formatCode>0.0</c:formatCode>
                <c:ptCount val="13"/>
                <c:pt idx="0">
                  <c:v>1027.95</c:v>
                </c:pt>
                <c:pt idx="1">
                  <c:v>976.63</c:v>
                </c:pt>
                <c:pt idx="2">
                  <c:v>979.02</c:v>
                </c:pt>
                <c:pt idx="3">
                  <c:v>971.87</c:v>
                </c:pt>
                <c:pt idx="4">
                  <c:v>969.12</c:v>
                </c:pt>
                <c:pt idx="5">
                  <c:v>972.59</c:v>
                </c:pt>
                <c:pt idx="6">
                  <c:v>976.99</c:v>
                </c:pt>
                <c:pt idx="7">
                  <c:v>984.74</c:v>
                </c:pt>
                <c:pt idx="8">
                  <c:v>980.95</c:v>
                </c:pt>
                <c:pt idx="9">
                  <c:v>971.92</c:v>
                </c:pt>
                <c:pt idx="10">
                  <c:v>969.12</c:v>
                </c:pt>
                <c:pt idx="11">
                  <c:v>979.68</c:v>
                </c:pt>
                <c:pt idx="12">
                  <c:v>987.07</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471432552"/>
        <c:axId val="471435688"/>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'Ibagué '!$F$8:$R$8</c:f>
              <c:numCache>
                <c:formatCode>0.0</c:formatCode>
                <c:ptCount val="13"/>
                <c:pt idx="0">
                  <c:v>5484.72</c:v>
                </c:pt>
                <c:pt idx="1">
                  <c:v>5807.26</c:v>
                </c:pt>
                <c:pt idx="2">
                  <c:v>5840.89</c:v>
                </c:pt>
                <c:pt idx="3">
                  <c:v>5512.47</c:v>
                </c:pt>
                <c:pt idx="4">
                  <c:v>4353.05</c:v>
                </c:pt>
                <c:pt idx="5">
                  <c:v>5387.74</c:v>
                </c:pt>
                <c:pt idx="6">
                  <c:v>5311.72</c:v>
                </c:pt>
                <c:pt idx="7">
                  <c:v>5308</c:v>
                </c:pt>
                <c:pt idx="8">
                  <c:v>4991.07</c:v>
                </c:pt>
                <c:pt idx="9">
                  <c:v>5045.25</c:v>
                </c:pt>
                <c:pt idx="10">
                  <c:v>4353.05</c:v>
                </c:pt>
                <c:pt idx="11">
                  <c:v>4276.67</c:v>
                </c:pt>
                <c:pt idx="12">
                  <c:v>4462.74</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471432552"/>
        <c:axId val="471435688"/>
      </c:lineChart>
      <c:dateAx>
        <c:axId val="4714325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5688"/>
        <c:crosses val="autoZero"/>
        <c:auto val="1"/>
        <c:lblOffset val="100"/>
        <c:baseTimeUnit val="months"/>
      </c:dateAx>
      <c:valAx>
        <c:axId val="4714356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2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'Ibagué '!$F$13:$R$13</c:f>
              <c:numCache>
                <c:formatCode>0.0</c:formatCode>
                <c:ptCount val="13"/>
                <c:pt idx="0">
                  <c:v>2568.5</c:v>
                </c:pt>
                <c:pt idx="1">
                  <c:v>2581.7800000000002</c:v>
                </c:pt>
                <c:pt idx="2">
                  <c:v>2598.9</c:v>
                </c:pt>
                <c:pt idx="3">
                  <c:v>2607.41</c:v>
                </c:pt>
                <c:pt idx="4">
                  <c:v>2587.71</c:v>
                </c:pt>
                <c:pt idx="5">
                  <c:v>2561.5500000000002</c:v>
                </c:pt>
                <c:pt idx="6">
                  <c:v>2567.77</c:v>
                </c:pt>
                <c:pt idx="7">
                  <c:v>2574.67</c:v>
                </c:pt>
                <c:pt idx="8">
                  <c:v>2579.21</c:v>
                </c:pt>
                <c:pt idx="9">
                  <c:v>2580.96</c:v>
                </c:pt>
                <c:pt idx="10">
                  <c:v>2587.71</c:v>
                </c:pt>
                <c:pt idx="11">
                  <c:v>2618.33</c:v>
                </c:pt>
                <c:pt idx="12">
                  <c:v>2646.57</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'Ibagué '!$F$14:$R$14</c:f>
              <c:numCache>
                <c:formatCode>0.0</c:formatCode>
                <c:ptCount val="13"/>
                <c:pt idx="0">
                  <c:v>3223.2</c:v>
                </c:pt>
                <c:pt idx="1">
                  <c:v>3240.27</c:v>
                </c:pt>
                <c:pt idx="2">
                  <c:v>3261.39</c:v>
                </c:pt>
                <c:pt idx="3">
                  <c:v>3271.89</c:v>
                </c:pt>
                <c:pt idx="4">
                  <c:v>3248.01</c:v>
                </c:pt>
                <c:pt idx="5">
                  <c:v>3214.55</c:v>
                </c:pt>
                <c:pt idx="6">
                  <c:v>3222.63</c:v>
                </c:pt>
                <c:pt idx="7">
                  <c:v>3231.07</c:v>
                </c:pt>
                <c:pt idx="8">
                  <c:v>3236.78</c:v>
                </c:pt>
                <c:pt idx="9">
                  <c:v>3239.34</c:v>
                </c:pt>
                <c:pt idx="10">
                  <c:v>3248.01</c:v>
                </c:pt>
                <c:pt idx="11">
                  <c:v>3286.41</c:v>
                </c:pt>
                <c:pt idx="12">
                  <c:v>3321.59</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'Ibagué '!$F$15:$R$15</c:f>
              <c:numCache>
                <c:formatCode>0.0</c:formatCode>
                <c:ptCount val="13"/>
                <c:pt idx="0">
                  <c:v>5484.72</c:v>
                </c:pt>
                <c:pt idx="1">
                  <c:v>5807.26</c:v>
                </c:pt>
                <c:pt idx="2">
                  <c:v>5840.89</c:v>
                </c:pt>
                <c:pt idx="3">
                  <c:v>5512.47</c:v>
                </c:pt>
                <c:pt idx="4">
                  <c:v>4353.05</c:v>
                </c:pt>
                <c:pt idx="5">
                  <c:v>5387.74</c:v>
                </c:pt>
                <c:pt idx="6">
                  <c:v>5311.72</c:v>
                </c:pt>
                <c:pt idx="7">
                  <c:v>5308</c:v>
                </c:pt>
                <c:pt idx="8">
                  <c:v>4991.07</c:v>
                </c:pt>
                <c:pt idx="9">
                  <c:v>5045.25</c:v>
                </c:pt>
                <c:pt idx="10">
                  <c:v>4353.05</c:v>
                </c:pt>
                <c:pt idx="11">
                  <c:v>4276.67</c:v>
                </c:pt>
                <c:pt idx="12">
                  <c:v>4462.74</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'Ibagué '!$F$16:$R$16</c:f>
              <c:numCache>
                <c:formatCode>0.0</c:formatCode>
                <c:ptCount val="13"/>
                <c:pt idx="0">
                  <c:v>6581.6639999999998</c:v>
                </c:pt>
                <c:pt idx="1">
                  <c:v>6968.7120000000004</c:v>
                </c:pt>
                <c:pt idx="2">
                  <c:v>7009.0680000000002</c:v>
                </c:pt>
                <c:pt idx="3">
                  <c:v>6614.9639999999999</c:v>
                </c:pt>
                <c:pt idx="4">
                  <c:v>5223.66</c:v>
                </c:pt>
                <c:pt idx="5">
                  <c:v>6465.2879999999996</c:v>
                </c:pt>
                <c:pt idx="6">
                  <c:v>6374.0640000000003</c:v>
                </c:pt>
                <c:pt idx="7">
                  <c:v>6369.5999999999995</c:v>
                </c:pt>
                <c:pt idx="8">
                  <c:v>5989.2839999999997</c:v>
                </c:pt>
                <c:pt idx="9">
                  <c:v>6054.3</c:v>
                </c:pt>
                <c:pt idx="10">
                  <c:v>5223.66</c:v>
                </c:pt>
                <c:pt idx="11">
                  <c:v>5132.0039999999999</c:v>
                </c:pt>
                <c:pt idx="12">
                  <c:v>5355.2879999999996</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471433336"/>
        <c:axId val="471433728"/>
      </c:barChart>
      <c:dateAx>
        <c:axId val="4714333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33728"/>
        <c:crosses val="autoZero"/>
        <c:auto val="1"/>
        <c:lblOffset val="100"/>
        <c:baseTimeUnit val="months"/>
      </c:dateAx>
      <c:valAx>
        <c:axId val="47143372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33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Medellín!$F$5:$R$5</c:f>
              <c:numCache>
                <c:formatCode>0.0</c:formatCode>
                <c:ptCount val="13"/>
                <c:pt idx="0">
                  <c:v>1334.57</c:v>
                </c:pt>
                <c:pt idx="1">
                  <c:v>1374.84</c:v>
                </c:pt>
                <c:pt idx="2">
                  <c:v>1256</c:v>
                </c:pt>
                <c:pt idx="3">
                  <c:v>1259.25</c:v>
                </c:pt>
                <c:pt idx="4">
                  <c:v>1343.52</c:v>
                </c:pt>
                <c:pt idx="5">
                  <c:v>1271.78</c:v>
                </c:pt>
                <c:pt idx="6">
                  <c:v>1271.78</c:v>
                </c:pt>
                <c:pt idx="7">
                  <c:v>1226.56</c:v>
                </c:pt>
                <c:pt idx="8">
                  <c:v>1166.75</c:v>
                </c:pt>
                <c:pt idx="9">
                  <c:v>1234.8800000000001</c:v>
                </c:pt>
                <c:pt idx="10">
                  <c:v>1138.21</c:v>
                </c:pt>
                <c:pt idx="11">
                  <c:v>1569.26</c:v>
                </c:pt>
                <c:pt idx="12">
                  <c:v>1640.08</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Medellín!$F$6:$R$6</c:f>
              <c:numCache>
                <c:formatCode>0.0</c:formatCode>
                <c:ptCount val="13"/>
                <c:pt idx="0">
                  <c:v>744.18</c:v>
                </c:pt>
                <c:pt idx="1">
                  <c:v>747.63</c:v>
                </c:pt>
                <c:pt idx="2">
                  <c:v>710.47</c:v>
                </c:pt>
                <c:pt idx="3">
                  <c:v>734.04</c:v>
                </c:pt>
                <c:pt idx="4">
                  <c:v>737.51</c:v>
                </c:pt>
                <c:pt idx="5">
                  <c:v>740.25</c:v>
                </c:pt>
                <c:pt idx="6">
                  <c:v>740.25</c:v>
                </c:pt>
                <c:pt idx="7">
                  <c:v>745.79</c:v>
                </c:pt>
                <c:pt idx="8">
                  <c:v>767.53</c:v>
                </c:pt>
                <c:pt idx="9">
                  <c:v>768.07</c:v>
                </c:pt>
                <c:pt idx="10">
                  <c:v>752.71</c:v>
                </c:pt>
                <c:pt idx="11">
                  <c:v>743.12</c:v>
                </c:pt>
                <c:pt idx="12">
                  <c:v>733.79</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Medellín!$F$7:$R$7</c:f>
              <c:numCache>
                <c:formatCode>0.0</c:formatCode>
                <c:ptCount val="13"/>
                <c:pt idx="0">
                  <c:v>704.53</c:v>
                </c:pt>
                <c:pt idx="1">
                  <c:v>685.7</c:v>
                </c:pt>
                <c:pt idx="2">
                  <c:v>664.38</c:v>
                </c:pt>
                <c:pt idx="3">
                  <c:v>688.05</c:v>
                </c:pt>
                <c:pt idx="4">
                  <c:v>675.98</c:v>
                </c:pt>
                <c:pt idx="5">
                  <c:v>673.11</c:v>
                </c:pt>
                <c:pt idx="6">
                  <c:v>673.11</c:v>
                </c:pt>
                <c:pt idx="7">
                  <c:v>686.86</c:v>
                </c:pt>
                <c:pt idx="8">
                  <c:v>689.51</c:v>
                </c:pt>
                <c:pt idx="9">
                  <c:v>694.28</c:v>
                </c:pt>
                <c:pt idx="10">
                  <c:v>680.86</c:v>
                </c:pt>
                <c:pt idx="11">
                  <c:v>679.01</c:v>
                </c:pt>
                <c:pt idx="12">
                  <c:v>701.04</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471434120"/>
        <c:axId val="471899976"/>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Medellín!$F$8:$R$8</c:f>
              <c:numCache>
                <c:formatCode>0.0</c:formatCode>
                <c:ptCount val="13"/>
                <c:pt idx="0">
                  <c:v>2854.22</c:v>
                </c:pt>
                <c:pt idx="1">
                  <c:v>2880.6</c:v>
                </c:pt>
                <c:pt idx="2">
                  <c:v>2697.96</c:v>
                </c:pt>
                <c:pt idx="3">
                  <c:v>2749.36</c:v>
                </c:pt>
                <c:pt idx="4">
                  <c:v>2828.03</c:v>
                </c:pt>
                <c:pt idx="5">
                  <c:v>2753.8</c:v>
                </c:pt>
                <c:pt idx="6">
                  <c:v>2753.8</c:v>
                </c:pt>
                <c:pt idx="7">
                  <c:v>2726.52</c:v>
                </c:pt>
                <c:pt idx="8">
                  <c:v>2689.8</c:v>
                </c:pt>
                <c:pt idx="9">
                  <c:v>2765.58</c:v>
                </c:pt>
                <c:pt idx="10">
                  <c:v>2636.31</c:v>
                </c:pt>
                <c:pt idx="11">
                  <c:v>3070.3</c:v>
                </c:pt>
                <c:pt idx="12">
                  <c:v>3158.46</c:v>
                </c:pt>
              </c:numCache>
            </c:numRef>
          </c:val>
          <c:smooth val="0"/>
          <c:extLst>
            <c:ext xmlns:c16="http://schemas.microsoft.com/office/drawing/2014/chart" uri="{C3380CC4-5D6E-409C-BE32-E72D297353CC}">
              <c16:uniqueId val="{00000003-1646-472F-AE7B-0927317C13B2}"/>
            </c:ext>
          </c:extLst>
        </c:ser>
        <c:ser>
          <c:idx val="4"/>
          <c:order val="4"/>
          <c:tx>
            <c:strRef>
              <c:f>Medellín!$E$9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Medellín!$F$4:$R$4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Medellín!$F$9:$R$9</c:f>
              <c:numCache>
                <c:formatCode>0.0</c:formatCode>
                <c:ptCount val="13"/>
                <c:pt idx="0">
                  <c:v>4098.46</c:v>
                </c:pt>
                <c:pt idx="1">
                  <c:v>4139.83</c:v>
                </c:pt>
                <c:pt idx="2">
                  <c:v>4155.8999999999996</c:v>
                </c:pt>
                <c:pt idx="3">
                  <c:v>4178.0600000000004</c:v>
                </c:pt>
                <c:pt idx="4">
                  <c:v>4186.22</c:v>
                </c:pt>
                <c:pt idx="5">
                  <c:v>4185.4399999999996</c:v>
                </c:pt>
                <c:pt idx="6">
                  <c:v>4185.4399999999996</c:v>
                </c:pt>
                <c:pt idx="7">
                  <c:v>4194.1499999999996</c:v>
                </c:pt>
                <c:pt idx="8">
                  <c:v>1745.9</c:v>
                </c:pt>
                <c:pt idx="9">
                  <c:v>4205.01</c:v>
                </c:pt>
                <c:pt idx="10">
                  <c:v>4202.8</c:v>
                </c:pt>
                <c:pt idx="11">
                  <c:v>4202.8</c:v>
                </c:pt>
                <c:pt idx="12">
                  <c:v>4253.03</c:v>
                </c:pt>
              </c:numCache>
            </c:numRef>
          </c:val>
          <c:smooth val="0"/>
          <c:extLst>
            <c:ext xmlns:c16="http://schemas.microsoft.com/office/drawing/2014/chart" uri="{C3380CC4-5D6E-409C-BE32-E72D297353CC}">
              <c16:uniqueId val="{00000000-9FAE-43D5-8891-92FADED40407}"/>
            </c:ext>
          </c:extLst>
        </c:ser>
        <c:dLbls>
          <c:showLegendKey val="0"/>
          <c:showVal val="0"/>
          <c:showCatName val="0"/>
          <c:showSerName val="0"/>
          <c:showPercent val="0"/>
          <c:showBubbleSize val="0"/>
        </c:dLbls>
        <c:marker val="1"/>
        <c:smooth val="0"/>
        <c:axId val="471434120"/>
        <c:axId val="471899976"/>
      </c:lineChart>
      <c:dateAx>
        <c:axId val="4714341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976"/>
        <c:crosses val="autoZero"/>
        <c:auto val="1"/>
        <c:lblOffset val="100"/>
        <c:baseTimeUnit val="months"/>
      </c:dateAx>
      <c:valAx>
        <c:axId val="4718999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34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411990526222672E-2"/>
          <c:y val="0.1737031891930898"/>
          <c:w val="0.90012021657527075"/>
          <c:h val="0.64962806787017868"/>
        </c:manualLayout>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Medellín!$F$13:$R$13</c:f>
              <c:numCache>
                <c:formatCode>0.0</c:formatCode>
                <c:ptCount val="13"/>
                <c:pt idx="0">
                  <c:v>1355.17</c:v>
                </c:pt>
                <c:pt idx="1">
                  <c:v>1370.66</c:v>
                </c:pt>
                <c:pt idx="2">
                  <c:v>1377.84</c:v>
                </c:pt>
                <c:pt idx="3">
                  <c:v>1387.05</c:v>
                </c:pt>
                <c:pt idx="4">
                  <c:v>1391.57</c:v>
                </c:pt>
                <c:pt idx="5">
                  <c:v>1393.07</c:v>
                </c:pt>
                <c:pt idx="6">
                  <c:v>1396.75</c:v>
                </c:pt>
                <c:pt idx="7">
                  <c:v>1399.38</c:v>
                </c:pt>
                <c:pt idx="8">
                  <c:v>1403.85</c:v>
                </c:pt>
                <c:pt idx="9">
                  <c:v>1406.43</c:v>
                </c:pt>
                <c:pt idx="10">
                  <c:v>1407.34</c:v>
                </c:pt>
                <c:pt idx="11">
                  <c:v>1410.93</c:v>
                </c:pt>
                <c:pt idx="12">
                  <c:v>1433.16</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Medellín!$F$14:$R$14</c:f>
              <c:numCache>
                <c:formatCode>0.0</c:formatCode>
                <c:ptCount val="13"/>
                <c:pt idx="0">
                  <c:v>1685.56</c:v>
                </c:pt>
                <c:pt idx="1">
                  <c:v>1704.77</c:v>
                </c:pt>
                <c:pt idx="2">
                  <c:v>1713.73</c:v>
                </c:pt>
                <c:pt idx="3">
                  <c:v>1724.89</c:v>
                </c:pt>
                <c:pt idx="4">
                  <c:v>1730.43</c:v>
                </c:pt>
                <c:pt idx="5">
                  <c:v>1732.13</c:v>
                </c:pt>
                <c:pt idx="6">
                  <c:v>1736.88</c:v>
                </c:pt>
                <c:pt idx="7">
                  <c:v>1740.21</c:v>
                </c:pt>
                <c:pt idx="8">
                  <c:v>1745.9</c:v>
                </c:pt>
                <c:pt idx="9">
                  <c:v>1749.07</c:v>
                </c:pt>
                <c:pt idx="10">
                  <c:v>1750.37</c:v>
                </c:pt>
                <c:pt idx="11">
                  <c:v>1754.82</c:v>
                </c:pt>
                <c:pt idx="12">
                  <c:v>1783.12</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Medellín!$F$15:$R$15</c:f>
              <c:numCache>
                <c:formatCode>0.0</c:formatCode>
                <c:ptCount val="13"/>
                <c:pt idx="0">
                  <c:v>2854.22</c:v>
                </c:pt>
                <c:pt idx="1">
                  <c:v>2880.6</c:v>
                </c:pt>
                <c:pt idx="2">
                  <c:v>2697.96</c:v>
                </c:pt>
                <c:pt idx="3">
                  <c:v>2749.36</c:v>
                </c:pt>
                <c:pt idx="4">
                  <c:v>2828.03</c:v>
                </c:pt>
                <c:pt idx="5">
                  <c:v>2753.8</c:v>
                </c:pt>
                <c:pt idx="6">
                  <c:v>2753.8</c:v>
                </c:pt>
                <c:pt idx="7">
                  <c:v>2726.52</c:v>
                </c:pt>
                <c:pt idx="8">
                  <c:v>2689.8</c:v>
                </c:pt>
                <c:pt idx="9">
                  <c:v>2765.58</c:v>
                </c:pt>
                <c:pt idx="10">
                  <c:v>2636.31</c:v>
                </c:pt>
                <c:pt idx="11">
                  <c:v>3070.3</c:v>
                </c:pt>
                <c:pt idx="12">
                  <c:v>3158.46</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Medellín!$F$16:$R$16</c:f>
              <c:numCache>
                <c:formatCode>0.0</c:formatCode>
                <c:ptCount val="13"/>
                <c:pt idx="0">
                  <c:v>3425.0639999999999</c:v>
                </c:pt>
                <c:pt idx="1">
                  <c:v>3456.72</c:v>
                </c:pt>
                <c:pt idx="2">
                  <c:v>3237.5520000000001</c:v>
                </c:pt>
                <c:pt idx="3">
                  <c:v>3299.232</c:v>
                </c:pt>
                <c:pt idx="4">
                  <c:v>3393.636</c:v>
                </c:pt>
                <c:pt idx="5">
                  <c:v>3304.56</c:v>
                </c:pt>
                <c:pt idx="6">
                  <c:v>3304.56</c:v>
                </c:pt>
                <c:pt idx="7">
                  <c:v>3271.8240000000001</c:v>
                </c:pt>
                <c:pt idx="8">
                  <c:v>3227.76</c:v>
                </c:pt>
                <c:pt idx="9">
                  <c:v>3318.6959999999999</c:v>
                </c:pt>
                <c:pt idx="10">
                  <c:v>3163.5719999999997</c:v>
                </c:pt>
                <c:pt idx="11">
                  <c:v>3684.36</c:v>
                </c:pt>
                <c:pt idx="12">
                  <c:v>3790.152</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471898800"/>
        <c:axId val="471898016"/>
      </c:barChart>
      <c:dateAx>
        <c:axId val="4718988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898016"/>
        <c:crosses val="autoZero"/>
        <c:auto val="1"/>
        <c:lblOffset val="100"/>
        <c:baseTimeUnit val="months"/>
      </c:dateAx>
      <c:valAx>
        <c:axId val="4718980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898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7123811925576611E-2"/>
          <c:y val="0.19133064501426525"/>
          <c:w val="0.89007078926305017"/>
          <c:h val="0.67779482224045795"/>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Monteria!$F$5:$R$5</c:f>
              <c:numCache>
                <c:formatCode>0.0</c:formatCode>
                <c:ptCount val="13"/>
                <c:pt idx="0">
                  <c:v>1592.13</c:v>
                </c:pt>
                <c:pt idx="1">
                  <c:v>1656.26</c:v>
                </c:pt>
                <c:pt idx="2">
                  <c:v>1714.3</c:v>
                </c:pt>
                <c:pt idx="3">
                  <c:v>1594.78</c:v>
                </c:pt>
                <c:pt idx="4">
                  <c:v>1585.64</c:v>
                </c:pt>
                <c:pt idx="5">
                  <c:v>1634.89</c:v>
                </c:pt>
                <c:pt idx="6">
                  <c:v>1615.25</c:v>
                </c:pt>
                <c:pt idx="7">
                  <c:v>1562.46</c:v>
                </c:pt>
                <c:pt idx="8">
                  <c:v>1496.35</c:v>
                </c:pt>
                <c:pt idx="9">
                  <c:v>1508.26</c:v>
                </c:pt>
                <c:pt idx="10">
                  <c:v>1463.76</c:v>
                </c:pt>
                <c:pt idx="11">
                  <c:v>1341.2</c:v>
                </c:pt>
                <c:pt idx="12">
                  <c:v>1330.92</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Monteria!$F$6:$R$6</c:f>
              <c:numCache>
                <c:formatCode>0.0</c:formatCode>
                <c:ptCount val="13"/>
                <c:pt idx="0">
                  <c:v>279.45</c:v>
                </c:pt>
                <c:pt idx="1">
                  <c:v>262.07</c:v>
                </c:pt>
                <c:pt idx="2">
                  <c:v>257.89</c:v>
                </c:pt>
                <c:pt idx="3">
                  <c:v>259.64</c:v>
                </c:pt>
                <c:pt idx="4">
                  <c:v>255.16</c:v>
                </c:pt>
                <c:pt idx="5">
                  <c:v>279.2</c:v>
                </c:pt>
                <c:pt idx="6">
                  <c:v>249.66</c:v>
                </c:pt>
                <c:pt idx="7">
                  <c:v>262.91000000000003</c:v>
                </c:pt>
                <c:pt idx="8">
                  <c:v>263.73</c:v>
                </c:pt>
                <c:pt idx="9">
                  <c:v>270.82</c:v>
                </c:pt>
                <c:pt idx="10">
                  <c:v>278.68</c:v>
                </c:pt>
                <c:pt idx="11">
                  <c:v>270.60000000000002</c:v>
                </c:pt>
                <c:pt idx="12">
                  <c:v>276.69</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Monteria!$F$7:$R$7</c:f>
              <c:numCache>
                <c:formatCode>0.0</c:formatCode>
                <c:ptCount val="13"/>
                <c:pt idx="0">
                  <c:v>1021.44</c:v>
                </c:pt>
                <c:pt idx="1">
                  <c:v>1027.1099999999999</c:v>
                </c:pt>
                <c:pt idx="2">
                  <c:v>1028.77</c:v>
                </c:pt>
                <c:pt idx="3">
                  <c:v>1032.1400000000001</c:v>
                </c:pt>
                <c:pt idx="4">
                  <c:v>1026.78</c:v>
                </c:pt>
                <c:pt idx="5">
                  <c:v>1023.38</c:v>
                </c:pt>
                <c:pt idx="6">
                  <c:v>1028.17</c:v>
                </c:pt>
                <c:pt idx="7">
                  <c:v>1032.26</c:v>
                </c:pt>
                <c:pt idx="8">
                  <c:v>1036.1400000000001</c:v>
                </c:pt>
                <c:pt idx="9">
                  <c:v>1033.3399999999999</c:v>
                </c:pt>
                <c:pt idx="10">
                  <c:v>1025.9100000000001</c:v>
                </c:pt>
                <c:pt idx="11">
                  <c:v>1024.1099999999999</c:v>
                </c:pt>
                <c:pt idx="12">
                  <c:v>1035.46</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471899192"/>
        <c:axId val="47189958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Monteria!$F$8:$R$8</c:f>
              <c:numCache>
                <c:formatCode>0.0</c:formatCode>
                <c:ptCount val="13"/>
                <c:pt idx="0">
                  <c:v>2960.91</c:v>
                </c:pt>
                <c:pt idx="1">
                  <c:v>3015.02</c:v>
                </c:pt>
                <c:pt idx="2">
                  <c:v>3072.48</c:v>
                </c:pt>
                <c:pt idx="3">
                  <c:v>2953.82</c:v>
                </c:pt>
                <c:pt idx="4">
                  <c:v>2934.34</c:v>
                </c:pt>
                <c:pt idx="5">
                  <c:v>3006.89</c:v>
                </c:pt>
                <c:pt idx="6">
                  <c:v>2971</c:v>
                </c:pt>
                <c:pt idx="7">
                  <c:v>2934.16</c:v>
                </c:pt>
                <c:pt idx="8">
                  <c:v>2870.41</c:v>
                </c:pt>
                <c:pt idx="9">
                  <c:v>2887.29</c:v>
                </c:pt>
                <c:pt idx="10">
                  <c:v>2831.55</c:v>
                </c:pt>
                <c:pt idx="11">
                  <c:v>2694.37</c:v>
                </c:pt>
                <c:pt idx="12">
                  <c:v>2696.22</c:v>
                </c:pt>
              </c:numCache>
            </c:numRef>
          </c:val>
          <c:smooth val="0"/>
          <c:extLst>
            <c:ext xmlns:c16="http://schemas.microsoft.com/office/drawing/2014/chart" uri="{C3380CC4-5D6E-409C-BE32-E72D297353CC}">
              <c16:uniqueId val="{00000003-9071-4F4A-A761-1DCD03283935}"/>
            </c:ext>
          </c:extLst>
        </c:ser>
        <c:ser>
          <c:idx val="4"/>
          <c:order val="4"/>
          <c:tx>
            <c:strRef>
              <c:f>Monteria!$E$9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Monteria!$F$4:$R$4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Monteria!$F$9:$R$9</c:f>
              <c:numCache>
                <c:formatCode>0.0</c:formatCode>
                <c:ptCount val="13"/>
                <c:pt idx="0">
                  <c:v>3680.04</c:v>
                </c:pt>
                <c:pt idx="1">
                  <c:v>3717.16</c:v>
                </c:pt>
                <c:pt idx="2">
                  <c:v>3732.09</c:v>
                </c:pt>
                <c:pt idx="3">
                  <c:v>3751.99</c:v>
                </c:pt>
                <c:pt idx="4">
                  <c:v>3759.32</c:v>
                </c:pt>
                <c:pt idx="5">
                  <c:v>3758.62</c:v>
                </c:pt>
                <c:pt idx="6">
                  <c:v>3764.17</c:v>
                </c:pt>
                <c:pt idx="7">
                  <c:v>3766.44</c:v>
                </c:pt>
                <c:pt idx="8">
                  <c:v>3773.94</c:v>
                </c:pt>
                <c:pt idx="9">
                  <c:v>3776.19</c:v>
                </c:pt>
                <c:pt idx="10">
                  <c:v>3774.21</c:v>
                </c:pt>
                <c:pt idx="11">
                  <c:v>3779.42</c:v>
                </c:pt>
                <c:pt idx="12">
                  <c:v>3819.32</c:v>
                </c:pt>
              </c:numCache>
            </c:numRef>
          </c:val>
          <c:smooth val="0"/>
          <c:extLst>
            <c:ext xmlns:c16="http://schemas.microsoft.com/office/drawing/2014/chart" uri="{C3380CC4-5D6E-409C-BE32-E72D297353CC}">
              <c16:uniqueId val="{00000000-5FB2-4662-B2D3-DB21C65DA708}"/>
            </c:ext>
          </c:extLst>
        </c:ser>
        <c:dLbls>
          <c:showLegendKey val="0"/>
          <c:showVal val="0"/>
          <c:showCatName val="0"/>
          <c:showSerName val="0"/>
          <c:showPercent val="0"/>
          <c:showBubbleSize val="0"/>
        </c:dLbls>
        <c:marker val="1"/>
        <c:smooth val="0"/>
        <c:axId val="471899192"/>
        <c:axId val="471899584"/>
      </c:lineChart>
      <c:dateAx>
        <c:axId val="4718991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584"/>
        <c:crosses val="autoZero"/>
        <c:auto val="1"/>
        <c:lblOffset val="100"/>
        <c:baseTimeUnit val="months"/>
      </c:dateAx>
      <c:valAx>
        <c:axId val="4718995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899192"/>
        <c:crosses val="autoZero"/>
        <c:crossBetween val="between"/>
      </c:valAx>
      <c:spPr>
        <a:noFill/>
        <a:ln>
          <a:noFill/>
        </a:ln>
        <a:effectLst/>
      </c:spPr>
    </c:plotArea>
    <c:legend>
      <c:legendPos val="b"/>
      <c:layout>
        <c:manualLayout>
          <c:xMode val="edge"/>
          <c:yMode val="edge"/>
          <c:x val="0.29081268745041605"/>
          <c:y val="0.93223885088580105"/>
          <c:w val="0.45563975807371904"/>
          <c:h val="4.478003599929433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SURTIDORA DE GAS DEL CARIBE SA ESP</a:t>
            </a:r>
          </a:p>
          <a:p>
            <a:pPr>
              <a:defRPr b="1"/>
            </a:pPr>
            <a:r>
              <a:rPr lang="es-CO" sz="1400" b="1" i="0" u="none" strike="noStrike" kern="1200" spc="0" baseline="0">
                <a:solidFill>
                  <a:schemeClr val="tx1"/>
                </a:solidFill>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Monteria!$F$13:$R$13</c:f>
              <c:numCache>
                <c:formatCode>0.0</c:formatCode>
                <c:ptCount val="13"/>
                <c:pt idx="0">
                  <c:v>1310.81</c:v>
                </c:pt>
                <c:pt idx="1">
                  <c:v>1331.79</c:v>
                </c:pt>
                <c:pt idx="2">
                  <c:v>1355.65</c:v>
                </c:pt>
                <c:pt idx="3">
                  <c:v>1364.59</c:v>
                </c:pt>
                <c:pt idx="4">
                  <c:v>1368.96</c:v>
                </c:pt>
                <c:pt idx="5">
                  <c:v>1370.42</c:v>
                </c:pt>
                <c:pt idx="6">
                  <c:v>1374.16</c:v>
                </c:pt>
                <c:pt idx="7">
                  <c:v>1376.71</c:v>
                </c:pt>
                <c:pt idx="8">
                  <c:v>1381.18</c:v>
                </c:pt>
                <c:pt idx="9">
                  <c:v>1383.73</c:v>
                </c:pt>
                <c:pt idx="10">
                  <c:v>1384.74</c:v>
                </c:pt>
                <c:pt idx="11">
                  <c:v>1388.38</c:v>
                </c:pt>
                <c:pt idx="12">
                  <c:v>1404.8</c:v>
                </c:pt>
              </c:numCache>
            </c:numRef>
          </c:val>
          <c:extLst>
            <c:ext xmlns:c16="http://schemas.microsoft.com/office/drawing/2014/chart" uri="{C3380CC4-5D6E-409C-BE32-E72D297353CC}">
              <c16:uniqueId val="{00000000-2035-4D4C-A538-8820C858F08C}"/>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Monteria!$F$14:$R$14</c:f>
              <c:numCache>
                <c:formatCode>0.0</c:formatCode>
                <c:ptCount val="13"/>
                <c:pt idx="0">
                  <c:v>1642.73</c:v>
                </c:pt>
                <c:pt idx="1">
                  <c:v>1668.87</c:v>
                </c:pt>
                <c:pt idx="2">
                  <c:v>1696.85</c:v>
                </c:pt>
                <c:pt idx="3">
                  <c:v>1708.03</c:v>
                </c:pt>
                <c:pt idx="4">
                  <c:v>1713.51</c:v>
                </c:pt>
                <c:pt idx="5">
                  <c:v>1715.34</c:v>
                </c:pt>
                <c:pt idx="6">
                  <c:v>1720.02</c:v>
                </c:pt>
                <c:pt idx="7">
                  <c:v>1723.21</c:v>
                </c:pt>
                <c:pt idx="8">
                  <c:v>1728.8</c:v>
                </c:pt>
                <c:pt idx="9">
                  <c:v>1732</c:v>
                </c:pt>
                <c:pt idx="10">
                  <c:v>1733.25</c:v>
                </c:pt>
                <c:pt idx="11">
                  <c:v>1737.82</c:v>
                </c:pt>
                <c:pt idx="12">
                  <c:v>1758.36</c:v>
                </c:pt>
              </c:numCache>
            </c:numRef>
          </c:val>
          <c:extLst>
            <c:ext xmlns:c16="http://schemas.microsoft.com/office/drawing/2014/chart" uri="{C3380CC4-5D6E-409C-BE32-E72D297353CC}">
              <c16:uniqueId val="{00000001-2035-4D4C-A538-8820C858F08C}"/>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Monteria!$F$15:$R$15</c:f>
              <c:numCache>
                <c:formatCode>0.0</c:formatCode>
                <c:ptCount val="13"/>
                <c:pt idx="0">
                  <c:v>2960.91</c:v>
                </c:pt>
                <c:pt idx="1">
                  <c:v>3015.02</c:v>
                </c:pt>
                <c:pt idx="2">
                  <c:v>3072.48</c:v>
                </c:pt>
                <c:pt idx="3">
                  <c:v>2953.82</c:v>
                </c:pt>
                <c:pt idx="4">
                  <c:v>2934.34</c:v>
                </c:pt>
                <c:pt idx="5">
                  <c:v>3006.89</c:v>
                </c:pt>
                <c:pt idx="6">
                  <c:v>2971</c:v>
                </c:pt>
                <c:pt idx="7">
                  <c:v>2934.16</c:v>
                </c:pt>
                <c:pt idx="8">
                  <c:v>2870.41</c:v>
                </c:pt>
                <c:pt idx="9">
                  <c:v>2887.29</c:v>
                </c:pt>
                <c:pt idx="10">
                  <c:v>2831.55</c:v>
                </c:pt>
                <c:pt idx="11">
                  <c:v>2694.37</c:v>
                </c:pt>
                <c:pt idx="12">
                  <c:v>2696.22</c:v>
                </c:pt>
              </c:numCache>
            </c:numRef>
          </c:val>
          <c:extLst>
            <c:ext xmlns:c16="http://schemas.microsoft.com/office/drawing/2014/chart" uri="{C3380CC4-5D6E-409C-BE32-E72D297353CC}">
              <c16:uniqueId val="{00000002-2035-4D4C-A538-8820C858F08C}"/>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Monteria!$F$16:$R$16</c:f>
              <c:numCache>
                <c:formatCode>0.0</c:formatCode>
                <c:ptCount val="13"/>
                <c:pt idx="0">
                  <c:v>3553.0919999999996</c:v>
                </c:pt>
                <c:pt idx="1">
                  <c:v>3618.0239999999999</c:v>
                </c:pt>
                <c:pt idx="2">
                  <c:v>3686.9759999999997</c:v>
                </c:pt>
                <c:pt idx="3">
                  <c:v>3544.5840000000003</c:v>
                </c:pt>
                <c:pt idx="4">
                  <c:v>3521.2080000000001</c:v>
                </c:pt>
                <c:pt idx="5">
                  <c:v>3608.2679999999996</c:v>
                </c:pt>
                <c:pt idx="6">
                  <c:v>3565.2</c:v>
                </c:pt>
                <c:pt idx="7">
                  <c:v>3520.9919999999997</c:v>
                </c:pt>
                <c:pt idx="8">
                  <c:v>3444.4919999999997</c:v>
                </c:pt>
                <c:pt idx="9">
                  <c:v>3464.748</c:v>
                </c:pt>
                <c:pt idx="10">
                  <c:v>3397.86</c:v>
                </c:pt>
                <c:pt idx="11">
                  <c:v>3233.2439999999997</c:v>
                </c:pt>
                <c:pt idx="12">
                  <c:v>3235.4639999999995</c:v>
                </c:pt>
              </c:numCache>
            </c:numRef>
          </c:val>
          <c:extLst>
            <c:ext xmlns:c16="http://schemas.microsoft.com/office/drawing/2014/chart" uri="{C3380CC4-5D6E-409C-BE32-E72D297353CC}">
              <c16:uniqueId val="{00000003-2035-4D4C-A538-8820C858F08C}"/>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3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 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Mocoa!$F$4:$T$4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Mocoa!$F$5:$T$5</c:f>
              <c:numCache>
                <c:formatCode>0.0</c:formatCode>
                <c:ptCount val="13"/>
                <c:pt idx="0">
                  <c:v>3343.41</c:v>
                </c:pt>
                <c:pt idx="1">
                  <c:v>3205.07</c:v>
                </c:pt>
                <c:pt idx="2">
                  <c:v>1641.09</c:v>
                </c:pt>
                <c:pt idx="3">
                  <c:v>3217.37</c:v>
                </c:pt>
                <c:pt idx="4">
                  <c:v>3366.93</c:v>
                </c:pt>
                <c:pt idx="5">
                  <c:v>3515.35</c:v>
                </c:pt>
                <c:pt idx="6">
                  <c:v>3293.95</c:v>
                </c:pt>
                <c:pt idx="7">
                  <c:v>3325.37</c:v>
                </c:pt>
                <c:pt idx="8">
                  <c:v>3292.5</c:v>
                </c:pt>
                <c:pt idx="9">
                  <c:v>3178.38</c:v>
                </c:pt>
                <c:pt idx="10">
                  <c:v>3178.38</c:v>
                </c:pt>
                <c:pt idx="11">
                  <c:v>1893.36</c:v>
                </c:pt>
                <c:pt idx="12">
                  <c:v>1869.13</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Mocoa!$F$4:$T$4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Mocoa!$F$6:$T$6</c:f>
              <c:numCache>
                <c:formatCode>0.0</c:formatCode>
                <c:ptCount val="13"/>
                <c:pt idx="0">
                  <c:v>3182.36</c:v>
                </c:pt>
                <c:pt idx="1">
                  <c:v>3196.11</c:v>
                </c:pt>
                <c:pt idx="2">
                  <c:v>4321.01</c:v>
                </c:pt>
                <c:pt idx="3">
                  <c:v>3164.21</c:v>
                </c:pt>
                <c:pt idx="4">
                  <c:v>3169.93</c:v>
                </c:pt>
                <c:pt idx="5">
                  <c:v>3161.24</c:v>
                </c:pt>
                <c:pt idx="6">
                  <c:v>3233.53</c:v>
                </c:pt>
                <c:pt idx="7">
                  <c:v>3160.18</c:v>
                </c:pt>
                <c:pt idx="8">
                  <c:v>3144.61</c:v>
                </c:pt>
                <c:pt idx="9">
                  <c:v>3137.4</c:v>
                </c:pt>
                <c:pt idx="10">
                  <c:v>3137.4</c:v>
                </c:pt>
                <c:pt idx="11">
                  <c:v>4032.52</c:v>
                </c:pt>
                <c:pt idx="12">
                  <c:v>4019.74</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Mocoa!$F$4:$T$4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Mocoa!$F$7:$T$7</c:f>
              <c:numCache>
                <c:formatCode>0.0</c:formatCode>
                <c:ptCount val="13"/>
                <c:pt idx="0">
                  <c:v>1031.24</c:v>
                </c:pt>
                <c:pt idx="1">
                  <c:v>1029.2</c:v>
                </c:pt>
                <c:pt idx="2">
                  <c:v>994.44</c:v>
                </c:pt>
                <c:pt idx="3">
                  <c:v>1016.62</c:v>
                </c:pt>
                <c:pt idx="4">
                  <c:v>1009.02</c:v>
                </c:pt>
                <c:pt idx="5">
                  <c:v>1014.08</c:v>
                </c:pt>
                <c:pt idx="6">
                  <c:v>1018.58</c:v>
                </c:pt>
                <c:pt idx="7">
                  <c:v>1021.68</c:v>
                </c:pt>
                <c:pt idx="8">
                  <c:v>1014.55</c:v>
                </c:pt>
                <c:pt idx="9">
                  <c:v>1000.44</c:v>
                </c:pt>
                <c:pt idx="10">
                  <c:v>1000.44</c:v>
                </c:pt>
                <c:pt idx="11">
                  <c:v>1003.86</c:v>
                </c:pt>
                <c:pt idx="12">
                  <c:v>1009.16</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471398792"/>
        <c:axId val="471401144"/>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Mocoa!$F$4:$T$4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Mocoa!$F$8:$T$8</c:f>
              <c:numCache>
                <c:formatCode>0.0</c:formatCode>
                <c:ptCount val="13"/>
                <c:pt idx="0">
                  <c:v>7851.21</c:v>
                </c:pt>
                <c:pt idx="1">
                  <c:v>7729.36</c:v>
                </c:pt>
                <c:pt idx="2">
                  <c:v>7073.03</c:v>
                </c:pt>
                <c:pt idx="3">
                  <c:v>7651</c:v>
                </c:pt>
                <c:pt idx="4">
                  <c:v>7772.22</c:v>
                </c:pt>
                <c:pt idx="5">
                  <c:v>7914.68</c:v>
                </c:pt>
                <c:pt idx="6">
                  <c:v>7726.84</c:v>
                </c:pt>
                <c:pt idx="7">
                  <c:v>7664.73</c:v>
                </c:pt>
                <c:pt idx="8">
                  <c:v>7588.22</c:v>
                </c:pt>
                <c:pt idx="9">
                  <c:v>7427.02</c:v>
                </c:pt>
                <c:pt idx="10">
                  <c:v>7427.02</c:v>
                </c:pt>
                <c:pt idx="11">
                  <c:v>7034.42</c:v>
                </c:pt>
                <c:pt idx="12">
                  <c:v>6994.36</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471398792"/>
        <c:axId val="471401144"/>
      </c:lineChart>
      <c:dateAx>
        <c:axId val="47139879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01144"/>
        <c:crosses val="autoZero"/>
        <c:auto val="1"/>
        <c:lblOffset val="100"/>
        <c:baseTimeUnit val="months"/>
      </c:dateAx>
      <c:valAx>
        <c:axId val="4714011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3987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Mocoa!$F$12:$T$12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Mocoa!$F$13:$T$13</c:f>
              <c:numCache>
                <c:formatCode>0.0</c:formatCode>
                <c:ptCount val="13"/>
                <c:pt idx="0">
                  <c:v>3701.44</c:v>
                </c:pt>
                <c:pt idx="1">
                  <c:v>3720.96</c:v>
                </c:pt>
                <c:pt idx="2">
                  <c:v>3810.81</c:v>
                </c:pt>
                <c:pt idx="3">
                  <c:v>3757.5</c:v>
                </c:pt>
                <c:pt idx="4">
                  <c:v>3761.51</c:v>
                </c:pt>
                <c:pt idx="5">
                  <c:v>3771.77</c:v>
                </c:pt>
                <c:pt idx="6">
                  <c:v>3778.77</c:v>
                </c:pt>
                <c:pt idx="7">
                  <c:v>3791.04</c:v>
                </c:pt>
                <c:pt idx="8">
                  <c:v>3798.04</c:v>
                </c:pt>
                <c:pt idx="9">
                  <c:v>3800.8</c:v>
                </c:pt>
                <c:pt idx="10">
                  <c:v>3800.8</c:v>
                </c:pt>
                <c:pt idx="11">
                  <c:v>3855.86</c:v>
                </c:pt>
                <c:pt idx="12">
                  <c:v>3897.4</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Mocoa!$F$12:$T$12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Mocoa!$F$14:$T$14</c:f>
              <c:numCache>
                <c:formatCode>0.0</c:formatCode>
                <c:ptCount val="13"/>
                <c:pt idx="0">
                  <c:v>4666.0200000000004</c:v>
                </c:pt>
                <c:pt idx="1">
                  <c:v>4690.63</c:v>
                </c:pt>
                <c:pt idx="2">
                  <c:v>4803.8900000000003</c:v>
                </c:pt>
                <c:pt idx="3">
                  <c:v>4736.6899999999996</c:v>
                </c:pt>
                <c:pt idx="4">
                  <c:v>4741.74</c:v>
                </c:pt>
                <c:pt idx="5">
                  <c:v>4754.68</c:v>
                </c:pt>
                <c:pt idx="6">
                  <c:v>4763.51</c:v>
                </c:pt>
                <c:pt idx="7">
                  <c:v>4778.97</c:v>
                </c:pt>
                <c:pt idx="8">
                  <c:v>4787.8</c:v>
                </c:pt>
                <c:pt idx="9">
                  <c:v>4791.2700000000004</c:v>
                </c:pt>
                <c:pt idx="10">
                  <c:v>4791.2700000000004</c:v>
                </c:pt>
                <c:pt idx="11">
                  <c:v>4860.68</c:v>
                </c:pt>
                <c:pt idx="12">
                  <c:v>4913.05</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Mocoa!$F$12:$T$12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Mocoa!$F$15:$T$15</c:f>
              <c:numCache>
                <c:formatCode>0.0</c:formatCode>
                <c:ptCount val="13"/>
                <c:pt idx="0">
                  <c:v>7851.21</c:v>
                </c:pt>
                <c:pt idx="1">
                  <c:v>7729.36</c:v>
                </c:pt>
                <c:pt idx="2">
                  <c:v>7073.03</c:v>
                </c:pt>
                <c:pt idx="3">
                  <c:v>7651</c:v>
                </c:pt>
                <c:pt idx="4">
                  <c:v>7772.22</c:v>
                </c:pt>
                <c:pt idx="5">
                  <c:v>7914.68</c:v>
                </c:pt>
                <c:pt idx="6">
                  <c:v>7726.84</c:v>
                </c:pt>
                <c:pt idx="7">
                  <c:v>7664.73</c:v>
                </c:pt>
                <c:pt idx="8">
                  <c:v>7588.22</c:v>
                </c:pt>
                <c:pt idx="9">
                  <c:v>7427.02</c:v>
                </c:pt>
                <c:pt idx="10">
                  <c:v>7427.02</c:v>
                </c:pt>
                <c:pt idx="11">
                  <c:v>7034.42</c:v>
                </c:pt>
                <c:pt idx="12">
                  <c:v>6994.36</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Mocoa!$F$12:$T$12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Mocoa!$F$16:$T$16</c:f>
              <c:numCache>
                <c:formatCode>0.0</c:formatCode>
                <c:ptCount val="13"/>
                <c:pt idx="0">
                  <c:v>9421.4519999999993</c:v>
                </c:pt>
                <c:pt idx="1">
                  <c:v>9275.232</c:v>
                </c:pt>
                <c:pt idx="2">
                  <c:v>8487.6359999999986</c:v>
                </c:pt>
                <c:pt idx="3">
                  <c:v>9181.1999999999989</c:v>
                </c:pt>
                <c:pt idx="4">
                  <c:v>9326.6640000000007</c:v>
                </c:pt>
                <c:pt idx="5">
                  <c:v>9497.616</c:v>
                </c:pt>
                <c:pt idx="6">
                  <c:v>9272.2080000000005</c:v>
                </c:pt>
                <c:pt idx="7">
                  <c:v>9197.6759999999995</c:v>
                </c:pt>
                <c:pt idx="8">
                  <c:v>9105.8639999999996</c:v>
                </c:pt>
                <c:pt idx="9">
                  <c:v>8912.4240000000009</c:v>
                </c:pt>
                <c:pt idx="10">
                  <c:v>8912.4240000000009</c:v>
                </c:pt>
                <c:pt idx="11">
                  <c:v>8441.3040000000001</c:v>
                </c:pt>
                <c:pt idx="12">
                  <c:v>8393.232</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471401536"/>
        <c:axId val="471399968"/>
      </c:barChart>
      <c:dateAx>
        <c:axId val="4714015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399968"/>
        <c:crosses val="autoZero"/>
        <c:auto val="1"/>
        <c:lblOffset val="100"/>
        <c:baseTimeUnit val="months"/>
      </c:dateAx>
      <c:valAx>
        <c:axId val="4713999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1401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Neiva!$F$5:$R$5</c:f>
              <c:numCache>
                <c:formatCode>0.0</c:formatCode>
                <c:ptCount val="13"/>
                <c:pt idx="0">
                  <c:v>2595.4</c:v>
                </c:pt>
                <c:pt idx="1">
                  <c:v>2551.0300000000002</c:v>
                </c:pt>
                <c:pt idx="2">
                  <c:v>2740.5</c:v>
                </c:pt>
                <c:pt idx="3">
                  <c:v>2423.1799999999998</c:v>
                </c:pt>
                <c:pt idx="4">
                  <c:v>1402.58</c:v>
                </c:pt>
                <c:pt idx="5">
                  <c:v>2276.79</c:v>
                </c:pt>
                <c:pt idx="6">
                  <c:v>2120.21</c:v>
                </c:pt>
                <c:pt idx="7">
                  <c:v>2049.4299999999998</c:v>
                </c:pt>
                <c:pt idx="8">
                  <c:v>1987.62</c:v>
                </c:pt>
                <c:pt idx="9">
                  <c:v>1984.02</c:v>
                </c:pt>
                <c:pt idx="10">
                  <c:v>1984.02</c:v>
                </c:pt>
                <c:pt idx="11">
                  <c:v>1487.14</c:v>
                </c:pt>
                <c:pt idx="12">
                  <c:v>1516.32</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Neiva!$F$6:$R$6</c:f>
              <c:numCache>
                <c:formatCode>0.0</c:formatCode>
                <c:ptCount val="13"/>
                <c:pt idx="0">
                  <c:v>1801.38</c:v>
                </c:pt>
                <c:pt idx="1">
                  <c:v>2221.2199999999998</c:v>
                </c:pt>
                <c:pt idx="2">
                  <c:v>2048.7199999999998</c:v>
                </c:pt>
                <c:pt idx="3">
                  <c:v>2039.87</c:v>
                </c:pt>
                <c:pt idx="4">
                  <c:v>1940.42</c:v>
                </c:pt>
                <c:pt idx="5">
                  <c:v>2071.89</c:v>
                </c:pt>
                <c:pt idx="6">
                  <c:v>2157.6999999999998</c:v>
                </c:pt>
                <c:pt idx="7">
                  <c:v>2223.52</c:v>
                </c:pt>
                <c:pt idx="8">
                  <c:v>1969.95</c:v>
                </c:pt>
                <c:pt idx="9">
                  <c:v>2035.09</c:v>
                </c:pt>
                <c:pt idx="10">
                  <c:v>2035.09</c:v>
                </c:pt>
                <c:pt idx="11">
                  <c:v>1767</c:v>
                </c:pt>
                <c:pt idx="12">
                  <c:v>1906.59</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Neiva!$F$7:$R$7</c:f>
              <c:numCache>
                <c:formatCode>0.0</c:formatCode>
                <c:ptCount val="13"/>
                <c:pt idx="0">
                  <c:v>1027.95</c:v>
                </c:pt>
                <c:pt idx="1">
                  <c:v>976.63</c:v>
                </c:pt>
                <c:pt idx="2">
                  <c:v>979.02</c:v>
                </c:pt>
                <c:pt idx="3">
                  <c:v>971.87</c:v>
                </c:pt>
                <c:pt idx="4">
                  <c:v>969.12</c:v>
                </c:pt>
                <c:pt idx="5">
                  <c:v>972.59</c:v>
                </c:pt>
                <c:pt idx="6">
                  <c:v>976.99</c:v>
                </c:pt>
                <c:pt idx="7">
                  <c:v>984.74</c:v>
                </c:pt>
                <c:pt idx="8">
                  <c:v>1611.81</c:v>
                </c:pt>
                <c:pt idx="9">
                  <c:v>971.92</c:v>
                </c:pt>
                <c:pt idx="10">
                  <c:v>971.92</c:v>
                </c:pt>
                <c:pt idx="11">
                  <c:v>979.68</c:v>
                </c:pt>
                <c:pt idx="12">
                  <c:v>987.07</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471401928"/>
        <c:axId val="471398400"/>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Neiva!$F$8:$R$8</c:f>
              <c:numCache>
                <c:formatCode>0.0</c:formatCode>
                <c:ptCount val="13"/>
                <c:pt idx="0">
                  <c:v>5484.72</c:v>
                </c:pt>
                <c:pt idx="1">
                  <c:v>5807.26</c:v>
                </c:pt>
                <c:pt idx="2">
                  <c:v>5840.89</c:v>
                </c:pt>
                <c:pt idx="3">
                  <c:v>5512.47</c:v>
                </c:pt>
                <c:pt idx="4">
                  <c:v>4353.05</c:v>
                </c:pt>
                <c:pt idx="5">
                  <c:v>5387.74</c:v>
                </c:pt>
                <c:pt idx="6">
                  <c:v>5311.72</c:v>
                </c:pt>
                <c:pt idx="7">
                  <c:v>5308</c:v>
                </c:pt>
                <c:pt idx="8">
                  <c:v>5621.93</c:v>
                </c:pt>
                <c:pt idx="9">
                  <c:v>5045.25</c:v>
                </c:pt>
                <c:pt idx="10">
                  <c:v>5045.25</c:v>
                </c:pt>
                <c:pt idx="11">
                  <c:v>4276.67</c:v>
                </c:pt>
                <c:pt idx="12">
                  <c:v>4462.74</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471401928"/>
        <c:axId val="471398400"/>
      </c:lineChart>
      <c:dateAx>
        <c:axId val="47140192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398400"/>
        <c:crosses val="autoZero"/>
        <c:auto val="1"/>
        <c:lblOffset val="100"/>
        <c:baseTimeUnit val="months"/>
      </c:dateAx>
      <c:valAx>
        <c:axId val="4713984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14019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Macro'!$B$49:$B$75</c:f>
              <c:numCache>
                <c:formatCode>mmm\-yy</c:formatCode>
                <c:ptCount val="27"/>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numCache>
            </c:numRef>
          </c:cat>
          <c:val>
            <c:numRef>
              <c:f>'Variables Macro'!$D$49:$D$75</c:f>
              <c:numCache>
                <c:formatCode>0</c:formatCode>
                <c:ptCount val="27"/>
                <c:pt idx="0">
                  <c:v>175.64</c:v>
                </c:pt>
                <c:pt idx="1">
                  <c:v>177.35</c:v>
                </c:pt>
                <c:pt idx="2">
                  <c:v>177.3</c:v>
                </c:pt>
                <c:pt idx="3">
                  <c:v>177.97</c:v>
                </c:pt>
                <c:pt idx="4">
                  <c:v>177.66</c:v>
                </c:pt>
                <c:pt idx="5">
                  <c:v>178.94</c:v>
                </c:pt>
                <c:pt idx="6">
                  <c:v>179.3</c:v>
                </c:pt>
                <c:pt idx="7">
                  <c:v>177.83</c:v>
                </c:pt>
                <c:pt idx="8">
                  <c:v>179.48</c:v>
                </c:pt>
                <c:pt idx="9">
                  <c:v>180.49</c:v>
                </c:pt>
                <c:pt idx="10">
                  <c:v>182.95</c:v>
                </c:pt>
                <c:pt idx="11">
                  <c:v>184.52</c:v>
                </c:pt>
                <c:pt idx="12">
                  <c:v>185.53</c:v>
                </c:pt>
                <c:pt idx="13">
                  <c:v>185.82</c:v>
                </c:pt>
                <c:pt idx="14">
                  <c:v>185.65</c:v>
                </c:pt>
                <c:pt idx="15">
                  <c:v>185.83</c:v>
                </c:pt>
                <c:pt idx="16">
                  <c:v>183.77</c:v>
                </c:pt>
                <c:pt idx="17">
                  <c:v>182.59</c:v>
                </c:pt>
                <c:pt idx="18">
                  <c:v>183.7</c:v>
                </c:pt>
                <c:pt idx="19">
                  <c:v>185.39</c:v>
                </c:pt>
                <c:pt idx="20">
                  <c:v>181.75</c:v>
                </c:pt>
                <c:pt idx="21">
                  <c:v>180</c:v>
                </c:pt>
                <c:pt idx="22">
                  <c:v>151</c:v>
                </c:pt>
                <c:pt idx="23">
                  <c:v>150</c:v>
                </c:pt>
                <c:pt idx="24">
                  <c:v>183.09</c:v>
                </c:pt>
                <c:pt idx="25">
                  <c:v>184.47</c:v>
                </c:pt>
                <c:pt idx="26">
                  <c:v>188.84</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468651768"/>
        <c:axId val="468652552"/>
      </c:barChart>
      <c:dateAx>
        <c:axId val="468651768"/>
        <c:scaling>
          <c:orientation val="minMax"/>
          <c:min val="45292"/>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552"/>
        <c:crosses val="autoZero"/>
        <c:auto val="1"/>
        <c:lblOffset val="100"/>
        <c:baseTimeUnit val="months"/>
      </c:dateAx>
      <c:valAx>
        <c:axId val="468652552"/>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17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3750635555246672E-2"/>
          <c:y val="0.20519489736915167"/>
          <c:w val="0.90430379984960918"/>
          <c:h val="0.62031223300785576"/>
        </c:manualLayout>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Neiva!$F$13:$R$13</c:f>
              <c:numCache>
                <c:formatCode>0.0</c:formatCode>
                <c:ptCount val="13"/>
                <c:pt idx="0">
                  <c:v>2511.0700000000002</c:v>
                </c:pt>
                <c:pt idx="1">
                  <c:v>2523.9699999999998</c:v>
                </c:pt>
                <c:pt idx="2">
                  <c:v>2540.83</c:v>
                </c:pt>
                <c:pt idx="3">
                  <c:v>2549.2399999999998</c:v>
                </c:pt>
                <c:pt idx="4">
                  <c:v>2528.66</c:v>
                </c:pt>
                <c:pt idx="5">
                  <c:v>2502.77</c:v>
                </c:pt>
                <c:pt idx="6">
                  <c:v>2509.16</c:v>
                </c:pt>
                <c:pt idx="7">
                  <c:v>2515.8200000000002</c:v>
                </c:pt>
                <c:pt idx="8">
                  <c:v>1608.78</c:v>
                </c:pt>
                <c:pt idx="9">
                  <c:v>2522.37</c:v>
                </c:pt>
                <c:pt idx="10">
                  <c:v>2522.37</c:v>
                </c:pt>
                <c:pt idx="11">
                  <c:v>2558.5100000000002</c:v>
                </c:pt>
                <c:pt idx="12">
                  <c:v>2586.09</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Neiva!$F$14:$R$14</c:f>
              <c:numCache>
                <c:formatCode>0.0</c:formatCode>
                <c:ptCount val="13"/>
                <c:pt idx="0">
                  <c:v>3150.93</c:v>
                </c:pt>
                <c:pt idx="1">
                  <c:v>3167.3</c:v>
                </c:pt>
                <c:pt idx="2">
                  <c:v>3188.19</c:v>
                </c:pt>
                <c:pt idx="3">
                  <c:v>3198.88</c:v>
                </c:pt>
                <c:pt idx="4">
                  <c:v>3173.56</c:v>
                </c:pt>
                <c:pt idx="5">
                  <c:v>3140.96</c:v>
                </c:pt>
                <c:pt idx="6">
                  <c:v>3148.8</c:v>
                </c:pt>
                <c:pt idx="7">
                  <c:v>3156.9</c:v>
                </c:pt>
                <c:pt idx="8">
                  <c:v>2009.45</c:v>
                </c:pt>
                <c:pt idx="9">
                  <c:v>3165.17</c:v>
                </c:pt>
                <c:pt idx="10">
                  <c:v>3165.17</c:v>
                </c:pt>
                <c:pt idx="11">
                  <c:v>3211.22</c:v>
                </c:pt>
                <c:pt idx="12">
                  <c:v>3245.89</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Neiva!$F$15:$R$15</c:f>
              <c:numCache>
                <c:formatCode>0.0</c:formatCode>
                <c:ptCount val="13"/>
                <c:pt idx="0">
                  <c:v>5484.7</c:v>
                </c:pt>
                <c:pt idx="1">
                  <c:v>5807.26</c:v>
                </c:pt>
                <c:pt idx="2">
                  <c:v>5840.89</c:v>
                </c:pt>
                <c:pt idx="3">
                  <c:v>5512.47</c:v>
                </c:pt>
                <c:pt idx="4">
                  <c:v>4353.05</c:v>
                </c:pt>
                <c:pt idx="5">
                  <c:v>5387.74</c:v>
                </c:pt>
                <c:pt idx="6">
                  <c:v>5311.72</c:v>
                </c:pt>
                <c:pt idx="7">
                  <c:v>5308</c:v>
                </c:pt>
                <c:pt idx="8">
                  <c:v>5621.93</c:v>
                </c:pt>
                <c:pt idx="9">
                  <c:v>5045.25</c:v>
                </c:pt>
                <c:pt idx="10">
                  <c:v>5045.25</c:v>
                </c:pt>
                <c:pt idx="11">
                  <c:v>4276.67</c:v>
                </c:pt>
                <c:pt idx="12">
                  <c:v>4462.74</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Neiva!$F$16:$R$16</c:f>
              <c:numCache>
                <c:formatCode>0.0</c:formatCode>
                <c:ptCount val="13"/>
                <c:pt idx="0">
                  <c:v>6581.6399999999994</c:v>
                </c:pt>
                <c:pt idx="1">
                  <c:v>6968.7120000000004</c:v>
                </c:pt>
                <c:pt idx="2">
                  <c:v>7009.0680000000002</c:v>
                </c:pt>
                <c:pt idx="3">
                  <c:v>6614.9639999999999</c:v>
                </c:pt>
                <c:pt idx="4">
                  <c:v>5223.66</c:v>
                </c:pt>
                <c:pt idx="5">
                  <c:v>6465.2879999999996</c:v>
                </c:pt>
                <c:pt idx="6">
                  <c:v>6374.0640000000003</c:v>
                </c:pt>
                <c:pt idx="7">
                  <c:v>6369.5999999999995</c:v>
                </c:pt>
                <c:pt idx="8">
                  <c:v>6746.3159999999998</c:v>
                </c:pt>
                <c:pt idx="9">
                  <c:v>6054.3</c:v>
                </c:pt>
                <c:pt idx="10">
                  <c:v>6054.3</c:v>
                </c:pt>
                <c:pt idx="11">
                  <c:v>5132.0039999999999</c:v>
                </c:pt>
                <c:pt idx="12">
                  <c:v>5355.2879999999996</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473124976"/>
        <c:axId val="473132032"/>
      </c:barChart>
      <c:dateAx>
        <c:axId val="4731249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2032"/>
        <c:crosses val="autoZero"/>
        <c:auto val="1"/>
        <c:lblOffset val="100"/>
        <c:baseTimeUnit val="months"/>
      </c:dateAx>
      <c:valAx>
        <c:axId val="473132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4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Popayán!$F$5:$R$5</c:f>
              <c:numCache>
                <c:formatCode>0.0</c:formatCode>
                <c:ptCount val="13"/>
                <c:pt idx="0">
                  <c:v>2595.4</c:v>
                </c:pt>
                <c:pt idx="1">
                  <c:v>2551.0300000000002</c:v>
                </c:pt>
                <c:pt idx="2">
                  <c:v>2740.5</c:v>
                </c:pt>
                <c:pt idx="3">
                  <c:v>2423.1799999999998</c:v>
                </c:pt>
                <c:pt idx="4">
                  <c:v>1402.58</c:v>
                </c:pt>
                <c:pt idx="5">
                  <c:v>2276.79</c:v>
                </c:pt>
                <c:pt idx="6">
                  <c:v>2120.21</c:v>
                </c:pt>
                <c:pt idx="7">
                  <c:v>2049.4299999999998</c:v>
                </c:pt>
                <c:pt idx="8">
                  <c:v>1987.62</c:v>
                </c:pt>
                <c:pt idx="9">
                  <c:v>1984.02</c:v>
                </c:pt>
                <c:pt idx="10">
                  <c:v>1402.58</c:v>
                </c:pt>
                <c:pt idx="11">
                  <c:v>1487.14</c:v>
                </c:pt>
                <c:pt idx="12">
                  <c:v>1516.32</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Popayán!$F$6:$R$6</c:f>
              <c:numCache>
                <c:formatCode>0.0</c:formatCode>
                <c:ptCount val="13"/>
                <c:pt idx="0">
                  <c:v>1801.38</c:v>
                </c:pt>
                <c:pt idx="1">
                  <c:v>2221.2199999999998</c:v>
                </c:pt>
                <c:pt idx="2">
                  <c:v>2048.7199999999998</c:v>
                </c:pt>
                <c:pt idx="3">
                  <c:v>2039.87</c:v>
                </c:pt>
                <c:pt idx="4">
                  <c:v>1940.42</c:v>
                </c:pt>
                <c:pt idx="5">
                  <c:v>2071.89</c:v>
                </c:pt>
                <c:pt idx="6">
                  <c:v>2157.6999999999998</c:v>
                </c:pt>
                <c:pt idx="7">
                  <c:v>2223.52</c:v>
                </c:pt>
                <c:pt idx="8">
                  <c:v>1969.95</c:v>
                </c:pt>
                <c:pt idx="9">
                  <c:v>2035.09</c:v>
                </c:pt>
                <c:pt idx="10">
                  <c:v>1940.42</c:v>
                </c:pt>
                <c:pt idx="11">
                  <c:v>1767</c:v>
                </c:pt>
                <c:pt idx="12">
                  <c:v>1906.59</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Popayán!$F$7:$R$7</c:f>
              <c:numCache>
                <c:formatCode>0.0</c:formatCode>
                <c:ptCount val="13"/>
                <c:pt idx="0">
                  <c:v>1027.95</c:v>
                </c:pt>
                <c:pt idx="1">
                  <c:v>976.63</c:v>
                </c:pt>
                <c:pt idx="2">
                  <c:v>979.02</c:v>
                </c:pt>
                <c:pt idx="3">
                  <c:v>971.87</c:v>
                </c:pt>
                <c:pt idx="4">
                  <c:v>969.12</c:v>
                </c:pt>
                <c:pt idx="5">
                  <c:v>972.59</c:v>
                </c:pt>
                <c:pt idx="6">
                  <c:v>976.99</c:v>
                </c:pt>
                <c:pt idx="7">
                  <c:v>984.74</c:v>
                </c:pt>
                <c:pt idx="8">
                  <c:v>980.95</c:v>
                </c:pt>
                <c:pt idx="9">
                  <c:v>971.92</c:v>
                </c:pt>
                <c:pt idx="10">
                  <c:v>969.12</c:v>
                </c:pt>
                <c:pt idx="11">
                  <c:v>979.68</c:v>
                </c:pt>
                <c:pt idx="12">
                  <c:v>987.07</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473126936"/>
        <c:axId val="473127720"/>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Popayán!$F$8:$R$8</c:f>
              <c:numCache>
                <c:formatCode>0.0</c:formatCode>
                <c:ptCount val="13"/>
                <c:pt idx="0">
                  <c:v>5484.72</c:v>
                </c:pt>
                <c:pt idx="1">
                  <c:v>5807.26</c:v>
                </c:pt>
                <c:pt idx="2">
                  <c:v>5840.89</c:v>
                </c:pt>
                <c:pt idx="3">
                  <c:v>5512.47</c:v>
                </c:pt>
                <c:pt idx="4">
                  <c:v>4353.05</c:v>
                </c:pt>
                <c:pt idx="5">
                  <c:v>5387.74</c:v>
                </c:pt>
                <c:pt idx="6">
                  <c:v>5311.72</c:v>
                </c:pt>
                <c:pt idx="7">
                  <c:v>5308</c:v>
                </c:pt>
                <c:pt idx="8">
                  <c:v>4991.07</c:v>
                </c:pt>
                <c:pt idx="9">
                  <c:v>5045.25</c:v>
                </c:pt>
                <c:pt idx="10">
                  <c:v>4353.05</c:v>
                </c:pt>
                <c:pt idx="11">
                  <c:v>4276.67</c:v>
                </c:pt>
                <c:pt idx="12">
                  <c:v>4462.74</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473126936"/>
        <c:axId val="473127720"/>
      </c:lineChart>
      <c:dateAx>
        <c:axId val="4731269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7720"/>
        <c:crosses val="autoZero"/>
        <c:auto val="1"/>
        <c:lblOffset val="100"/>
        <c:baseTimeUnit val="months"/>
      </c:dateAx>
      <c:valAx>
        <c:axId val="47312772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6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2630841560812004E-2"/>
          <c:y val="0.25757348268048225"/>
          <c:w val="0.91251560208175531"/>
          <c:h val="0.5506980146139272"/>
        </c:manualLayout>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Popayán!$F$13:$R$13</c:f>
              <c:numCache>
                <c:formatCode>0.0</c:formatCode>
                <c:ptCount val="13"/>
                <c:pt idx="0">
                  <c:v>2455.54</c:v>
                </c:pt>
                <c:pt idx="1">
                  <c:v>2467.9299999999998</c:v>
                </c:pt>
                <c:pt idx="2">
                  <c:v>2484.69</c:v>
                </c:pt>
                <c:pt idx="3">
                  <c:v>2492.3200000000002</c:v>
                </c:pt>
                <c:pt idx="4">
                  <c:v>2471.42</c:v>
                </c:pt>
                <c:pt idx="5">
                  <c:v>2446.33</c:v>
                </c:pt>
                <c:pt idx="6">
                  <c:v>2452.27</c:v>
                </c:pt>
                <c:pt idx="7">
                  <c:v>2458.56</c:v>
                </c:pt>
                <c:pt idx="8">
                  <c:v>2463.19</c:v>
                </c:pt>
                <c:pt idx="9">
                  <c:v>2464.86</c:v>
                </c:pt>
                <c:pt idx="10">
                  <c:v>2471.42</c:v>
                </c:pt>
                <c:pt idx="11">
                  <c:v>2500.6799999999998</c:v>
                </c:pt>
                <c:pt idx="12">
                  <c:v>2527.7800000000002</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Popayán!$F$14:$R$14</c:f>
              <c:numCache>
                <c:formatCode>0.0</c:formatCode>
                <c:ptCount val="13"/>
                <c:pt idx="0">
                  <c:v>3067.64</c:v>
                </c:pt>
                <c:pt idx="1">
                  <c:v>3083.8</c:v>
                </c:pt>
                <c:pt idx="2">
                  <c:v>3104.34</c:v>
                </c:pt>
                <c:pt idx="3">
                  <c:v>3114.61</c:v>
                </c:pt>
                <c:pt idx="4">
                  <c:v>3087.93</c:v>
                </c:pt>
                <c:pt idx="5">
                  <c:v>3056.5</c:v>
                </c:pt>
                <c:pt idx="6">
                  <c:v>3063.91</c:v>
                </c:pt>
                <c:pt idx="7">
                  <c:v>3072.3</c:v>
                </c:pt>
                <c:pt idx="8">
                  <c:v>3077.88</c:v>
                </c:pt>
                <c:pt idx="9">
                  <c:v>3079.77</c:v>
                </c:pt>
                <c:pt idx="10">
                  <c:v>3087.93</c:v>
                </c:pt>
                <c:pt idx="11">
                  <c:v>3124.59</c:v>
                </c:pt>
                <c:pt idx="12">
                  <c:v>3158.13</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Popayán!$F$15:$R$15</c:f>
              <c:numCache>
                <c:formatCode>0.0</c:formatCode>
                <c:ptCount val="13"/>
                <c:pt idx="0">
                  <c:v>5484.72</c:v>
                </c:pt>
                <c:pt idx="1">
                  <c:v>5807.26</c:v>
                </c:pt>
                <c:pt idx="2">
                  <c:v>5840.89</c:v>
                </c:pt>
                <c:pt idx="3">
                  <c:v>5512.47</c:v>
                </c:pt>
                <c:pt idx="4">
                  <c:v>4353.05</c:v>
                </c:pt>
                <c:pt idx="5">
                  <c:v>5387.74</c:v>
                </c:pt>
                <c:pt idx="6">
                  <c:v>5311.72</c:v>
                </c:pt>
                <c:pt idx="7">
                  <c:v>5308</c:v>
                </c:pt>
                <c:pt idx="8">
                  <c:v>4991.07</c:v>
                </c:pt>
                <c:pt idx="9">
                  <c:v>5045.25</c:v>
                </c:pt>
                <c:pt idx="10">
                  <c:v>4353.05</c:v>
                </c:pt>
                <c:pt idx="11">
                  <c:v>4276.67</c:v>
                </c:pt>
                <c:pt idx="12">
                  <c:v>4462.74</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Popayán!$F$16:$R$16</c:f>
              <c:numCache>
                <c:formatCode>0.0</c:formatCode>
                <c:ptCount val="13"/>
                <c:pt idx="0">
                  <c:v>6581.6639999999998</c:v>
                </c:pt>
                <c:pt idx="1">
                  <c:v>6968.7120000000004</c:v>
                </c:pt>
                <c:pt idx="2">
                  <c:v>7009.0680000000002</c:v>
                </c:pt>
                <c:pt idx="3">
                  <c:v>6614.9639999999999</c:v>
                </c:pt>
                <c:pt idx="4">
                  <c:v>5223.66</c:v>
                </c:pt>
                <c:pt idx="5">
                  <c:v>6465.2879999999996</c:v>
                </c:pt>
                <c:pt idx="6">
                  <c:v>6374.0640000000003</c:v>
                </c:pt>
                <c:pt idx="7">
                  <c:v>6369.5999999999995</c:v>
                </c:pt>
                <c:pt idx="8">
                  <c:v>5989.2839999999997</c:v>
                </c:pt>
                <c:pt idx="9">
                  <c:v>6054.3</c:v>
                </c:pt>
                <c:pt idx="10">
                  <c:v>5223.66</c:v>
                </c:pt>
                <c:pt idx="11">
                  <c:v>5132.0039999999999</c:v>
                </c:pt>
                <c:pt idx="12">
                  <c:v>5355.2879999999996</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473132424"/>
        <c:axId val="473125368"/>
      </c:barChart>
      <c:dateAx>
        <c:axId val="4731324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5368"/>
        <c:crosses val="autoZero"/>
        <c:auto val="1"/>
        <c:lblOffset val="100"/>
        <c:baseTimeUnit val="months"/>
      </c:dateAx>
      <c:valAx>
        <c:axId val="4731253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2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Pasto!$F$5:$R$5</c:f>
              <c:numCache>
                <c:formatCode>0.0</c:formatCode>
                <c:ptCount val="13"/>
                <c:pt idx="0">
                  <c:v>2595.4</c:v>
                </c:pt>
                <c:pt idx="1">
                  <c:v>2551.0300000000002</c:v>
                </c:pt>
                <c:pt idx="2">
                  <c:v>2740.5</c:v>
                </c:pt>
                <c:pt idx="3">
                  <c:v>2423.1799999999998</c:v>
                </c:pt>
                <c:pt idx="4">
                  <c:v>1402.58</c:v>
                </c:pt>
                <c:pt idx="5">
                  <c:v>2276.79</c:v>
                </c:pt>
                <c:pt idx="6">
                  <c:v>2120.21</c:v>
                </c:pt>
                <c:pt idx="7">
                  <c:v>2049.4299999999998</c:v>
                </c:pt>
                <c:pt idx="8">
                  <c:v>1987.62</c:v>
                </c:pt>
                <c:pt idx="9">
                  <c:v>1984.02</c:v>
                </c:pt>
                <c:pt idx="10">
                  <c:v>1402.58</c:v>
                </c:pt>
                <c:pt idx="11">
                  <c:v>1487.14</c:v>
                </c:pt>
                <c:pt idx="12">
                  <c:v>1516.32</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Pasto!$F$6:$R$6</c:f>
              <c:numCache>
                <c:formatCode>0.0</c:formatCode>
                <c:ptCount val="13"/>
                <c:pt idx="0">
                  <c:v>1801.38</c:v>
                </c:pt>
                <c:pt idx="1">
                  <c:v>2221.2199999999998</c:v>
                </c:pt>
                <c:pt idx="2">
                  <c:v>2048.7199999999998</c:v>
                </c:pt>
                <c:pt idx="3">
                  <c:v>2039.87</c:v>
                </c:pt>
                <c:pt idx="4">
                  <c:v>1940.42</c:v>
                </c:pt>
                <c:pt idx="5">
                  <c:v>2071.89</c:v>
                </c:pt>
                <c:pt idx="6">
                  <c:v>2157.6999999999998</c:v>
                </c:pt>
                <c:pt idx="7">
                  <c:v>2223.52</c:v>
                </c:pt>
                <c:pt idx="8">
                  <c:v>1969.95</c:v>
                </c:pt>
                <c:pt idx="9">
                  <c:v>2035.09</c:v>
                </c:pt>
                <c:pt idx="10">
                  <c:v>1940.42</c:v>
                </c:pt>
                <c:pt idx="11">
                  <c:v>1767</c:v>
                </c:pt>
                <c:pt idx="12">
                  <c:v>1906.59</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Pasto!$F$7:$R$7</c:f>
              <c:numCache>
                <c:formatCode>0.0</c:formatCode>
                <c:ptCount val="13"/>
                <c:pt idx="0">
                  <c:v>1027.95</c:v>
                </c:pt>
                <c:pt idx="1">
                  <c:v>976.63</c:v>
                </c:pt>
                <c:pt idx="2">
                  <c:v>979.02</c:v>
                </c:pt>
                <c:pt idx="3">
                  <c:v>971.87</c:v>
                </c:pt>
                <c:pt idx="4">
                  <c:v>969.12</c:v>
                </c:pt>
                <c:pt idx="5">
                  <c:v>972.59</c:v>
                </c:pt>
                <c:pt idx="6">
                  <c:v>976.99</c:v>
                </c:pt>
                <c:pt idx="7">
                  <c:v>984.74</c:v>
                </c:pt>
                <c:pt idx="8">
                  <c:v>980.95</c:v>
                </c:pt>
                <c:pt idx="9">
                  <c:v>971.92</c:v>
                </c:pt>
                <c:pt idx="10">
                  <c:v>969.12</c:v>
                </c:pt>
                <c:pt idx="11">
                  <c:v>979.68</c:v>
                </c:pt>
                <c:pt idx="12">
                  <c:v>987.07</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473130072"/>
        <c:axId val="473131640"/>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Pasto!$F$8:$R$8</c:f>
              <c:numCache>
                <c:formatCode>0.0</c:formatCode>
                <c:ptCount val="13"/>
                <c:pt idx="0">
                  <c:v>5484.72</c:v>
                </c:pt>
                <c:pt idx="1">
                  <c:v>5840.89</c:v>
                </c:pt>
                <c:pt idx="2">
                  <c:v>5840.89</c:v>
                </c:pt>
                <c:pt idx="3">
                  <c:v>5512.47</c:v>
                </c:pt>
                <c:pt idx="4">
                  <c:v>4353.05</c:v>
                </c:pt>
                <c:pt idx="5">
                  <c:v>5387.74</c:v>
                </c:pt>
                <c:pt idx="6">
                  <c:v>5311.72</c:v>
                </c:pt>
                <c:pt idx="7">
                  <c:v>5308</c:v>
                </c:pt>
                <c:pt idx="8">
                  <c:v>4991.07</c:v>
                </c:pt>
                <c:pt idx="9">
                  <c:v>5045.25</c:v>
                </c:pt>
                <c:pt idx="10">
                  <c:v>4353.05</c:v>
                </c:pt>
                <c:pt idx="11">
                  <c:v>4276.67</c:v>
                </c:pt>
                <c:pt idx="12">
                  <c:v>4462.74</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473130072"/>
        <c:axId val="473131640"/>
      </c:lineChart>
      <c:dateAx>
        <c:axId val="4731300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1640"/>
        <c:crosses val="autoZero"/>
        <c:auto val="1"/>
        <c:lblOffset val="100"/>
        <c:baseTimeUnit val="months"/>
      </c:dateAx>
      <c:valAx>
        <c:axId val="4731316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0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Pasto!$F$13:$R$13</c:f>
              <c:numCache>
                <c:formatCode>0.0</c:formatCode>
                <c:ptCount val="13"/>
                <c:pt idx="0">
                  <c:v>2534.46</c:v>
                </c:pt>
                <c:pt idx="1">
                  <c:v>2547.85</c:v>
                </c:pt>
                <c:pt idx="2">
                  <c:v>2564.92</c:v>
                </c:pt>
                <c:pt idx="3">
                  <c:v>2572.7199999999998</c:v>
                </c:pt>
                <c:pt idx="4">
                  <c:v>2553.27</c:v>
                </c:pt>
                <c:pt idx="5">
                  <c:v>2526.96</c:v>
                </c:pt>
                <c:pt idx="6">
                  <c:v>2533.34</c:v>
                </c:pt>
                <c:pt idx="7">
                  <c:v>2539.92</c:v>
                </c:pt>
                <c:pt idx="8">
                  <c:v>2544.6</c:v>
                </c:pt>
                <c:pt idx="9">
                  <c:v>2546.14</c:v>
                </c:pt>
                <c:pt idx="10">
                  <c:v>2553.27</c:v>
                </c:pt>
                <c:pt idx="11">
                  <c:v>2583.37</c:v>
                </c:pt>
                <c:pt idx="12">
                  <c:v>2611.2399999999998</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Pasto!$F$14:$R$14</c:f>
              <c:numCache>
                <c:formatCode>0.0</c:formatCode>
                <c:ptCount val="13"/>
                <c:pt idx="0">
                  <c:v>3164.93</c:v>
                </c:pt>
                <c:pt idx="1">
                  <c:v>3182.03</c:v>
                </c:pt>
                <c:pt idx="2">
                  <c:v>3202.74</c:v>
                </c:pt>
                <c:pt idx="3">
                  <c:v>3213.04</c:v>
                </c:pt>
                <c:pt idx="4">
                  <c:v>3188.1</c:v>
                </c:pt>
                <c:pt idx="5">
                  <c:v>3155.47</c:v>
                </c:pt>
                <c:pt idx="6">
                  <c:v>3163.15</c:v>
                </c:pt>
                <c:pt idx="7">
                  <c:v>3171.57</c:v>
                </c:pt>
                <c:pt idx="8">
                  <c:v>3177.59</c:v>
                </c:pt>
                <c:pt idx="9">
                  <c:v>3179.65</c:v>
                </c:pt>
                <c:pt idx="10">
                  <c:v>3188.1</c:v>
                </c:pt>
                <c:pt idx="11">
                  <c:v>3225.86</c:v>
                </c:pt>
                <c:pt idx="12">
                  <c:v>3260.51</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Pasto!$F$15:$R$15</c:f>
              <c:numCache>
                <c:formatCode>0.0</c:formatCode>
                <c:ptCount val="13"/>
                <c:pt idx="0">
                  <c:v>5484.72</c:v>
                </c:pt>
                <c:pt idx="1">
                  <c:v>5840.89</c:v>
                </c:pt>
                <c:pt idx="2">
                  <c:v>5840.89</c:v>
                </c:pt>
                <c:pt idx="3">
                  <c:v>5512.47</c:v>
                </c:pt>
                <c:pt idx="4">
                  <c:v>4353.05</c:v>
                </c:pt>
                <c:pt idx="5">
                  <c:v>5387.74</c:v>
                </c:pt>
                <c:pt idx="6">
                  <c:v>5311.72</c:v>
                </c:pt>
                <c:pt idx="7">
                  <c:v>5308</c:v>
                </c:pt>
                <c:pt idx="8">
                  <c:v>4991.07</c:v>
                </c:pt>
                <c:pt idx="9">
                  <c:v>5045.25</c:v>
                </c:pt>
                <c:pt idx="10">
                  <c:v>4353.05</c:v>
                </c:pt>
                <c:pt idx="11">
                  <c:v>4276.67</c:v>
                </c:pt>
                <c:pt idx="12">
                  <c:v>4462.74</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Pasto!$F$16:$R$16</c:f>
              <c:numCache>
                <c:formatCode>0.0</c:formatCode>
                <c:ptCount val="13"/>
                <c:pt idx="0">
                  <c:v>6581.6639999999998</c:v>
                </c:pt>
                <c:pt idx="1">
                  <c:v>7009.0680000000002</c:v>
                </c:pt>
                <c:pt idx="2">
                  <c:v>7009.0680000000002</c:v>
                </c:pt>
                <c:pt idx="3">
                  <c:v>6614.9639999999999</c:v>
                </c:pt>
                <c:pt idx="4">
                  <c:v>5223.66</c:v>
                </c:pt>
                <c:pt idx="5">
                  <c:v>6465.2879999999996</c:v>
                </c:pt>
                <c:pt idx="6">
                  <c:v>6374.0640000000003</c:v>
                </c:pt>
                <c:pt idx="7">
                  <c:v>6369.5999999999995</c:v>
                </c:pt>
                <c:pt idx="8">
                  <c:v>5989.2839999999997</c:v>
                </c:pt>
                <c:pt idx="9">
                  <c:v>6054.3</c:v>
                </c:pt>
                <c:pt idx="10">
                  <c:v>5223.66</c:v>
                </c:pt>
                <c:pt idx="11">
                  <c:v>5132.0039999999999</c:v>
                </c:pt>
                <c:pt idx="12">
                  <c:v>5355.2879999999996</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473131248"/>
        <c:axId val="473129288"/>
      </c:barChart>
      <c:dateAx>
        <c:axId val="47313124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9288"/>
        <c:crosses val="autoZero"/>
        <c:auto val="1"/>
        <c:lblOffset val="100"/>
        <c:baseTimeUnit val="months"/>
      </c:dateAx>
      <c:valAx>
        <c:axId val="473129288"/>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312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Florencia!$F$5:$R$5</c:f>
              <c:numCache>
                <c:formatCode>0.0</c:formatCode>
                <c:ptCount val="13"/>
                <c:pt idx="0">
                  <c:v>2595.4</c:v>
                </c:pt>
                <c:pt idx="1">
                  <c:v>2551.0300000000002</c:v>
                </c:pt>
                <c:pt idx="2">
                  <c:v>2740.5</c:v>
                </c:pt>
                <c:pt idx="3">
                  <c:v>2423.1799999999998</c:v>
                </c:pt>
                <c:pt idx="4">
                  <c:v>1402.58</c:v>
                </c:pt>
                <c:pt idx="5">
                  <c:v>2276.79</c:v>
                </c:pt>
                <c:pt idx="6">
                  <c:v>2120.21</c:v>
                </c:pt>
                <c:pt idx="7">
                  <c:v>2049.4299999999998</c:v>
                </c:pt>
                <c:pt idx="8">
                  <c:v>1987.62</c:v>
                </c:pt>
                <c:pt idx="9">
                  <c:v>1984.02</c:v>
                </c:pt>
                <c:pt idx="10">
                  <c:v>1402.58</c:v>
                </c:pt>
                <c:pt idx="11">
                  <c:v>1487.14</c:v>
                </c:pt>
                <c:pt idx="12">
                  <c:v>1516.32</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Florencia!$F$6:$R$6</c:f>
              <c:numCache>
                <c:formatCode>0.0</c:formatCode>
                <c:ptCount val="13"/>
                <c:pt idx="0">
                  <c:v>1801.38</c:v>
                </c:pt>
                <c:pt idx="1">
                  <c:v>2221.2199999999998</c:v>
                </c:pt>
                <c:pt idx="2">
                  <c:v>2048.7199999999998</c:v>
                </c:pt>
                <c:pt idx="3">
                  <c:v>2039.87</c:v>
                </c:pt>
                <c:pt idx="4">
                  <c:v>1940.42</c:v>
                </c:pt>
                <c:pt idx="5">
                  <c:v>3127.87</c:v>
                </c:pt>
                <c:pt idx="6">
                  <c:v>2157.6999999999998</c:v>
                </c:pt>
                <c:pt idx="7">
                  <c:v>2223.52</c:v>
                </c:pt>
                <c:pt idx="8">
                  <c:v>1969.95</c:v>
                </c:pt>
                <c:pt idx="9">
                  <c:v>2035.09</c:v>
                </c:pt>
                <c:pt idx="10">
                  <c:v>1940.42</c:v>
                </c:pt>
                <c:pt idx="11">
                  <c:v>1767</c:v>
                </c:pt>
                <c:pt idx="12">
                  <c:v>1906.59</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Florencia!$F$7:$R$7</c:f>
              <c:numCache>
                <c:formatCode>0.0</c:formatCode>
                <c:ptCount val="13"/>
                <c:pt idx="0">
                  <c:v>1027.95</c:v>
                </c:pt>
                <c:pt idx="1">
                  <c:v>976.63</c:v>
                </c:pt>
                <c:pt idx="2">
                  <c:v>979.02</c:v>
                </c:pt>
                <c:pt idx="3">
                  <c:v>971.87</c:v>
                </c:pt>
                <c:pt idx="4">
                  <c:v>969.12</c:v>
                </c:pt>
                <c:pt idx="5">
                  <c:v>972.59</c:v>
                </c:pt>
                <c:pt idx="6">
                  <c:v>976.99</c:v>
                </c:pt>
                <c:pt idx="7">
                  <c:v>984.74</c:v>
                </c:pt>
                <c:pt idx="8">
                  <c:v>980.95</c:v>
                </c:pt>
                <c:pt idx="9">
                  <c:v>971.92</c:v>
                </c:pt>
                <c:pt idx="10">
                  <c:v>969.12</c:v>
                </c:pt>
                <c:pt idx="11">
                  <c:v>979.68</c:v>
                </c:pt>
                <c:pt idx="12">
                  <c:v>987.07</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473126152"/>
        <c:axId val="473130464"/>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Florencia!$F$8:$R$8</c:f>
              <c:numCache>
                <c:formatCode>0.0</c:formatCode>
                <c:ptCount val="13"/>
                <c:pt idx="0">
                  <c:v>5484.72</c:v>
                </c:pt>
                <c:pt idx="1">
                  <c:v>5807.26</c:v>
                </c:pt>
                <c:pt idx="2">
                  <c:v>5840.89</c:v>
                </c:pt>
                <c:pt idx="3">
                  <c:v>5512.47</c:v>
                </c:pt>
                <c:pt idx="4">
                  <c:v>4353.05</c:v>
                </c:pt>
                <c:pt idx="5">
                  <c:v>5387.74</c:v>
                </c:pt>
                <c:pt idx="6">
                  <c:v>5311.72</c:v>
                </c:pt>
                <c:pt idx="7">
                  <c:v>5308</c:v>
                </c:pt>
                <c:pt idx="8">
                  <c:v>4991.07</c:v>
                </c:pt>
                <c:pt idx="9">
                  <c:v>5045.25</c:v>
                </c:pt>
                <c:pt idx="10">
                  <c:v>4353.05</c:v>
                </c:pt>
                <c:pt idx="11">
                  <c:v>4276.67</c:v>
                </c:pt>
                <c:pt idx="12">
                  <c:v>4462.74</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473126152"/>
        <c:axId val="473130464"/>
      </c:lineChart>
      <c:dateAx>
        <c:axId val="473126152"/>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30464"/>
        <c:crosses val="autoZero"/>
        <c:auto val="1"/>
        <c:lblOffset val="100"/>
        <c:baseTimeUnit val="months"/>
      </c:dateAx>
      <c:valAx>
        <c:axId val="4731304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31261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Florencia!$F$13:$R$13</c:f>
              <c:numCache>
                <c:formatCode>0.0</c:formatCode>
                <c:ptCount val="13"/>
                <c:pt idx="0">
                  <c:v>2518.64</c:v>
                </c:pt>
                <c:pt idx="1">
                  <c:v>2532</c:v>
                </c:pt>
                <c:pt idx="2">
                  <c:v>2548.4499999999998</c:v>
                </c:pt>
                <c:pt idx="3">
                  <c:v>2556.5100000000002</c:v>
                </c:pt>
                <c:pt idx="4">
                  <c:v>2536.6</c:v>
                </c:pt>
                <c:pt idx="5">
                  <c:v>2510.7800000000002</c:v>
                </c:pt>
                <c:pt idx="6">
                  <c:v>2517.0100000000002</c:v>
                </c:pt>
                <c:pt idx="7">
                  <c:v>2523.58</c:v>
                </c:pt>
                <c:pt idx="8">
                  <c:v>2527.92</c:v>
                </c:pt>
                <c:pt idx="9">
                  <c:v>2529.96</c:v>
                </c:pt>
                <c:pt idx="10">
                  <c:v>2536.6</c:v>
                </c:pt>
                <c:pt idx="11">
                  <c:v>2566.66</c:v>
                </c:pt>
                <c:pt idx="12">
                  <c:v>2594.08</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Florencia!$F$14:$R$14</c:f>
              <c:numCache>
                <c:formatCode>0.0</c:formatCode>
                <c:ptCount val="13"/>
                <c:pt idx="0">
                  <c:v>3158.94</c:v>
                </c:pt>
                <c:pt idx="1">
                  <c:v>3175.56</c:v>
                </c:pt>
                <c:pt idx="2">
                  <c:v>3196.9</c:v>
                </c:pt>
                <c:pt idx="3">
                  <c:v>3206.9</c:v>
                </c:pt>
                <c:pt idx="4">
                  <c:v>3181.9</c:v>
                </c:pt>
                <c:pt idx="5">
                  <c:v>3149.12</c:v>
                </c:pt>
                <c:pt idx="6">
                  <c:v>3157</c:v>
                </c:pt>
                <c:pt idx="7">
                  <c:v>3165.52</c:v>
                </c:pt>
                <c:pt idx="8">
                  <c:v>3171.32</c:v>
                </c:pt>
                <c:pt idx="9">
                  <c:v>3173.39</c:v>
                </c:pt>
                <c:pt idx="10">
                  <c:v>3181.9</c:v>
                </c:pt>
                <c:pt idx="11">
                  <c:v>3219.67</c:v>
                </c:pt>
                <c:pt idx="12">
                  <c:v>3254.34</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Florencia!$F$15:$R$15</c:f>
              <c:numCache>
                <c:formatCode>0.0</c:formatCode>
                <c:ptCount val="13"/>
                <c:pt idx="0">
                  <c:v>5484.72</c:v>
                </c:pt>
                <c:pt idx="1">
                  <c:v>5807.26</c:v>
                </c:pt>
                <c:pt idx="2">
                  <c:v>5840.89</c:v>
                </c:pt>
                <c:pt idx="3">
                  <c:v>5512.47</c:v>
                </c:pt>
                <c:pt idx="4">
                  <c:v>4353.05</c:v>
                </c:pt>
                <c:pt idx="5">
                  <c:v>5387.74</c:v>
                </c:pt>
                <c:pt idx="6">
                  <c:v>5311.72</c:v>
                </c:pt>
                <c:pt idx="7">
                  <c:v>5308</c:v>
                </c:pt>
                <c:pt idx="8">
                  <c:v>4991.07</c:v>
                </c:pt>
                <c:pt idx="9">
                  <c:v>5045.25</c:v>
                </c:pt>
                <c:pt idx="10">
                  <c:v>4353.05</c:v>
                </c:pt>
                <c:pt idx="11">
                  <c:v>4276.67</c:v>
                </c:pt>
                <c:pt idx="12">
                  <c:v>4462.74</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Florencia!$F$16:$R$16</c:f>
              <c:numCache>
                <c:formatCode>0.0</c:formatCode>
                <c:ptCount val="13"/>
                <c:pt idx="0">
                  <c:v>6581.6639999999998</c:v>
                </c:pt>
                <c:pt idx="1">
                  <c:v>6968.7120000000004</c:v>
                </c:pt>
                <c:pt idx="2">
                  <c:v>7009.0680000000002</c:v>
                </c:pt>
                <c:pt idx="3">
                  <c:v>6614.9639999999999</c:v>
                </c:pt>
                <c:pt idx="4">
                  <c:v>5223.66</c:v>
                </c:pt>
                <c:pt idx="5">
                  <c:v>6465.2879999999996</c:v>
                </c:pt>
                <c:pt idx="6">
                  <c:v>6374.0640000000003</c:v>
                </c:pt>
                <c:pt idx="7">
                  <c:v>6369.5999999999995</c:v>
                </c:pt>
                <c:pt idx="8">
                  <c:v>5989.2839999999997</c:v>
                </c:pt>
                <c:pt idx="9">
                  <c:v>6054.3</c:v>
                </c:pt>
                <c:pt idx="10">
                  <c:v>5223.66</c:v>
                </c:pt>
                <c:pt idx="11">
                  <c:v>5132.0039999999999</c:v>
                </c:pt>
                <c:pt idx="12">
                  <c:v>5355.2879999999996</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470734064"/>
        <c:axId val="470736808"/>
      </c:barChart>
      <c:dateAx>
        <c:axId val="4707340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6808"/>
        <c:crosses val="autoZero"/>
        <c:auto val="1"/>
        <c:lblOffset val="100"/>
        <c:baseTimeUnit val="months"/>
      </c:dateAx>
      <c:valAx>
        <c:axId val="47073680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4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4300588015193868"/>
          <c:y val="2.6445855016449599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1864334322584387E-2"/>
          <c:y val="0.21841680129240709"/>
          <c:w val="0.91083343467335021"/>
          <c:h val="0.48630989785404449"/>
        </c:manualLayout>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Pereira!$F$5:$R$5</c:f>
              <c:numCache>
                <c:formatCode>0.0</c:formatCode>
                <c:ptCount val="13"/>
                <c:pt idx="0">
                  <c:v>1743.02674</c:v>
                </c:pt>
                <c:pt idx="1">
                  <c:v>1758.8619799999999</c:v>
                </c:pt>
                <c:pt idx="2">
                  <c:v>1774.98515</c:v>
                </c:pt>
                <c:pt idx="3">
                  <c:v>1787.93533</c:v>
                </c:pt>
                <c:pt idx="4">
                  <c:v>1743.5989999999999</c:v>
                </c:pt>
                <c:pt idx="5">
                  <c:v>1707.40789</c:v>
                </c:pt>
                <c:pt idx="6">
                  <c:v>1720.6370099999999</c:v>
                </c:pt>
                <c:pt idx="7">
                  <c:v>1672.1197400000001</c:v>
                </c:pt>
                <c:pt idx="8">
                  <c:v>1593.80027</c:v>
                </c:pt>
                <c:pt idx="9">
                  <c:v>1526.10762</c:v>
                </c:pt>
                <c:pt idx="10">
                  <c:v>1489.6353099999999</c:v>
                </c:pt>
                <c:pt idx="11">
                  <c:v>1999.9281000000001</c:v>
                </c:pt>
                <c:pt idx="12">
                  <c:v>1939.02827</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Pereira!$F$6:$R$6</c:f>
              <c:numCache>
                <c:formatCode>0.0</c:formatCode>
                <c:ptCount val="13"/>
                <c:pt idx="0">
                  <c:v>719.05863999999997</c:v>
                </c:pt>
                <c:pt idx="1">
                  <c:v>661.28314999999998</c:v>
                </c:pt>
                <c:pt idx="2">
                  <c:v>701.70710999999994</c:v>
                </c:pt>
                <c:pt idx="3">
                  <c:v>667.73855000000003</c:v>
                </c:pt>
                <c:pt idx="4">
                  <c:v>685.22689000000003</c:v>
                </c:pt>
                <c:pt idx="5">
                  <c:v>733.27563999999995</c:v>
                </c:pt>
                <c:pt idx="6">
                  <c:v>675.69299999999998</c:v>
                </c:pt>
                <c:pt idx="7">
                  <c:v>688.52611999999999</c:v>
                </c:pt>
                <c:pt idx="8">
                  <c:v>673.87248999999997</c:v>
                </c:pt>
                <c:pt idx="9">
                  <c:v>664.49197000000004</c:v>
                </c:pt>
                <c:pt idx="10">
                  <c:v>704.23119999999994</c:v>
                </c:pt>
                <c:pt idx="11">
                  <c:v>693.26781000000005</c:v>
                </c:pt>
                <c:pt idx="12">
                  <c:v>776.16618000000005</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Pereira!$F$7:$R$7</c:f>
              <c:numCache>
                <c:formatCode>0.0</c:formatCode>
                <c:ptCount val="13"/>
                <c:pt idx="0">
                  <c:v>515.76270999999997</c:v>
                </c:pt>
                <c:pt idx="1">
                  <c:v>515.76270999999997</c:v>
                </c:pt>
                <c:pt idx="2">
                  <c:v>515.76270999999997</c:v>
                </c:pt>
                <c:pt idx="3">
                  <c:v>515.76270999999997</c:v>
                </c:pt>
                <c:pt idx="4">
                  <c:v>515.76270999999997</c:v>
                </c:pt>
                <c:pt idx="5">
                  <c:v>515.76270999999997</c:v>
                </c:pt>
                <c:pt idx="6">
                  <c:v>515.76270999999997</c:v>
                </c:pt>
                <c:pt idx="7">
                  <c:v>515.76270999999997</c:v>
                </c:pt>
                <c:pt idx="8">
                  <c:v>515.76270999999997</c:v>
                </c:pt>
                <c:pt idx="9">
                  <c:v>515.76270999999997</c:v>
                </c:pt>
                <c:pt idx="10">
                  <c:v>515.76270999999997</c:v>
                </c:pt>
                <c:pt idx="11">
                  <c:v>542.06660999999997</c:v>
                </c:pt>
                <c:pt idx="12">
                  <c:v>542.06660999999997</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470737592"/>
        <c:axId val="470737200"/>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Pereira!$F$8:$R$8</c:f>
              <c:numCache>
                <c:formatCode>0.0</c:formatCode>
                <c:ptCount val="13"/>
                <c:pt idx="0">
                  <c:v>3068</c:v>
                </c:pt>
                <c:pt idx="1">
                  <c:v>3025.22354</c:v>
                </c:pt>
                <c:pt idx="2">
                  <c:v>3070.8010599999998</c:v>
                </c:pt>
                <c:pt idx="3">
                  <c:v>3053.4353799999999</c:v>
                </c:pt>
                <c:pt idx="4">
                  <c:v>3014.3040000000001</c:v>
                </c:pt>
                <c:pt idx="5">
                  <c:v>3025.6340300000002</c:v>
                </c:pt>
                <c:pt idx="6">
                  <c:v>2980.8967400000001</c:v>
                </c:pt>
                <c:pt idx="7">
                  <c:v>2948.7463600000001</c:v>
                </c:pt>
                <c:pt idx="8">
                  <c:v>2859.6781500000002</c:v>
                </c:pt>
                <c:pt idx="9">
                  <c:v>2797.20714</c:v>
                </c:pt>
                <c:pt idx="10">
                  <c:v>2815.79907</c:v>
                </c:pt>
                <c:pt idx="11">
                  <c:v>3352.6762399999998</c:v>
                </c:pt>
                <c:pt idx="12">
                  <c:v>3384.4194600000001</c:v>
                </c:pt>
              </c:numCache>
            </c:numRef>
          </c:val>
          <c:smooth val="0"/>
          <c:extLst>
            <c:ext xmlns:c16="http://schemas.microsoft.com/office/drawing/2014/chart" uri="{C3380CC4-5D6E-409C-BE32-E72D297353CC}">
              <c16:uniqueId val="{00000003-6769-4B9B-8F07-2CB864980358}"/>
            </c:ext>
          </c:extLst>
        </c:ser>
        <c:ser>
          <c:idx val="4"/>
          <c:order val="4"/>
          <c:tx>
            <c:strRef>
              <c:f>Pereira!$E$9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Pereira!$F$4:$R$4</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Pereira!$F$9:$R$9</c:f>
              <c:numCache>
                <c:formatCode>0.0</c:formatCode>
                <c:ptCount val="13"/>
                <c:pt idx="0">
                  <c:v>4077.49845</c:v>
                </c:pt>
                <c:pt idx="1">
                  <c:v>4118.62824</c:v>
                </c:pt>
                <c:pt idx="2">
                  <c:v>4135.1737599999997</c:v>
                </c:pt>
                <c:pt idx="3">
                  <c:v>4157.2270500000004</c:v>
                </c:pt>
                <c:pt idx="4">
                  <c:v>4165.3472000000002</c:v>
                </c:pt>
                <c:pt idx="5">
                  <c:v>4164.5738600000004</c:v>
                </c:pt>
                <c:pt idx="6">
                  <c:v>4170.7143900000001</c:v>
                </c:pt>
                <c:pt idx="7">
                  <c:v>4173.2399699999996</c:v>
                </c:pt>
                <c:pt idx="8">
                  <c:v>4181.5496899999998</c:v>
                </c:pt>
                <c:pt idx="9">
                  <c:v>4184.0423899999996</c:v>
                </c:pt>
                <c:pt idx="10">
                  <c:v>4181.8412600000001</c:v>
                </c:pt>
                <c:pt idx="11">
                  <c:v>4187.61445</c:v>
                </c:pt>
                <c:pt idx="12">
                  <c:v>4231.8203000000003</c:v>
                </c:pt>
              </c:numCache>
            </c:numRef>
          </c:val>
          <c:smooth val="0"/>
          <c:extLst>
            <c:ext xmlns:c16="http://schemas.microsoft.com/office/drawing/2014/chart" uri="{C3380CC4-5D6E-409C-BE32-E72D297353CC}">
              <c16:uniqueId val="{00000000-D88B-4BCC-9A0B-98FE3832CC7F}"/>
            </c:ext>
          </c:extLst>
        </c:ser>
        <c:dLbls>
          <c:showLegendKey val="0"/>
          <c:showVal val="0"/>
          <c:showCatName val="0"/>
          <c:showSerName val="0"/>
          <c:showPercent val="0"/>
          <c:showBubbleSize val="0"/>
        </c:dLbls>
        <c:marker val="1"/>
        <c:smooth val="0"/>
        <c:axId val="470737592"/>
        <c:axId val="470737200"/>
      </c:lineChart>
      <c:catAx>
        <c:axId val="47073759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200"/>
        <c:crosses val="autoZero"/>
        <c:auto val="0"/>
        <c:lblAlgn val="ctr"/>
        <c:lblOffset val="100"/>
        <c:noMultiLvlLbl val="1"/>
      </c:catAx>
      <c:valAx>
        <c:axId val="4707372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5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7216148784182651E-2"/>
          <c:y val="0.3084169120588478"/>
          <c:w val="0.93049227700928261"/>
          <c:h val="0.49220310499196185"/>
        </c:manualLayout>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Pereira!$F$13:$R$13</c:f>
              <c:numCache>
                <c:formatCode>0.0</c:formatCode>
                <c:ptCount val="13"/>
                <c:pt idx="0">
                  <c:v>1439.63</c:v>
                </c:pt>
                <c:pt idx="1">
                  <c:v>1455.97</c:v>
                </c:pt>
                <c:pt idx="2">
                  <c:v>1463.54</c:v>
                </c:pt>
                <c:pt idx="3">
                  <c:v>1473.2</c:v>
                </c:pt>
                <c:pt idx="4">
                  <c:v>1477.92</c:v>
                </c:pt>
                <c:pt idx="5">
                  <c:v>1479.39</c:v>
                </c:pt>
                <c:pt idx="6">
                  <c:v>1483.54</c:v>
                </c:pt>
                <c:pt idx="7">
                  <c:v>1486.35</c:v>
                </c:pt>
                <c:pt idx="8">
                  <c:v>1491.11</c:v>
                </c:pt>
                <c:pt idx="9">
                  <c:v>1493.79</c:v>
                </c:pt>
                <c:pt idx="10">
                  <c:v>1494.84</c:v>
                </c:pt>
                <c:pt idx="11">
                  <c:v>1500.82</c:v>
                </c:pt>
                <c:pt idx="12">
                  <c:v>1518.53</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Pereira!$F$14:$R$14</c:f>
              <c:numCache>
                <c:formatCode>0.0</c:formatCode>
                <c:ptCount val="13"/>
                <c:pt idx="0">
                  <c:v>1805.31</c:v>
                </c:pt>
                <c:pt idx="1">
                  <c:v>1825.8</c:v>
                </c:pt>
                <c:pt idx="2">
                  <c:v>1835.29</c:v>
                </c:pt>
                <c:pt idx="3">
                  <c:v>1847.41</c:v>
                </c:pt>
                <c:pt idx="4">
                  <c:v>1853.32</c:v>
                </c:pt>
                <c:pt idx="5">
                  <c:v>1855.17</c:v>
                </c:pt>
                <c:pt idx="6">
                  <c:v>1860.37</c:v>
                </c:pt>
                <c:pt idx="7">
                  <c:v>1863.9</c:v>
                </c:pt>
                <c:pt idx="8">
                  <c:v>1869.87</c:v>
                </c:pt>
                <c:pt idx="9">
                  <c:v>1873.23</c:v>
                </c:pt>
                <c:pt idx="10">
                  <c:v>1874.54</c:v>
                </c:pt>
                <c:pt idx="11">
                  <c:v>1882.04</c:v>
                </c:pt>
                <c:pt idx="12">
                  <c:v>1904.25</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Pereira!$F$15:$R$15</c:f>
              <c:numCache>
                <c:formatCode>0.0</c:formatCode>
                <c:ptCount val="13"/>
                <c:pt idx="0">
                  <c:v>3068</c:v>
                </c:pt>
                <c:pt idx="1">
                  <c:v>3068</c:v>
                </c:pt>
                <c:pt idx="2">
                  <c:v>3025.22354</c:v>
                </c:pt>
                <c:pt idx="3">
                  <c:v>3070.8010599999998</c:v>
                </c:pt>
                <c:pt idx="4">
                  <c:v>3053.4353799999999</c:v>
                </c:pt>
                <c:pt idx="5">
                  <c:v>3025.6340300000002</c:v>
                </c:pt>
                <c:pt idx="6">
                  <c:v>2980.8967400000001</c:v>
                </c:pt>
                <c:pt idx="7">
                  <c:v>2948.7463600000001</c:v>
                </c:pt>
                <c:pt idx="8">
                  <c:v>2859.6781500000002</c:v>
                </c:pt>
                <c:pt idx="9">
                  <c:v>2797.20714</c:v>
                </c:pt>
                <c:pt idx="10">
                  <c:v>2815.79907</c:v>
                </c:pt>
                <c:pt idx="11">
                  <c:v>3352.6762399999998</c:v>
                </c:pt>
                <c:pt idx="12">
                  <c:v>3384.4194600000001</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45689</c:v>
                </c:pt>
                <c:pt idx="1">
                  <c:v>45717</c:v>
                </c:pt>
                <c:pt idx="2">
                  <c:v>45748</c:v>
                </c:pt>
                <c:pt idx="3">
                  <c:v>45778</c:v>
                </c:pt>
                <c:pt idx="4">
                  <c:v>45809</c:v>
                </c:pt>
                <c:pt idx="5">
                  <c:v>45839</c:v>
                </c:pt>
                <c:pt idx="6">
                  <c:v>45870</c:v>
                </c:pt>
                <c:pt idx="7">
                  <c:v>45901</c:v>
                </c:pt>
                <c:pt idx="8">
                  <c:v>45931</c:v>
                </c:pt>
                <c:pt idx="9">
                  <c:v>45962</c:v>
                </c:pt>
                <c:pt idx="10">
                  <c:v>45992</c:v>
                </c:pt>
                <c:pt idx="11">
                  <c:v>46023</c:v>
                </c:pt>
                <c:pt idx="12">
                  <c:v>46054</c:v>
                </c:pt>
              </c:numCache>
            </c:numRef>
          </c:cat>
          <c:val>
            <c:numRef>
              <c:f>Pereira!$F$16:$R$16</c:f>
              <c:numCache>
                <c:formatCode>0.0</c:formatCode>
                <c:ptCount val="13"/>
                <c:pt idx="0">
                  <c:v>3681.6</c:v>
                </c:pt>
                <c:pt idx="1">
                  <c:v>3681.6</c:v>
                </c:pt>
                <c:pt idx="2">
                  <c:v>3630.2682479999999</c:v>
                </c:pt>
                <c:pt idx="3">
                  <c:v>3684.9612719999996</c:v>
                </c:pt>
                <c:pt idx="4">
                  <c:v>3664.1224559999996</c:v>
                </c:pt>
                <c:pt idx="5">
                  <c:v>3630.7608359999999</c:v>
                </c:pt>
                <c:pt idx="6">
                  <c:v>3577.0760880000003</c:v>
                </c:pt>
                <c:pt idx="7">
                  <c:v>3538.4956320000001</c:v>
                </c:pt>
                <c:pt idx="8">
                  <c:v>3431.6137800000001</c:v>
                </c:pt>
                <c:pt idx="9">
                  <c:v>3356.6485680000001</c:v>
                </c:pt>
                <c:pt idx="10">
                  <c:v>3378.9588840000001</c:v>
                </c:pt>
                <c:pt idx="11">
                  <c:v>4023.2114879999995</c:v>
                </c:pt>
                <c:pt idx="12">
                  <c:v>4061.3033519999999</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470735632"/>
        <c:axId val="470739552"/>
      </c:barChart>
      <c:dateAx>
        <c:axId val="470735632"/>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9552"/>
        <c:crosses val="autoZero"/>
        <c:auto val="1"/>
        <c:lblOffset val="100"/>
        <c:baseTimeUnit val="months"/>
      </c:dateAx>
      <c:valAx>
        <c:axId val="47073955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5632"/>
        <c:crosses val="autoZero"/>
        <c:crossBetween val="between"/>
      </c:valAx>
      <c:spPr>
        <a:noFill/>
        <a:ln>
          <a:noFill/>
        </a:ln>
        <a:effectLst/>
      </c:spPr>
    </c:plotArea>
    <c:legend>
      <c:legendPos val="b"/>
      <c:layout>
        <c:manualLayout>
          <c:xMode val="edge"/>
          <c:yMode val="edge"/>
          <c:x val="0.28196654258129428"/>
          <c:y val="0.92762946477281727"/>
          <c:w val="0.49811438894916132"/>
          <c:h val="5.33881977690522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0076234141618375E-2"/>
          <c:y val="0.23214135917986489"/>
          <c:w val="0.90724524347266366"/>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Riohacha!$F$5:$R$5</c:f>
              <c:numCache>
                <c:formatCode>0.0</c:formatCode>
                <c:ptCount val="13"/>
                <c:pt idx="0">
                  <c:v>1475.97</c:v>
                </c:pt>
                <c:pt idx="1">
                  <c:v>1355.3</c:v>
                </c:pt>
                <c:pt idx="2">
                  <c:v>1732.18</c:v>
                </c:pt>
                <c:pt idx="3">
                  <c:v>1562</c:v>
                </c:pt>
                <c:pt idx="4">
                  <c:v>1551.21</c:v>
                </c:pt>
                <c:pt idx="5">
                  <c:v>1703.58</c:v>
                </c:pt>
                <c:pt idx="6">
                  <c:v>1491.39</c:v>
                </c:pt>
                <c:pt idx="7">
                  <c:v>1469.95</c:v>
                </c:pt>
                <c:pt idx="8">
                  <c:v>1461.29</c:v>
                </c:pt>
                <c:pt idx="9">
                  <c:v>1343.74</c:v>
                </c:pt>
                <c:pt idx="10">
                  <c:v>1459.35</c:v>
                </c:pt>
                <c:pt idx="11">
                  <c:v>1429.91</c:v>
                </c:pt>
                <c:pt idx="12">
                  <c:v>1394.77</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Riohacha!$F$6:$R$6</c:f>
              <c:numCache>
                <c:formatCode>0.0</c:formatCode>
                <c:ptCount val="13"/>
                <c:pt idx="0">
                  <c:v>509.3</c:v>
                </c:pt>
                <c:pt idx="1">
                  <c:v>447.76</c:v>
                </c:pt>
                <c:pt idx="2">
                  <c:v>452.27</c:v>
                </c:pt>
                <c:pt idx="3">
                  <c:v>474.56</c:v>
                </c:pt>
                <c:pt idx="4">
                  <c:v>473.63</c:v>
                </c:pt>
                <c:pt idx="5">
                  <c:v>438.54</c:v>
                </c:pt>
                <c:pt idx="6">
                  <c:v>445.93</c:v>
                </c:pt>
                <c:pt idx="7">
                  <c:v>462.6</c:v>
                </c:pt>
                <c:pt idx="8">
                  <c:v>479.64</c:v>
                </c:pt>
                <c:pt idx="9">
                  <c:v>456.75</c:v>
                </c:pt>
                <c:pt idx="10">
                  <c:v>474.61</c:v>
                </c:pt>
                <c:pt idx="11">
                  <c:v>470.84</c:v>
                </c:pt>
                <c:pt idx="12">
                  <c:v>454.63</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Riohacha!$F$7:$R$7</c:f>
              <c:numCache>
                <c:formatCode>0.0</c:formatCode>
                <c:ptCount val="13"/>
                <c:pt idx="0">
                  <c:v>919</c:v>
                </c:pt>
                <c:pt idx="1">
                  <c:v>921</c:v>
                </c:pt>
                <c:pt idx="2">
                  <c:v>924</c:v>
                </c:pt>
                <c:pt idx="3">
                  <c:v>920</c:v>
                </c:pt>
                <c:pt idx="4">
                  <c:v>917</c:v>
                </c:pt>
                <c:pt idx="5">
                  <c:v>921</c:v>
                </c:pt>
                <c:pt idx="6">
                  <c:v>925</c:v>
                </c:pt>
                <c:pt idx="7">
                  <c:v>928</c:v>
                </c:pt>
                <c:pt idx="8">
                  <c:v>926</c:v>
                </c:pt>
                <c:pt idx="9">
                  <c:v>920</c:v>
                </c:pt>
                <c:pt idx="10">
                  <c:v>919</c:v>
                </c:pt>
                <c:pt idx="11">
                  <c:v>929</c:v>
                </c:pt>
                <c:pt idx="12">
                  <c:v>936</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470734848"/>
        <c:axId val="470737984"/>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Riohacha!$F$8:$R$8</c:f>
              <c:numCache>
                <c:formatCode>0.0</c:formatCode>
                <c:ptCount val="13"/>
                <c:pt idx="0">
                  <c:v>2937.73</c:v>
                </c:pt>
                <c:pt idx="1">
                  <c:v>2735.76</c:v>
                </c:pt>
                <c:pt idx="2">
                  <c:v>3126.1</c:v>
                </c:pt>
                <c:pt idx="3">
                  <c:v>2968.82</c:v>
                </c:pt>
                <c:pt idx="4">
                  <c:v>2955.13</c:v>
                </c:pt>
                <c:pt idx="5">
                  <c:v>3072.21</c:v>
                </c:pt>
                <c:pt idx="6">
                  <c:v>2870.69</c:v>
                </c:pt>
                <c:pt idx="7">
                  <c:v>2873.18</c:v>
                </c:pt>
                <c:pt idx="8">
                  <c:v>2879.43</c:v>
                </c:pt>
                <c:pt idx="9">
                  <c:v>2729.84</c:v>
                </c:pt>
                <c:pt idx="10">
                  <c:v>2859.55</c:v>
                </c:pt>
                <c:pt idx="11">
                  <c:v>2840.29</c:v>
                </c:pt>
                <c:pt idx="12">
                  <c:v>2789.78</c:v>
                </c:pt>
              </c:numCache>
            </c:numRef>
          </c:val>
          <c:smooth val="0"/>
          <c:extLst>
            <c:ext xmlns:c16="http://schemas.microsoft.com/office/drawing/2014/chart" uri="{C3380CC4-5D6E-409C-BE32-E72D297353CC}">
              <c16:uniqueId val="{00000003-E219-4FF3-A74C-3689C7831507}"/>
            </c:ext>
          </c:extLst>
        </c:ser>
        <c:ser>
          <c:idx val="4"/>
          <c:order val="4"/>
          <c:tx>
            <c:strRef>
              <c:f>Riohacha!$E$9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Riohacha!$F$9:$R$9</c:f>
              <c:numCache>
                <c:formatCode>0.0</c:formatCode>
                <c:ptCount val="13"/>
                <c:pt idx="0">
                  <c:v>3324.25</c:v>
                </c:pt>
                <c:pt idx="1">
                  <c:v>3337.6</c:v>
                </c:pt>
                <c:pt idx="2">
                  <c:v>3355.4</c:v>
                </c:pt>
                <c:pt idx="3">
                  <c:v>3361.95</c:v>
                </c:pt>
                <c:pt idx="4">
                  <c:v>3361.33</c:v>
                </c:pt>
                <c:pt idx="5">
                  <c:v>3366.29</c:v>
                </c:pt>
                <c:pt idx="6">
                  <c:v>3368.32</c:v>
                </c:pt>
                <c:pt idx="7">
                  <c:v>3375.03</c:v>
                </c:pt>
                <c:pt idx="8">
                  <c:v>3377.04</c:v>
                </c:pt>
                <c:pt idx="9">
                  <c:v>3375.27</c:v>
                </c:pt>
                <c:pt idx="10">
                  <c:v>3379.93</c:v>
                </c:pt>
                <c:pt idx="11">
                  <c:v>3415.61</c:v>
                </c:pt>
                <c:pt idx="12">
                  <c:v>3448.09</c:v>
                </c:pt>
              </c:numCache>
            </c:numRef>
          </c:val>
          <c:smooth val="0"/>
          <c:extLst>
            <c:ext xmlns:c16="http://schemas.microsoft.com/office/drawing/2014/chart" uri="{C3380CC4-5D6E-409C-BE32-E72D297353CC}">
              <c16:uniqueId val="{00000000-CA42-4E5E-9320-0718FDD68CE5}"/>
            </c:ext>
          </c:extLst>
        </c:ser>
        <c:dLbls>
          <c:showLegendKey val="0"/>
          <c:showVal val="1"/>
          <c:showCatName val="0"/>
          <c:showSerName val="0"/>
          <c:showPercent val="0"/>
          <c:showBubbleSize val="0"/>
        </c:dLbls>
        <c:marker val="1"/>
        <c:smooth val="0"/>
        <c:axId val="470734848"/>
        <c:axId val="470737984"/>
      </c:lineChart>
      <c:catAx>
        <c:axId val="470734848"/>
        <c:scaling>
          <c:orientation val="minMax"/>
        </c:scaling>
        <c:delete val="0"/>
        <c:axPos val="b"/>
        <c:numFmt formatCode="mmmm/yy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7984"/>
        <c:crosses val="autoZero"/>
        <c:auto val="0"/>
        <c:lblAlgn val="ctr"/>
        <c:lblOffset val="100"/>
        <c:noMultiLvlLbl val="1"/>
      </c:catAx>
      <c:valAx>
        <c:axId val="470737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4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22900168350125E-2"/>
          <c:y val="6.0000489971336675E-2"/>
          <c:w val="0.94412167837683214"/>
          <c:h val="0.73283786861514266"/>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Macro'!$B$49:$B$75</c:f>
              <c:numCache>
                <c:formatCode>mmm\-yy</c:formatCode>
                <c:ptCount val="27"/>
                <c:pt idx="0">
                  <c:v>45292</c:v>
                </c:pt>
                <c:pt idx="1">
                  <c:v>45323</c:v>
                </c:pt>
                <c:pt idx="2">
                  <c:v>45352</c:v>
                </c:pt>
                <c:pt idx="3">
                  <c:v>45383</c:v>
                </c:pt>
                <c:pt idx="4">
                  <c:v>45413</c:v>
                </c:pt>
                <c:pt idx="5">
                  <c:v>45444</c:v>
                </c:pt>
                <c:pt idx="6">
                  <c:v>45474</c:v>
                </c:pt>
                <c:pt idx="7">
                  <c:v>45505</c:v>
                </c:pt>
                <c:pt idx="8">
                  <c:v>45536</c:v>
                </c:pt>
                <c:pt idx="9">
                  <c:v>45566</c:v>
                </c:pt>
                <c:pt idx="10">
                  <c:v>45597</c:v>
                </c:pt>
                <c:pt idx="11">
                  <c:v>45627</c:v>
                </c:pt>
                <c:pt idx="12">
                  <c:v>45658</c:v>
                </c:pt>
                <c:pt idx="13">
                  <c:v>45689</c:v>
                </c:pt>
                <c:pt idx="14">
                  <c:v>45717</c:v>
                </c:pt>
                <c:pt idx="15">
                  <c:v>45748</c:v>
                </c:pt>
                <c:pt idx="16">
                  <c:v>45778</c:v>
                </c:pt>
                <c:pt idx="17">
                  <c:v>45809</c:v>
                </c:pt>
                <c:pt idx="18">
                  <c:v>45839</c:v>
                </c:pt>
                <c:pt idx="19">
                  <c:v>45870</c:v>
                </c:pt>
                <c:pt idx="20">
                  <c:v>45901</c:v>
                </c:pt>
                <c:pt idx="21">
                  <c:v>45931</c:v>
                </c:pt>
                <c:pt idx="22">
                  <c:v>45962</c:v>
                </c:pt>
                <c:pt idx="23">
                  <c:v>45992</c:v>
                </c:pt>
                <c:pt idx="24">
                  <c:v>46023</c:v>
                </c:pt>
                <c:pt idx="25">
                  <c:v>46054</c:v>
                </c:pt>
                <c:pt idx="26">
                  <c:v>46082</c:v>
                </c:pt>
              </c:numCache>
            </c:numRef>
          </c:cat>
          <c:val>
            <c:numRef>
              <c:f>'Variables Macro'!$C$49:$C$75</c:f>
              <c:numCache>
                <c:formatCode>0</c:formatCode>
                <c:ptCount val="27"/>
                <c:pt idx="0">
                  <c:v>138.97999999999999</c:v>
                </c:pt>
                <c:pt idx="1">
                  <c:v>140.49</c:v>
                </c:pt>
                <c:pt idx="2">
                  <c:v>141.47999999999999</c:v>
                </c:pt>
                <c:pt idx="3">
                  <c:v>142.32</c:v>
                </c:pt>
                <c:pt idx="4">
                  <c:v>142.91999999999999</c:v>
                </c:pt>
                <c:pt idx="5">
                  <c:v>143.38</c:v>
                </c:pt>
                <c:pt idx="6">
                  <c:v>143.66999999999999</c:v>
                </c:pt>
                <c:pt idx="7">
                  <c:v>143.66999999999999</c:v>
                </c:pt>
                <c:pt idx="8">
                  <c:v>144.02000000000001</c:v>
                </c:pt>
                <c:pt idx="9">
                  <c:v>143.83000000000001</c:v>
                </c:pt>
                <c:pt idx="10">
                  <c:v>144.22</c:v>
                </c:pt>
                <c:pt idx="11">
                  <c:v>144.88</c:v>
                </c:pt>
                <c:pt idx="12">
                  <c:v>146.24</c:v>
                </c:pt>
                <c:pt idx="13">
                  <c:v>147.9</c:v>
                </c:pt>
                <c:pt idx="14">
                  <c:v>148.68</c:v>
                </c:pt>
                <c:pt idx="15">
                  <c:v>149.66</c:v>
                </c:pt>
                <c:pt idx="16">
                  <c:v>150.13999999999999</c:v>
                </c:pt>
                <c:pt idx="17">
                  <c:v>150.30000000000001</c:v>
                </c:pt>
                <c:pt idx="18">
                  <c:v>150.71</c:v>
                </c:pt>
                <c:pt idx="19">
                  <c:v>150.99</c:v>
                </c:pt>
                <c:pt idx="20">
                  <c:v>151</c:v>
                </c:pt>
                <c:pt idx="21">
                  <c:v>151.76</c:v>
                </c:pt>
                <c:pt idx="22">
                  <c:v>152</c:v>
                </c:pt>
                <c:pt idx="23">
                  <c:v>152</c:v>
                </c:pt>
                <c:pt idx="24">
                  <c:v>118</c:v>
                </c:pt>
                <c:pt idx="25">
                  <c:v>108</c:v>
                </c:pt>
                <c:pt idx="26">
                  <c:v>78</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axId val="468654120"/>
        <c:axId val="468652160"/>
      </c:barChart>
      <c:catAx>
        <c:axId val="468654120"/>
        <c:scaling>
          <c:orientation val="minMax"/>
          <c:min val="1"/>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17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52160"/>
        <c:crosses val="autoZero"/>
        <c:auto val="0"/>
        <c:lblAlgn val="ctr"/>
        <c:lblOffset val="100"/>
        <c:noMultiLvlLbl val="1"/>
      </c:catAx>
      <c:valAx>
        <c:axId val="468652160"/>
        <c:scaling>
          <c:orientation val="minMax"/>
          <c:min val="80"/>
        </c:scaling>
        <c:delete val="1"/>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crossAx val="468654120"/>
        <c:crossesAt val="45292"/>
        <c:crossBetween val="between"/>
      </c:valAx>
      <c:spPr>
        <a:noFill/>
        <a:ln>
          <a:noFill/>
        </a:ln>
        <a:effectLst/>
      </c:spPr>
    </c:plotArea>
    <c:legend>
      <c:legendPos val="b"/>
      <c:layout>
        <c:manualLayout>
          <c:xMode val="edge"/>
          <c:yMode val="edge"/>
          <c:x val="0.4784618121736901"/>
          <c:y val="0.89511406743208644"/>
          <c:w val="5.1383207377106013E-2"/>
          <c:h val="7.737501033464762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7285254352854299E-2"/>
          <c:y val="0.24436233281220404"/>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Riohacha!$F$13:$R$13</c:f>
              <c:numCache>
                <c:formatCode>0.0</c:formatCode>
                <c:ptCount val="13"/>
                <c:pt idx="0">
                  <c:v>1342.84</c:v>
                </c:pt>
                <c:pt idx="1">
                  <c:v>1349.92</c:v>
                </c:pt>
                <c:pt idx="2">
                  <c:v>1359.08</c:v>
                </c:pt>
                <c:pt idx="3">
                  <c:v>1363.44</c:v>
                </c:pt>
                <c:pt idx="4">
                  <c:v>1364.89</c:v>
                </c:pt>
                <c:pt idx="5">
                  <c:v>1368.62</c:v>
                </c:pt>
                <c:pt idx="6">
                  <c:v>1371.16</c:v>
                </c:pt>
                <c:pt idx="7">
                  <c:v>1375.61</c:v>
                </c:pt>
                <c:pt idx="8">
                  <c:v>1378.15</c:v>
                </c:pt>
                <c:pt idx="9">
                  <c:v>1379.15</c:v>
                </c:pt>
                <c:pt idx="10">
                  <c:v>1382.78</c:v>
                </c:pt>
                <c:pt idx="11">
                  <c:v>1399.13</c:v>
                </c:pt>
                <c:pt idx="12">
                  <c:v>1414.2</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Riohacha!$F$14:$R$14</c:f>
              <c:numCache>
                <c:formatCode>0.0</c:formatCode>
                <c:ptCount val="13"/>
                <c:pt idx="0">
                  <c:v>1677.48</c:v>
                </c:pt>
                <c:pt idx="1">
                  <c:v>1686.33</c:v>
                </c:pt>
                <c:pt idx="2">
                  <c:v>1697.5</c:v>
                </c:pt>
                <c:pt idx="3">
                  <c:v>1702.94</c:v>
                </c:pt>
                <c:pt idx="4">
                  <c:v>1704.76</c:v>
                </c:pt>
                <c:pt idx="5">
                  <c:v>1709.41</c:v>
                </c:pt>
                <c:pt idx="6">
                  <c:v>1712.58</c:v>
                </c:pt>
                <c:pt idx="7">
                  <c:v>1718.14</c:v>
                </c:pt>
                <c:pt idx="8">
                  <c:v>1721.32</c:v>
                </c:pt>
                <c:pt idx="9">
                  <c:v>1722.56</c:v>
                </c:pt>
                <c:pt idx="10">
                  <c:v>1727.1</c:v>
                </c:pt>
                <c:pt idx="11">
                  <c:v>1747.52</c:v>
                </c:pt>
                <c:pt idx="12" formatCode="General">
                  <c:v>1766.34</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Riohacha!$F$15:$R$15</c:f>
              <c:numCache>
                <c:formatCode>0.0</c:formatCode>
                <c:ptCount val="13"/>
                <c:pt idx="0">
                  <c:v>2937.73</c:v>
                </c:pt>
                <c:pt idx="1">
                  <c:v>2735.76</c:v>
                </c:pt>
                <c:pt idx="2">
                  <c:v>3126.1</c:v>
                </c:pt>
                <c:pt idx="3">
                  <c:v>2968.82</c:v>
                </c:pt>
                <c:pt idx="4">
                  <c:v>2955.13</c:v>
                </c:pt>
                <c:pt idx="5">
                  <c:v>3072.21</c:v>
                </c:pt>
                <c:pt idx="6">
                  <c:v>2870.69</c:v>
                </c:pt>
                <c:pt idx="7">
                  <c:v>2873.18</c:v>
                </c:pt>
                <c:pt idx="8">
                  <c:v>2879.43</c:v>
                </c:pt>
                <c:pt idx="9">
                  <c:v>2729.84</c:v>
                </c:pt>
                <c:pt idx="10">
                  <c:v>2859.55</c:v>
                </c:pt>
                <c:pt idx="11">
                  <c:v>2840.29</c:v>
                </c:pt>
                <c:pt idx="12">
                  <c:v>2789.78</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Riohacha!$F$16:$R$16</c:f>
              <c:numCache>
                <c:formatCode>0.0</c:formatCode>
                <c:ptCount val="13"/>
                <c:pt idx="0">
                  <c:v>3525.2759999999998</c:v>
                </c:pt>
                <c:pt idx="1">
                  <c:v>3282.9120000000003</c:v>
                </c:pt>
                <c:pt idx="2">
                  <c:v>3751.3199999999997</c:v>
                </c:pt>
                <c:pt idx="3">
                  <c:v>3562.5840000000003</c:v>
                </c:pt>
                <c:pt idx="4">
                  <c:v>3546.1559999999999</c:v>
                </c:pt>
                <c:pt idx="5">
                  <c:v>3686.652</c:v>
                </c:pt>
                <c:pt idx="6">
                  <c:v>3444.828</c:v>
                </c:pt>
                <c:pt idx="7">
                  <c:v>3447.8159999999998</c:v>
                </c:pt>
                <c:pt idx="8">
                  <c:v>3455.3159999999998</c:v>
                </c:pt>
                <c:pt idx="9">
                  <c:v>3275.808</c:v>
                </c:pt>
                <c:pt idx="10">
                  <c:v>3431.46</c:v>
                </c:pt>
                <c:pt idx="11">
                  <c:v>3408.348</c:v>
                </c:pt>
                <c:pt idx="12">
                  <c:v>3347.7360000000003</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470733280"/>
        <c:axId val="470735240"/>
      </c:barChart>
      <c:dateAx>
        <c:axId val="4707332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5240"/>
        <c:crosses val="autoZero"/>
        <c:auto val="1"/>
        <c:lblOffset val="100"/>
        <c:baseTimeUnit val="months"/>
      </c:dateAx>
      <c:valAx>
        <c:axId val="47073524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3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'San José del Guaviare'!$F$5:$R$5</c:f>
              <c:numCache>
                <c:formatCode>0.0</c:formatCode>
                <c:ptCount val="13"/>
                <c:pt idx="0">
                  <c:v>1563.49</c:v>
                </c:pt>
                <c:pt idx="1">
                  <c:v>1569.22</c:v>
                </c:pt>
                <c:pt idx="2">
                  <c:v>1585.15</c:v>
                </c:pt>
                <c:pt idx="3">
                  <c:v>1582.08</c:v>
                </c:pt>
                <c:pt idx="4">
                  <c:v>1590.08</c:v>
                </c:pt>
                <c:pt idx="5">
                  <c:v>1591.27</c:v>
                </c:pt>
                <c:pt idx="6">
                  <c:v>1482.44</c:v>
                </c:pt>
                <c:pt idx="7">
                  <c:v>1390.2</c:v>
                </c:pt>
                <c:pt idx="8">
                  <c:v>1450.17</c:v>
                </c:pt>
                <c:pt idx="9">
                  <c:v>1505.25</c:v>
                </c:pt>
                <c:pt idx="10">
                  <c:v>1748.25</c:v>
                </c:pt>
                <c:pt idx="11">
                  <c:v>1765.42</c:v>
                </c:pt>
                <c:pt idx="12">
                  <c:v>1821.38</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'San José del Guaviare'!$F$6:$R$6</c:f>
              <c:numCache>
                <c:formatCode>0.0</c:formatCode>
                <c:ptCount val="13"/>
                <c:pt idx="0">
                  <c:v>2408.52</c:v>
                </c:pt>
                <c:pt idx="1">
                  <c:v>2470.92</c:v>
                </c:pt>
                <c:pt idx="2">
                  <c:v>2427.41</c:v>
                </c:pt>
                <c:pt idx="3">
                  <c:v>2744.74</c:v>
                </c:pt>
                <c:pt idx="4">
                  <c:v>2381.79</c:v>
                </c:pt>
                <c:pt idx="5">
                  <c:v>2632</c:v>
                </c:pt>
                <c:pt idx="6">
                  <c:v>2433.4699999999998</c:v>
                </c:pt>
                <c:pt idx="7">
                  <c:v>2388.84</c:v>
                </c:pt>
                <c:pt idx="8">
                  <c:v>2461.73</c:v>
                </c:pt>
                <c:pt idx="9">
                  <c:v>2443.11</c:v>
                </c:pt>
                <c:pt idx="10">
                  <c:v>2429.5700000000002</c:v>
                </c:pt>
                <c:pt idx="11">
                  <c:v>2433.2199999999998</c:v>
                </c:pt>
                <c:pt idx="12">
                  <c:v>2429.9899999999998</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'San José del Guaviare'!$F$7:$R$7</c:f>
              <c:numCache>
                <c:formatCode>0.0</c:formatCode>
                <c:ptCount val="13"/>
                <c:pt idx="0">
                  <c:v>431.88</c:v>
                </c:pt>
                <c:pt idx="1">
                  <c:v>429.37</c:v>
                </c:pt>
                <c:pt idx="2">
                  <c:v>778.78</c:v>
                </c:pt>
                <c:pt idx="3">
                  <c:v>780</c:v>
                </c:pt>
                <c:pt idx="4">
                  <c:v>780.17</c:v>
                </c:pt>
                <c:pt idx="5">
                  <c:v>782.6</c:v>
                </c:pt>
                <c:pt idx="6">
                  <c:v>784.37</c:v>
                </c:pt>
                <c:pt idx="7">
                  <c:v>787</c:v>
                </c:pt>
                <c:pt idx="8">
                  <c:v>787.75</c:v>
                </c:pt>
                <c:pt idx="9">
                  <c:v>787.12</c:v>
                </c:pt>
                <c:pt idx="10">
                  <c:v>788.52</c:v>
                </c:pt>
                <c:pt idx="11">
                  <c:v>797.73</c:v>
                </c:pt>
                <c:pt idx="12">
                  <c:v>805.94</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470736416"/>
        <c:axId val="470732496"/>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'San José del Guaviare'!$F$8:$R$8</c:f>
              <c:numCache>
                <c:formatCode>0.0</c:formatCode>
                <c:ptCount val="13"/>
                <c:pt idx="0">
                  <c:v>4409.46</c:v>
                </c:pt>
                <c:pt idx="1">
                  <c:v>4482.4799999999996</c:v>
                </c:pt>
                <c:pt idx="2">
                  <c:v>4818.8100000000004</c:v>
                </c:pt>
                <c:pt idx="3">
                  <c:v>5131.1899999999996</c:v>
                </c:pt>
                <c:pt idx="4">
                  <c:v>4797.03</c:v>
                </c:pt>
                <c:pt idx="5">
                  <c:v>5045.95</c:v>
                </c:pt>
                <c:pt idx="6">
                  <c:v>4749.45</c:v>
                </c:pt>
                <c:pt idx="7">
                  <c:v>4599.9799999999996</c:v>
                </c:pt>
                <c:pt idx="8">
                  <c:v>4734.78</c:v>
                </c:pt>
                <c:pt idx="9">
                  <c:v>4762.1099999999997</c:v>
                </c:pt>
                <c:pt idx="10">
                  <c:v>4997.0600000000004</c:v>
                </c:pt>
                <c:pt idx="11">
                  <c:v>5017.8900000000003</c:v>
                </c:pt>
                <c:pt idx="12">
                  <c:v>5069.25</c:v>
                </c:pt>
              </c:numCache>
            </c:numRef>
          </c:val>
          <c:smooth val="0"/>
          <c:extLst>
            <c:ext xmlns:c16="http://schemas.microsoft.com/office/drawing/2014/chart" uri="{C3380CC4-5D6E-409C-BE32-E72D297353CC}">
              <c16:uniqueId val="{00000003-1881-4976-9142-E798385A7A97}"/>
            </c:ext>
          </c:extLst>
        </c:ser>
        <c:ser>
          <c:idx val="4"/>
          <c:order val="4"/>
          <c:tx>
            <c:strRef>
              <c:f>'San José del Guaviare'!$E$9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'San José del Guaviare'!$F$4:$R$4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'San José del Guaviare'!$F$9:$R$9</c:f>
              <c:numCache>
                <c:formatCode>0.0</c:formatCode>
                <c:ptCount val="13"/>
                <c:pt idx="0">
                  <c:v>6646.92</c:v>
                </c:pt>
                <c:pt idx="1">
                  <c:v>6673.62</c:v>
                </c:pt>
                <c:pt idx="2">
                  <c:v>6709.79</c:v>
                </c:pt>
                <c:pt idx="3">
                  <c:v>6722.9</c:v>
                </c:pt>
                <c:pt idx="4">
                  <c:v>6721.65</c:v>
                </c:pt>
                <c:pt idx="5">
                  <c:v>6731.56</c:v>
                </c:pt>
                <c:pt idx="6">
                  <c:v>6735.64</c:v>
                </c:pt>
                <c:pt idx="7">
                  <c:v>6749.05</c:v>
                </c:pt>
                <c:pt idx="8">
                  <c:v>6749.05</c:v>
                </c:pt>
                <c:pt idx="9">
                  <c:v>6749.52</c:v>
                </c:pt>
                <c:pt idx="10">
                  <c:v>6758.84</c:v>
                </c:pt>
                <c:pt idx="11">
                  <c:v>6830.19</c:v>
                </c:pt>
                <c:pt idx="12">
                  <c:v>6895.15</c:v>
                </c:pt>
              </c:numCache>
            </c:numRef>
          </c:val>
          <c:smooth val="0"/>
          <c:extLst>
            <c:ext xmlns:c16="http://schemas.microsoft.com/office/drawing/2014/chart" uri="{C3380CC4-5D6E-409C-BE32-E72D297353CC}">
              <c16:uniqueId val="{00000000-3ACD-47A7-A6C5-0005E6294B29}"/>
            </c:ext>
          </c:extLst>
        </c:ser>
        <c:dLbls>
          <c:showLegendKey val="0"/>
          <c:showVal val="0"/>
          <c:showCatName val="0"/>
          <c:showSerName val="0"/>
          <c:showPercent val="0"/>
          <c:showBubbleSize val="0"/>
        </c:dLbls>
        <c:marker val="1"/>
        <c:smooth val="0"/>
        <c:axId val="470736416"/>
        <c:axId val="470732496"/>
      </c:lineChart>
      <c:dateAx>
        <c:axId val="470736416"/>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2496"/>
        <c:crosses val="autoZero"/>
        <c:auto val="1"/>
        <c:lblOffset val="100"/>
        <c:baseTimeUnit val="months"/>
      </c:dateAx>
      <c:valAx>
        <c:axId val="47073249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6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'San José del Guaviare'!$F$13:$R$13</c:f>
              <c:numCache>
                <c:formatCode>0.0</c:formatCode>
                <c:ptCount val="13"/>
                <c:pt idx="0">
                  <c:v>2242.21</c:v>
                </c:pt>
                <c:pt idx="1">
                  <c:v>2254.04</c:v>
                </c:pt>
                <c:pt idx="2">
                  <c:v>2268.9</c:v>
                </c:pt>
                <c:pt idx="3">
                  <c:v>2380.02</c:v>
                </c:pt>
                <c:pt idx="4">
                  <c:v>2382.56</c:v>
                </c:pt>
                <c:pt idx="5">
                  <c:v>2389.06</c:v>
                </c:pt>
                <c:pt idx="6">
                  <c:v>2393.5</c:v>
                </c:pt>
                <c:pt idx="7">
                  <c:v>2401.27</c:v>
                </c:pt>
                <c:pt idx="8">
                  <c:v>2405.71</c:v>
                </c:pt>
                <c:pt idx="9">
                  <c:v>2407.4499999999998</c:v>
                </c:pt>
                <c:pt idx="10">
                  <c:v>2413.79</c:v>
                </c:pt>
                <c:pt idx="11">
                  <c:v>2442.3200000000002</c:v>
                </c:pt>
                <c:pt idx="12">
                  <c:v>2468.63</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'San José del Guaviare'!$F$14:$R$14</c:f>
              <c:numCache>
                <c:formatCode>0.0</c:formatCode>
                <c:ptCount val="13"/>
                <c:pt idx="0">
                  <c:v>2847.12</c:v>
                </c:pt>
                <c:pt idx="1">
                  <c:v>2862.14</c:v>
                </c:pt>
                <c:pt idx="2">
                  <c:v>2881.01</c:v>
                </c:pt>
                <c:pt idx="3">
                  <c:v>3013.19</c:v>
                </c:pt>
                <c:pt idx="4">
                  <c:v>3016.4</c:v>
                </c:pt>
                <c:pt idx="5">
                  <c:v>3024.63</c:v>
                </c:pt>
                <c:pt idx="6">
                  <c:v>3030.25</c:v>
                </c:pt>
                <c:pt idx="7">
                  <c:v>3040.08</c:v>
                </c:pt>
                <c:pt idx="8">
                  <c:v>3045.7</c:v>
                </c:pt>
                <c:pt idx="9">
                  <c:v>3047.91</c:v>
                </c:pt>
                <c:pt idx="10">
                  <c:v>3055.94</c:v>
                </c:pt>
                <c:pt idx="11">
                  <c:v>3092.06</c:v>
                </c:pt>
                <c:pt idx="12">
                  <c:v>3125.37</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'San José del Guaviare'!$F$15:$R$15</c:f>
              <c:numCache>
                <c:formatCode>0.0</c:formatCode>
                <c:ptCount val="13"/>
                <c:pt idx="0">
                  <c:v>4409.46</c:v>
                </c:pt>
                <c:pt idx="1">
                  <c:v>4482.4799999999996</c:v>
                </c:pt>
                <c:pt idx="2">
                  <c:v>4818.8100000000004</c:v>
                </c:pt>
                <c:pt idx="3">
                  <c:v>5131.1899999999996</c:v>
                </c:pt>
                <c:pt idx="4">
                  <c:v>4797.03</c:v>
                </c:pt>
                <c:pt idx="5">
                  <c:v>5045.95</c:v>
                </c:pt>
                <c:pt idx="6">
                  <c:v>4749.45</c:v>
                </c:pt>
                <c:pt idx="7">
                  <c:v>4599.9799999999996</c:v>
                </c:pt>
                <c:pt idx="8">
                  <c:v>4734.78</c:v>
                </c:pt>
                <c:pt idx="9">
                  <c:v>4762.1099999999997</c:v>
                </c:pt>
                <c:pt idx="10">
                  <c:v>4997.0600000000004</c:v>
                </c:pt>
                <c:pt idx="11">
                  <c:v>5017.8900000000003</c:v>
                </c:pt>
                <c:pt idx="12">
                  <c:v>5069.25</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'San José del Guaviare'!$F$16:$R$16</c:f>
              <c:numCache>
                <c:formatCode>0.0</c:formatCode>
                <c:ptCount val="13"/>
                <c:pt idx="0">
                  <c:v>5291.3519999999999</c:v>
                </c:pt>
                <c:pt idx="1">
                  <c:v>5378.9759999999997</c:v>
                </c:pt>
                <c:pt idx="2">
                  <c:v>5782.5720000000001</c:v>
                </c:pt>
                <c:pt idx="3">
                  <c:v>6157.427999999999</c:v>
                </c:pt>
                <c:pt idx="4">
                  <c:v>5756.4359999999997</c:v>
                </c:pt>
                <c:pt idx="5">
                  <c:v>6055.1399999999994</c:v>
                </c:pt>
                <c:pt idx="6">
                  <c:v>5699.3399999999992</c:v>
                </c:pt>
                <c:pt idx="7">
                  <c:v>5519.9759999999997</c:v>
                </c:pt>
                <c:pt idx="8">
                  <c:v>5681.7359999999999</c:v>
                </c:pt>
                <c:pt idx="9">
                  <c:v>5714.5319999999992</c:v>
                </c:pt>
                <c:pt idx="10">
                  <c:v>5996.4720000000007</c:v>
                </c:pt>
                <c:pt idx="11">
                  <c:v>6021.4679999999998</c:v>
                </c:pt>
                <c:pt idx="12">
                  <c:v>6083.0999999999995</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470739160"/>
        <c:axId val="473129680"/>
      </c:barChart>
      <c:dateAx>
        <c:axId val="47073916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3129680"/>
        <c:crosses val="autoZero"/>
        <c:auto val="1"/>
        <c:lblOffset val="100"/>
        <c:baseTimeUnit val="months"/>
      </c:dateAx>
      <c:valAx>
        <c:axId val="473129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739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layout>
        <c:manualLayout>
          <c:xMode val="edge"/>
          <c:yMode val="edge"/>
          <c:x val="0.3708975933045443"/>
          <c:y val="4.52403917495177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Sincelejo!$F$5:$R$5</c:f>
              <c:numCache>
                <c:formatCode>0.0</c:formatCode>
                <c:ptCount val="13"/>
                <c:pt idx="0">
                  <c:v>1656.26</c:v>
                </c:pt>
                <c:pt idx="1">
                  <c:v>1714.3</c:v>
                </c:pt>
                <c:pt idx="2">
                  <c:v>1594.78</c:v>
                </c:pt>
                <c:pt idx="3">
                  <c:v>1585.64</c:v>
                </c:pt>
                <c:pt idx="4">
                  <c:v>1634.89</c:v>
                </c:pt>
                <c:pt idx="5">
                  <c:v>1615.25</c:v>
                </c:pt>
                <c:pt idx="6">
                  <c:v>1562.46</c:v>
                </c:pt>
                <c:pt idx="7">
                  <c:v>1496.35</c:v>
                </c:pt>
                <c:pt idx="8">
                  <c:v>1508.26</c:v>
                </c:pt>
                <c:pt idx="9">
                  <c:v>1463.76</c:v>
                </c:pt>
                <c:pt idx="10">
                  <c:v>1341.2</c:v>
                </c:pt>
                <c:pt idx="11">
                  <c:v>1330.92</c:v>
                </c:pt>
                <c:pt idx="12">
                  <c:v>1344.11</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Sincelejo!$F$6:$R$6</c:f>
              <c:numCache>
                <c:formatCode>0.0</c:formatCode>
                <c:ptCount val="13"/>
                <c:pt idx="0">
                  <c:v>262.07</c:v>
                </c:pt>
                <c:pt idx="1">
                  <c:v>257.89</c:v>
                </c:pt>
                <c:pt idx="2">
                  <c:v>259.64</c:v>
                </c:pt>
                <c:pt idx="3">
                  <c:v>255.16</c:v>
                </c:pt>
                <c:pt idx="4">
                  <c:v>279.2</c:v>
                </c:pt>
                <c:pt idx="5">
                  <c:v>249.66</c:v>
                </c:pt>
                <c:pt idx="6">
                  <c:v>262.91000000000003</c:v>
                </c:pt>
                <c:pt idx="7">
                  <c:v>3901.29</c:v>
                </c:pt>
                <c:pt idx="8">
                  <c:v>270.82</c:v>
                </c:pt>
                <c:pt idx="9">
                  <c:v>278.68</c:v>
                </c:pt>
                <c:pt idx="10">
                  <c:v>270.60000000000002</c:v>
                </c:pt>
                <c:pt idx="11">
                  <c:v>276.69</c:v>
                </c:pt>
                <c:pt idx="12">
                  <c:v>272.04000000000002</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Sincelejo!$F$7:$R$7</c:f>
              <c:numCache>
                <c:formatCode>0.0</c:formatCode>
                <c:ptCount val="13"/>
                <c:pt idx="0">
                  <c:v>1027.1099999999999</c:v>
                </c:pt>
                <c:pt idx="1">
                  <c:v>1028.77</c:v>
                </c:pt>
                <c:pt idx="2">
                  <c:v>1032.1400000000001</c:v>
                </c:pt>
                <c:pt idx="3">
                  <c:v>1026.78</c:v>
                </c:pt>
                <c:pt idx="4">
                  <c:v>1023.38</c:v>
                </c:pt>
                <c:pt idx="5">
                  <c:v>1028.17</c:v>
                </c:pt>
                <c:pt idx="6">
                  <c:v>1032.26</c:v>
                </c:pt>
                <c:pt idx="7">
                  <c:v>1036.1400000000001</c:v>
                </c:pt>
                <c:pt idx="8">
                  <c:v>1033.3399999999999</c:v>
                </c:pt>
                <c:pt idx="9">
                  <c:v>1025.9100000000001</c:v>
                </c:pt>
                <c:pt idx="10">
                  <c:v>1024.1099999999999</c:v>
                </c:pt>
                <c:pt idx="11">
                  <c:v>1035.46</c:v>
                </c:pt>
                <c:pt idx="12">
                  <c:v>1043.97</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475371864"/>
        <c:axId val="475366768"/>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Sincelejo!$F$8:$R$8</c:f>
              <c:numCache>
                <c:formatCode>0.0</c:formatCode>
                <c:ptCount val="13"/>
                <c:pt idx="0">
                  <c:v>3015.02</c:v>
                </c:pt>
                <c:pt idx="1">
                  <c:v>3072.48</c:v>
                </c:pt>
                <c:pt idx="2">
                  <c:v>2953.82</c:v>
                </c:pt>
                <c:pt idx="3">
                  <c:v>2934.34</c:v>
                </c:pt>
                <c:pt idx="4">
                  <c:v>3006.89</c:v>
                </c:pt>
                <c:pt idx="5">
                  <c:v>2971</c:v>
                </c:pt>
                <c:pt idx="6">
                  <c:v>2934.16</c:v>
                </c:pt>
                <c:pt idx="7">
                  <c:v>2870.41</c:v>
                </c:pt>
                <c:pt idx="8">
                  <c:v>2887.29</c:v>
                </c:pt>
                <c:pt idx="9">
                  <c:v>2831.55</c:v>
                </c:pt>
                <c:pt idx="10">
                  <c:v>2694.37</c:v>
                </c:pt>
                <c:pt idx="11">
                  <c:v>2696.22</c:v>
                </c:pt>
                <c:pt idx="12">
                  <c:v>2708.39</c:v>
                </c:pt>
              </c:numCache>
            </c:numRef>
          </c:val>
          <c:smooth val="0"/>
          <c:extLst>
            <c:ext xmlns:c16="http://schemas.microsoft.com/office/drawing/2014/chart" uri="{C3380CC4-5D6E-409C-BE32-E72D297353CC}">
              <c16:uniqueId val="{00000003-1936-4F80-BAE8-BB1DED17955E}"/>
            </c:ext>
          </c:extLst>
        </c:ser>
        <c:ser>
          <c:idx val="4"/>
          <c:order val="4"/>
          <c:tx>
            <c:strRef>
              <c:f>Sincelejo!$E$9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Sincelejo!$F$4:$R$4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Sincelejo!$F$9:$R$9</c:f>
              <c:numCache>
                <c:formatCode>0.0</c:formatCode>
                <c:ptCount val="13"/>
                <c:pt idx="0">
                  <c:v>3717.16</c:v>
                </c:pt>
                <c:pt idx="1">
                  <c:v>3732.09</c:v>
                </c:pt>
                <c:pt idx="2">
                  <c:v>3751.99</c:v>
                </c:pt>
                <c:pt idx="3">
                  <c:v>3759.32</c:v>
                </c:pt>
                <c:pt idx="4">
                  <c:v>3758.62</c:v>
                </c:pt>
                <c:pt idx="5">
                  <c:v>3764.17</c:v>
                </c:pt>
                <c:pt idx="6">
                  <c:v>3766.44</c:v>
                </c:pt>
                <c:pt idx="7">
                  <c:v>3773.94</c:v>
                </c:pt>
                <c:pt idx="8">
                  <c:v>3776.19</c:v>
                </c:pt>
                <c:pt idx="9">
                  <c:v>3774.21</c:v>
                </c:pt>
                <c:pt idx="10">
                  <c:v>3779.42</c:v>
                </c:pt>
                <c:pt idx="11">
                  <c:v>3819.32</c:v>
                </c:pt>
                <c:pt idx="12">
                  <c:v>3855.64</c:v>
                </c:pt>
              </c:numCache>
            </c:numRef>
          </c:val>
          <c:smooth val="0"/>
          <c:extLst>
            <c:ext xmlns:c16="http://schemas.microsoft.com/office/drawing/2014/chart" uri="{C3380CC4-5D6E-409C-BE32-E72D297353CC}">
              <c16:uniqueId val="{00000000-A7D0-489A-98A9-E79E5DB0F8B9}"/>
            </c:ext>
          </c:extLst>
        </c:ser>
        <c:dLbls>
          <c:showLegendKey val="0"/>
          <c:showVal val="0"/>
          <c:showCatName val="0"/>
          <c:showSerName val="0"/>
          <c:showPercent val="0"/>
          <c:showBubbleSize val="0"/>
        </c:dLbls>
        <c:marker val="1"/>
        <c:smooth val="0"/>
        <c:axId val="475371864"/>
        <c:axId val="475366768"/>
      </c:lineChart>
      <c:dateAx>
        <c:axId val="47537186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6768"/>
        <c:crosses val="autoZero"/>
        <c:auto val="1"/>
        <c:lblOffset val="100"/>
        <c:baseTimeUnit val="months"/>
      </c:dateAx>
      <c:valAx>
        <c:axId val="475366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1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5.5981122880812549E-2"/>
          <c:y val="0.3068639330746481"/>
          <c:w val="0.92724408300142191"/>
          <c:h val="0.53271899255554178"/>
        </c:manualLayout>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Sincelejo!$F$13:$R$13</c:f>
              <c:numCache>
                <c:formatCode>0.0</c:formatCode>
                <c:ptCount val="13"/>
                <c:pt idx="0">
                  <c:v>1331.79</c:v>
                </c:pt>
                <c:pt idx="1">
                  <c:v>1355.65</c:v>
                </c:pt>
                <c:pt idx="2">
                  <c:v>1364.59</c:v>
                </c:pt>
                <c:pt idx="3">
                  <c:v>1368.96</c:v>
                </c:pt>
                <c:pt idx="4">
                  <c:v>1370.42</c:v>
                </c:pt>
                <c:pt idx="5">
                  <c:v>1374.16</c:v>
                </c:pt>
                <c:pt idx="6">
                  <c:v>1376.71</c:v>
                </c:pt>
                <c:pt idx="7">
                  <c:v>1381.18</c:v>
                </c:pt>
                <c:pt idx="8">
                  <c:v>1383.73</c:v>
                </c:pt>
                <c:pt idx="9">
                  <c:v>1384.74</c:v>
                </c:pt>
                <c:pt idx="10">
                  <c:v>1388.38</c:v>
                </c:pt>
                <c:pt idx="11">
                  <c:v>1404.8</c:v>
                </c:pt>
                <c:pt idx="12">
                  <c:v>1419.93</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Sincelejo!$F$14:$R$14</c:f>
              <c:numCache>
                <c:formatCode>0.0</c:formatCode>
                <c:ptCount val="13"/>
                <c:pt idx="0">
                  <c:v>1668.87</c:v>
                </c:pt>
                <c:pt idx="1">
                  <c:v>1696.85</c:v>
                </c:pt>
                <c:pt idx="2">
                  <c:v>1708.03</c:v>
                </c:pt>
                <c:pt idx="3">
                  <c:v>1713.51</c:v>
                </c:pt>
                <c:pt idx="4">
                  <c:v>1715.34</c:v>
                </c:pt>
                <c:pt idx="5">
                  <c:v>1720.02</c:v>
                </c:pt>
                <c:pt idx="6">
                  <c:v>1723.21</c:v>
                </c:pt>
                <c:pt idx="7">
                  <c:v>1728.8</c:v>
                </c:pt>
                <c:pt idx="8">
                  <c:v>1732</c:v>
                </c:pt>
                <c:pt idx="9">
                  <c:v>1733.25</c:v>
                </c:pt>
                <c:pt idx="10">
                  <c:v>1737.82</c:v>
                </c:pt>
                <c:pt idx="11">
                  <c:v>1758.36</c:v>
                </c:pt>
                <c:pt idx="12">
                  <c:v>1777.31</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Sincelejo!$F$15:$R$15</c:f>
              <c:numCache>
                <c:formatCode>0.0</c:formatCode>
                <c:ptCount val="13"/>
                <c:pt idx="0">
                  <c:v>3015.02</c:v>
                </c:pt>
                <c:pt idx="1">
                  <c:v>3072.48</c:v>
                </c:pt>
                <c:pt idx="2">
                  <c:v>2953.82</c:v>
                </c:pt>
                <c:pt idx="3">
                  <c:v>2934.34</c:v>
                </c:pt>
                <c:pt idx="4">
                  <c:v>3006.89</c:v>
                </c:pt>
                <c:pt idx="5">
                  <c:v>2971</c:v>
                </c:pt>
                <c:pt idx="6">
                  <c:v>2934.16</c:v>
                </c:pt>
                <c:pt idx="7">
                  <c:v>2870.41</c:v>
                </c:pt>
                <c:pt idx="8">
                  <c:v>2887.29</c:v>
                </c:pt>
                <c:pt idx="9">
                  <c:v>2831.55</c:v>
                </c:pt>
                <c:pt idx="10">
                  <c:v>2694.37</c:v>
                </c:pt>
                <c:pt idx="11">
                  <c:v>2696.22</c:v>
                </c:pt>
                <c:pt idx="12">
                  <c:v>2708.39</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Sincelejo!$F$16:$R$16</c:f>
              <c:numCache>
                <c:formatCode>0.0</c:formatCode>
                <c:ptCount val="13"/>
                <c:pt idx="0">
                  <c:v>3618.0239999999999</c:v>
                </c:pt>
                <c:pt idx="1">
                  <c:v>3686.9759999999997</c:v>
                </c:pt>
                <c:pt idx="2">
                  <c:v>3544.5840000000003</c:v>
                </c:pt>
                <c:pt idx="3">
                  <c:v>3521.2080000000001</c:v>
                </c:pt>
                <c:pt idx="4">
                  <c:v>3608.2679999999996</c:v>
                </c:pt>
                <c:pt idx="5">
                  <c:v>3565.2</c:v>
                </c:pt>
                <c:pt idx="6">
                  <c:v>3520.9919999999997</c:v>
                </c:pt>
                <c:pt idx="7">
                  <c:v>3444.4919999999997</c:v>
                </c:pt>
                <c:pt idx="8">
                  <c:v>3464.748</c:v>
                </c:pt>
                <c:pt idx="9">
                  <c:v>3397.86</c:v>
                </c:pt>
                <c:pt idx="10">
                  <c:v>3233.2439999999997</c:v>
                </c:pt>
                <c:pt idx="11">
                  <c:v>3235.4639999999995</c:v>
                </c:pt>
                <c:pt idx="12">
                  <c:v>3250.0679999999998</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475372256"/>
        <c:axId val="475367160"/>
      </c:barChart>
      <c:dateAx>
        <c:axId val="4753722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7160"/>
        <c:crosses val="autoZero"/>
        <c:auto val="1"/>
        <c:lblOffset val="100"/>
        <c:baseTimeUnit val="months"/>
      </c:dateAx>
      <c:valAx>
        <c:axId val="47536716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2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392387344565074"/>
          <c:y val="3.5043117355281539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StaMarta!$F$5:$R$5</c:f>
              <c:numCache>
                <c:formatCode>0.0</c:formatCode>
                <c:ptCount val="13"/>
                <c:pt idx="0">
                  <c:v>1720</c:v>
                </c:pt>
                <c:pt idx="1">
                  <c:v>1918</c:v>
                </c:pt>
                <c:pt idx="2">
                  <c:v>1789</c:v>
                </c:pt>
                <c:pt idx="3">
                  <c:v>1835</c:v>
                </c:pt>
                <c:pt idx="4">
                  <c:v>1774</c:v>
                </c:pt>
                <c:pt idx="5">
                  <c:v>1785</c:v>
                </c:pt>
                <c:pt idx="6">
                  <c:v>1780</c:v>
                </c:pt>
                <c:pt idx="7">
                  <c:v>1764</c:v>
                </c:pt>
                <c:pt idx="8">
                  <c:v>1736</c:v>
                </c:pt>
                <c:pt idx="9">
                  <c:v>1792</c:v>
                </c:pt>
                <c:pt idx="10">
                  <c:v>1819</c:v>
                </c:pt>
                <c:pt idx="11">
                  <c:v>1754</c:v>
                </c:pt>
                <c:pt idx="12">
                  <c:v>1735</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StaMarta!$F$6:$R$6</c:f>
              <c:numCache>
                <c:formatCode>0.0</c:formatCode>
                <c:ptCount val="13"/>
                <c:pt idx="0">
                  <c:v>348</c:v>
                </c:pt>
                <c:pt idx="1">
                  <c:v>384</c:v>
                </c:pt>
                <c:pt idx="2">
                  <c:v>385</c:v>
                </c:pt>
                <c:pt idx="3">
                  <c:v>376</c:v>
                </c:pt>
                <c:pt idx="4">
                  <c:v>387</c:v>
                </c:pt>
                <c:pt idx="5">
                  <c:v>421</c:v>
                </c:pt>
                <c:pt idx="6">
                  <c:v>370</c:v>
                </c:pt>
                <c:pt idx="7">
                  <c:v>378</c:v>
                </c:pt>
                <c:pt idx="8">
                  <c:v>388</c:v>
                </c:pt>
                <c:pt idx="9">
                  <c:v>380</c:v>
                </c:pt>
                <c:pt idx="10">
                  <c:v>395</c:v>
                </c:pt>
                <c:pt idx="11">
                  <c:v>396</c:v>
                </c:pt>
                <c:pt idx="12">
                  <c:v>374</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StaMarta!$F$7:$R$7</c:f>
              <c:numCache>
                <c:formatCode>0.0</c:formatCode>
                <c:ptCount val="13"/>
                <c:pt idx="0">
                  <c:v>723.89</c:v>
                </c:pt>
                <c:pt idx="1">
                  <c:v>740.49</c:v>
                </c:pt>
                <c:pt idx="2">
                  <c:v>741.85</c:v>
                </c:pt>
                <c:pt idx="3">
                  <c:v>737.56</c:v>
                </c:pt>
                <c:pt idx="4">
                  <c:v>734.34</c:v>
                </c:pt>
                <c:pt idx="5">
                  <c:v>736.76</c:v>
                </c:pt>
                <c:pt idx="6">
                  <c:v>738.3</c:v>
                </c:pt>
                <c:pt idx="7">
                  <c:v>739.52</c:v>
                </c:pt>
                <c:pt idx="8">
                  <c:v>736.51</c:v>
                </c:pt>
                <c:pt idx="9">
                  <c:v>730.71</c:v>
                </c:pt>
                <c:pt idx="10">
                  <c:v>728.46</c:v>
                </c:pt>
                <c:pt idx="11">
                  <c:v>735.51</c:v>
                </c:pt>
                <c:pt idx="12">
                  <c:v>740.35</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475373824"/>
        <c:axId val="475373040"/>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StaMarta!$F$8:$R$8</c:f>
              <c:numCache>
                <c:formatCode>0.0</c:formatCode>
                <c:ptCount val="13"/>
                <c:pt idx="0">
                  <c:v>2872.33</c:v>
                </c:pt>
                <c:pt idx="1">
                  <c:v>3130.78</c:v>
                </c:pt>
                <c:pt idx="2">
                  <c:v>3005.08</c:v>
                </c:pt>
                <c:pt idx="3">
                  <c:v>3035.85</c:v>
                </c:pt>
                <c:pt idx="4">
                  <c:v>2995.97</c:v>
                </c:pt>
                <c:pt idx="5">
                  <c:v>3044.41</c:v>
                </c:pt>
                <c:pt idx="6">
                  <c:v>2986.94</c:v>
                </c:pt>
                <c:pt idx="7">
                  <c:v>2980.77</c:v>
                </c:pt>
                <c:pt idx="8">
                  <c:v>2961.04</c:v>
                </c:pt>
                <c:pt idx="9">
                  <c:v>3003.77</c:v>
                </c:pt>
                <c:pt idx="10">
                  <c:v>3050.3</c:v>
                </c:pt>
                <c:pt idx="11">
                  <c:v>2992.98</c:v>
                </c:pt>
                <c:pt idx="12">
                  <c:v>2954.27</c:v>
                </c:pt>
              </c:numCache>
            </c:numRef>
          </c:val>
          <c:smooth val="0"/>
          <c:extLst>
            <c:ext xmlns:c16="http://schemas.microsoft.com/office/drawing/2014/chart" uri="{C3380CC4-5D6E-409C-BE32-E72D297353CC}">
              <c16:uniqueId val="{00000003-CE46-4D79-ADF6-8F4F081EDBC4}"/>
            </c:ext>
          </c:extLst>
        </c:ser>
        <c:ser>
          <c:idx val="4"/>
          <c:order val="4"/>
          <c:tx>
            <c:strRef>
              <c:f>StaMarta!$E$9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StaMarta!$F$4:$R$4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StaMarta!$F$9:$R$9</c:f>
              <c:numCache>
                <c:formatCode>0.0</c:formatCode>
                <c:ptCount val="13"/>
                <c:pt idx="0">
                  <c:v>5067</c:v>
                </c:pt>
                <c:pt idx="1">
                  <c:v>5087</c:v>
                </c:pt>
                <c:pt idx="2">
                  <c:v>5114</c:v>
                </c:pt>
                <c:pt idx="3">
                  <c:v>5124</c:v>
                </c:pt>
                <c:pt idx="4">
                  <c:v>5123</c:v>
                </c:pt>
                <c:pt idx="5">
                  <c:v>5131</c:v>
                </c:pt>
                <c:pt idx="6">
                  <c:v>5134</c:v>
                </c:pt>
                <c:pt idx="7">
                  <c:v>5144</c:v>
                </c:pt>
                <c:pt idx="8">
                  <c:v>5147</c:v>
                </c:pt>
                <c:pt idx="9">
                  <c:v>5145</c:v>
                </c:pt>
                <c:pt idx="10">
                  <c:v>5152</c:v>
                </c:pt>
                <c:pt idx="11">
                  <c:v>5206</c:v>
                </c:pt>
                <c:pt idx="12">
                  <c:v>5256</c:v>
                </c:pt>
              </c:numCache>
            </c:numRef>
          </c:val>
          <c:smooth val="0"/>
          <c:extLst>
            <c:ext xmlns:c16="http://schemas.microsoft.com/office/drawing/2014/chart" uri="{C3380CC4-5D6E-409C-BE32-E72D297353CC}">
              <c16:uniqueId val="{00000000-2E25-43B6-8C0E-0915A4024EB8}"/>
            </c:ext>
          </c:extLst>
        </c:ser>
        <c:dLbls>
          <c:showLegendKey val="0"/>
          <c:showVal val="0"/>
          <c:showCatName val="0"/>
          <c:showSerName val="0"/>
          <c:showPercent val="0"/>
          <c:showBubbleSize val="0"/>
        </c:dLbls>
        <c:marker val="1"/>
        <c:smooth val="0"/>
        <c:axId val="475373824"/>
        <c:axId val="475373040"/>
      </c:lineChart>
      <c:dateAx>
        <c:axId val="4753738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3040"/>
        <c:crosses val="autoZero"/>
        <c:auto val="1"/>
        <c:lblOffset val="100"/>
        <c:baseTimeUnit val="months"/>
      </c:dateAx>
      <c:valAx>
        <c:axId val="4753730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73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33881133710745176"/>
          <c:y val="2.099094144424326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CO"/>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StaMarta!$F$13:$R$13</c:f>
              <c:numCache>
                <c:formatCode>0.0</c:formatCode>
                <c:ptCount val="13"/>
                <c:pt idx="0">
                  <c:v>1445.99</c:v>
                </c:pt>
                <c:pt idx="1">
                  <c:v>1453.62</c:v>
                </c:pt>
                <c:pt idx="2">
                  <c:v>1463.2</c:v>
                </c:pt>
                <c:pt idx="3">
                  <c:v>1467.89</c:v>
                </c:pt>
                <c:pt idx="4">
                  <c:v>1469.45</c:v>
                </c:pt>
                <c:pt idx="5">
                  <c:v>1473.46</c:v>
                </c:pt>
                <c:pt idx="6">
                  <c:v>1476.2</c:v>
                </c:pt>
                <c:pt idx="7">
                  <c:v>1480.99</c:v>
                </c:pt>
                <c:pt idx="8">
                  <c:v>1483.73</c:v>
                </c:pt>
                <c:pt idx="9">
                  <c:v>1484.8</c:v>
                </c:pt>
                <c:pt idx="10">
                  <c:v>1488.72</c:v>
                </c:pt>
                <c:pt idx="11">
                  <c:v>1506.31</c:v>
                </c:pt>
                <c:pt idx="12">
                  <c:v>1522.54</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StaMarta!$F$14:$R$14</c:f>
              <c:numCache>
                <c:formatCode>0.0</c:formatCode>
                <c:ptCount val="13"/>
                <c:pt idx="0">
                  <c:v>1815.26</c:v>
                </c:pt>
                <c:pt idx="1">
                  <c:v>1824.83</c:v>
                </c:pt>
                <c:pt idx="2">
                  <c:v>1836.86</c:v>
                </c:pt>
                <c:pt idx="3">
                  <c:v>1842.75</c:v>
                </c:pt>
                <c:pt idx="4">
                  <c:v>1844.72</c:v>
                </c:pt>
                <c:pt idx="5">
                  <c:v>1849.75</c:v>
                </c:pt>
                <c:pt idx="6">
                  <c:v>1853.18</c:v>
                </c:pt>
                <c:pt idx="7">
                  <c:v>1859.2</c:v>
                </c:pt>
                <c:pt idx="8">
                  <c:v>1862.63</c:v>
                </c:pt>
                <c:pt idx="9">
                  <c:v>1863.98</c:v>
                </c:pt>
                <c:pt idx="10">
                  <c:v>1868.89</c:v>
                </c:pt>
                <c:pt idx="11">
                  <c:v>1890.99</c:v>
                </c:pt>
                <c:pt idx="12">
                  <c:v>1911.36</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StaMarta!$F$15:$R$15</c:f>
              <c:numCache>
                <c:formatCode>0.0</c:formatCode>
                <c:ptCount val="13"/>
                <c:pt idx="0">
                  <c:v>2872.33</c:v>
                </c:pt>
                <c:pt idx="1">
                  <c:v>3130.78</c:v>
                </c:pt>
                <c:pt idx="2">
                  <c:v>3005.08</c:v>
                </c:pt>
                <c:pt idx="3">
                  <c:v>3035.85</c:v>
                </c:pt>
                <c:pt idx="4">
                  <c:v>2995.97</c:v>
                </c:pt>
                <c:pt idx="5">
                  <c:v>3044.41</c:v>
                </c:pt>
                <c:pt idx="6">
                  <c:v>2986.94</c:v>
                </c:pt>
                <c:pt idx="7">
                  <c:v>2980.77</c:v>
                </c:pt>
                <c:pt idx="8">
                  <c:v>2961.04</c:v>
                </c:pt>
                <c:pt idx="9">
                  <c:v>3003.77</c:v>
                </c:pt>
                <c:pt idx="10">
                  <c:v>3050.3</c:v>
                </c:pt>
                <c:pt idx="11">
                  <c:v>2992.98</c:v>
                </c:pt>
                <c:pt idx="12">
                  <c:v>2954.27</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StaMarta!$F$16:$R$16</c:f>
              <c:numCache>
                <c:formatCode>0.0</c:formatCode>
                <c:ptCount val="13"/>
                <c:pt idx="0">
                  <c:v>3446.7959999999998</c:v>
                </c:pt>
                <c:pt idx="1">
                  <c:v>3756.9360000000001</c:v>
                </c:pt>
                <c:pt idx="2">
                  <c:v>3606.096</c:v>
                </c:pt>
                <c:pt idx="3">
                  <c:v>3643.02</c:v>
                </c:pt>
                <c:pt idx="4">
                  <c:v>3595.1639999999998</c:v>
                </c:pt>
                <c:pt idx="5">
                  <c:v>3653.2919999999999</c:v>
                </c:pt>
                <c:pt idx="6">
                  <c:v>3584.328</c:v>
                </c:pt>
                <c:pt idx="7">
                  <c:v>3576.924</c:v>
                </c:pt>
                <c:pt idx="8">
                  <c:v>3553.248</c:v>
                </c:pt>
                <c:pt idx="9">
                  <c:v>3604.5239999999999</c:v>
                </c:pt>
                <c:pt idx="10">
                  <c:v>3660.36</c:v>
                </c:pt>
                <c:pt idx="11">
                  <c:v>3591.576</c:v>
                </c:pt>
                <c:pt idx="12">
                  <c:v>3545.1239999999998</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475369120"/>
        <c:axId val="475373432"/>
      </c:barChart>
      <c:dateAx>
        <c:axId val="47536912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3432"/>
        <c:crosses val="autoZero"/>
        <c:auto val="1"/>
        <c:lblOffset val="100"/>
        <c:baseTimeUnit val="months"/>
      </c:dateAx>
      <c:valAx>
        <c:axId val="47537343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91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Villavicencio!$F$5:$R$5</c:f>
              <c:numCache>
                <c:formatCode>0.0</c:formatCode>
                <c:ptCount val="13"/>
                <c:pt idx="0">
                  <c:v>1186.44</c:v>
                </c:pt>
                <c:pt idx="1">
                  <c:v>1229.23</c:v>
                </c:pt>
                <c:pt idx="2">
                  <c:v>1236.81</c:v>
                </c:pt>
                <c:pt idx="3">
                  <c:v>1267.67</c:v>
                </c:pt>
                <c:pt idx="4">
                  <c:v>1756.29</c:v>
                </c:pt>
                <c:pt idx="5">
                  <c:v>1607.16</c:v>
                </c:pt>
                <c:pt idx="6">
                  <c:v>1563.49</c:v>
                </c:pt>
                <c:pt idx="7">
                  <c:v>1569.22</c:v>
                </c:pt>
                <c:pt idx="8">
                  <c:v>1585.15</c:v>
                </c:pt>
                <c:pt idx="9">
                  <c:v>1582.08</c:v>
                </c:pt>
                <c:pt idx="10">
                  <c:v>1590.08</c:v>
                </c:pt>
                <c:pt idx="11">
                  <c:v>1591.27</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Villavicencio!$F$6:$R$6</c:f>
              <c:numCache>
                <c:formatCode>0.0</c:formatCode>
                <c:ptCount val="13"/>
                <c:pt idx="0">
                  <c:v>237.39</c:v>
                </c:pt>
                <c:pt idx="1">
                  <c:v>265.58</c:v>
                </c:pt>
                <c:pt idx="2">
                  <c:v>234.36</c:v>
                </c:pt>
                <c:pt idx="3">
                  <c:v>240.19</c:v>
                </c:pt>
                <c:pt idx="4">
                  <c:v>297.70999999999998</c:v>
                </c:pt>
                <c:pt idx="5">
                  <c:v>309.68</c:v>
                </c:pt>
                <c:pt idx="6">
                  <c:v>421.17</c:v>
                </c:pt>
                <c:pt idx="7">
                  <c:v>417.04</c:v>
                </c:pt>
                <c:pt idx="8">
                  <c:v>414.02</c:v>
                </c:pt>
                <c:pt idx="9">
                  <c:v>392.28</c:v>
                </c:pt>
                <c:pt idx="10">
                  <c:v>428.94</c:v>
                </c:pt>
                <c:pt idx="11">
                  <c:v>367.56</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Villavicencio!$F$7:$R$7</c:f>
              <c:numCache>
                <c:formatCode>0.0</c:formatCode>
                <c:ptCount val="13"/>
                <c:pt idx="0">
                  <c:v>509.92</c:v>
                </c:pt>
                <c:pt idx="1">
                  <c:v>516.01</c:v>
                </c:pt>
                <c:pt idx="2">
                  <c:v>518.41</c:v>
                </c:pt>
                <c:pt idx="3">
                  <c:v>524.63</c:v>
                </c:pt>
                <c:pt idx="4">
                  <c:v>530.03</c:v>
                </c:pt>
                <c:pt idx="5">
                  <c:v>529.91999999999996</c:v>
                </c:pt>
                <c:pt idx="6">
                  <c:v>529.36</c:v>
                </c:pt>
                <c:pt idx="7">
                  <c:v>527.63</c:v>
                </c:pt>
                <c:pt idx="8">
                  <c:v>529.29</c:v>
                </c:pt>
                <c:pt idx="9">
                  <c:v>524.12</c:v>
                </c:pt>
                <c:pt idx="10">
                  <c:v>517.9</c:v>
                </c:pt>
                <c:pt idx="11">
                  <c:v>521.37</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475368336"/>
        <c:axId val="475368728"/>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Villavicencio!$F$8:$R$8</c:f>
              <c:numCache>
                <c:formatCode>0.0</c:formatCode>
                <c:ptCount val="13"/>
                <c:pt idx="0">
                  <c:v>1920.21</c:v>
                </c:pt>
                <c:pt idx="1">
                  <c:v>1994.26</c:v>
                </c:pt>
                <c:pt idx="2">
                  <c:v>1973.43</c:v>
                </c:pt>
                <c:pt idx="3">
                  <c:v>2014.76</c:v>
                </c:pt>
                <c:pt idx="4">
                  <c:v>2567.12</c:v>
                </c:pt>
                <c:pt idx="5">
                  <c:v>2433.81</c:v>
                </c:pt>
                <c:pt idx="6">
                  <c:v>2514.62</c:v>
                </c:pt>
                <c:pt idx="7">
                  <c:v>2516.87</c:v>
                </c:pt>
                <c:pt idx="8">
                  <c:v>2535.6799999999998</c:v>
                </c:pt>
                <c:pt idx="9">
                  <c:v>2501.25</c:v>
                </c:pt>
                <c:pt idx="10">
                  <c:v>1200.55</c:v>
                </c:pt>
                <c:pt idx="11">
                  <c:v>2490.2399999999998</c:v>
                </c:pt>
              </c:numCache>
            </c:numRef>
          </c:val>
          <c:smooth val="0"/>
          <c:extLst>
            <c:ext xmlns:c16="http://schemas.microsoft.com/office/drawing/2014/chart" uri="{C3380CC4-5D6E-409C-BE32-E72D297353CC}">
              <c16:uniqueId val="{00000003-63AF-45E0-A0D6-0ABD6743683B}"/>
            </c:ext>
          </c:extLst>
        </c:ser>
        <c:ser>
          <c:idx val="4"/>
          <c:order val="4"/>
          <c:tx>
            <c:strRef>
              <c:f>Villavicencio!$E$9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Villavicencio!$F$4:$R$4</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Villavicencio!$F$9:$R$9</c:f>
              <c:numCache>
                <c:formatCode>0.0</c:formatCode>
                <c:ptCount val="13"/>
                <c:pt idx="0">
                  <c:v>2745.65</c:v>
                </c:pt>
                <c:pt idx="1">
                  <c:v>2748.9</c:v>
                </c:pt>
                <c:pt idx="2">
                  <c:v>2741.84</c:v>
                </c:pt>
                <c:pt idx="3">
                  <c:v>2745.84</c:v>
                </c:pt>
                <c:pt idx="4">
                  <c:v>2754.96</c:v>
                </c:pt>
                <c:pt idx="5">
                  <c:v>2777.34</c:v>
                </c:pt>
                <c:pt idx="6">
                  <c:v>2805.36</c:v>
                </c:pt>
                <c:pt idx="7">
                  <c:v>2816.63</c:v>
                </c:pt>
                <c:pt idx="8">
                  <c:v>2831.65</c:v>
                </c:pt>
                <c:pt idx="9">
                  <c:v>2837.18</c:v>
                </c:pt>
                <c:pt idx="10">
                  <c:v>2836.65</c:v>
                </c:pt>
                <c:pt idx="11">
                  <c:v>2840.84</c:v>
                </c:pt>
              </c:numCache>
            </c:numRef>
          </c:val>
          <c:smooth val="0"/>
          <c:extLst>
            <c:ext xmlns:c16="http://schemas.microsoft.com/office/drawing/2014/chart" uri="{C3380CC4-5D6E-409C-BE32-E72D297353CC}">
              <c16:uniqueId val="{00000000-BE48-48D4-8740-244D93BEE843}"/>
            </c:ext>
          </c:extLst>
        </c:ser>
        <c:dLbls>
          <c:showLegendKey val="0"/>
          <c:showVal val="0"/>
          <c:showCatName val="0"/>
          <c:showSerName val="0"/>
          <c:showPercent val="0"/>
          <c:showBubbleSize val="0"/>
        </c:dLbls>
        <c:marker val="1"/>
        <c:smooth val="0"/>
        <c:axId val="475368336"/>
        <c:axId val="475368728"/>
      </c:lineChart>
      <c:catAx>
        <c:axId val="4753683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8728"/>
        <c:crosses val="autoZero"/>
        <c:auto val="0"/>
        <c:lblAlgn val="ctr"/>
        <c:lblOffset val="100"/>
        <c:noMultiLvlLbl val="1"/>
      </c:catAx>
      <c:valAx>
        <c:axId val="4753687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5368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Villavicencio!$F$13:$R$13</c:f>
              <c:numCache>
                <c:formatCode>0.0</c:formatCode>
                <c:ptCount val="13"/>
                <c:pt idx="0">
                  <c:v>1141.45</c:v>
                </c:pt>
                <c:pt idx="1">
                  <c:v>1144.23</c:v>
                </c:pt>
                <c:pt idx="2">
                  <c:v>1142.72</c:v>
                </c:pt>
                <c:pt idx="3">
                  <c:v>1145.82</c:v>
                </c:pt>
                <c:pt idx="4">
                  <c:v>1157.26</c:v>
                </c:pt>
                <c:pt idx="5">
                  <c:v>1168.1199999999999</c:v>
                </c:pt>
                <c:pt idx="6">
                  <c:v>1181.3800000000001</c:v>
                </c:pt>
                <c:pt idx="7">
                  <c:v>1187.6099999999999</c:v>
                </c:pt>
                <c:pt idx="8">
                  <c:v>1195.44</c:v>
                </c:pt>
                <c:pt idx="9">
                  <c:v>1199.27</c:v>
                </c:pt>
                <c:pt idx="10">
                  <c:v>1200.55</c:v>
                </c:pt>
                <c:pt idx="11">
                  <c:v>1203.82</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Villavicencio!$F$14:$R$14</c:f>
              <c:numCache>
                <c:formatCode>0.0</c:formatCode>
                <c:ptCount val="13"/>
                <c:pt idx="0">
                  <c:v>1432.36</c:v>
                </c:pt>
                <c:pt idx="1">
                  <c:v>1435.85</c:v>
                </c:pt>
                <c:pt idx="2">
                  <c:v>1433.96</c:v>
                </c:pt>
                <c:pt idx="3">
                  <c:v>1437.85</c:v>
                </c:pt>
                <c:pt idx="4">
                  <c:v>1453.62</c:v>
                </c:pt>
                <c:pt idx="5">
                  <c:v>1467.27</c:v>
                </c:pt>
                <c:pt idx="6">
                  <c:v>1483.93</c:v>
                </c:pt>
                <c:pt idx="7">
                  <c:v>1491.76</c:v>
                </c:pt>
                <c:pt idx="8">
                  <c:v>1501.59</c:v>
                </c:pt>
                <c:pt idx="9">
                  <c:v>1506.41</c:v>
                </c:pt>
                <c:pt idx="10">
                  <c:v>1508.02</c:v>
                </c:pt>
                <c:pt idx="11">
                  <c:v>1512.13</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Villavicencio!$F$15:$R$15</c:f>
              <c:numCache>
                <c:formatCode>0.0</c:formatCode>
                <c:ptCount val="13"/>
                <c:pt idx="0">
                  <c:v>1920.21</c:v>
                </c:pt>
                <c:pt idx="1">
                  <c:v>1994.26</c:v>
                </c:pt>
                <c:pt idx="2">
                  <c:v>1973.43</c:v>
                </c:pt>
                <c:pt idx="3">
                  <c:v>2014.76</c:v>
                </c:pt>
                <c:pt idx="4">
                  <c:v>2567.12</c:v>
                </c:pt>
                <c:pt idx="5">
                  <c:v>2433.81</c:v>
                </c:pt>
                <c:pt idx="6">
                  <c:v>2514.62</c:v>
                </c:pt>
                <c:pt idx="7">
                  <c:v>2516.87</c:v>
                </c:pt>
                <c:pt idx="8">
                  <c:v>2535.6799999999998</c:v>
                </c:pt>
                <c:pt idx="9">
                  <c:v>2501.25</c:v>
                </c:pt>
                <c:pt idx="10">
                  <c:v>2546.66</c:v>
                </c:pt>
                <c:pt idx="11">
                  <c:v>2490.2399999999998</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45536</c:v>
                </c:pt>
                <c:pt idx="1">
                  <c:v>45566</c:v>
                </c:pt>
                <c:pt idx="2">
                  <c:v>45597</c:v>
                </c:pt>
                <c:pt idx="3">
                  <c:v>45627</c:v>
                </c:pt>
                <c:pt idx="4">
                  <c:v>45658</c:v>
                </c:pt>
                <c:pt idx="5">
                  <c:v>45689</c:v>
                </c:pt>
                <c:pt idx="6">
                  <c:v>45717</c:v>
                </c:pt>
                <c:pt idx="7">
                  <c:v>45748</c:v>
                </c:pt>
                <c:pt idx="8">
                  <c:v>45778</c:v>
                </c:pt>
                <c:pt idx="9">
                  <c:v>45809</c:v>
                </c:pt>
                <c:pt idx="10">
                  <c:v>45839</c:v>
                </c:pt>
                <c:pt idx="11">
                  <c:v>45870</c:v>
                </c:pt>
                <c:pt idx="12">
                  <c:v>45901</c:v>
                </c:pt>
              </c:numCache>
            </c:numRef>
          </c:cat>
          <c:val>
            <c:numRef>
              <c:f>Villavicencio!$F$16:$R$16</c:f>
              <c:numCache>
                <c:formatCode>0.0</c:formatCode>
                <c:ptCount val="13"/>
                <c:pt idx="0">
                  <c:v>2304.252</c:v>
                </c:pt>
                <c:pt idx="1">
                  <c:v>2393.1120000000001</c:v>
                </c:pt>
                <c:pt idx="2">
                  <c:v>2368.116</c:v>
                </c:pt>
                <c:pt idx="3">
                  <c:v>2417.712</c:v>
                </c:pt>
                <c:pt idx="4">
                  <c:v>3080.5439999999999</c:v>
                </c:pt>
                <c:pt idx="5">
                  <c:v>2920.5719999999997</c:v>
                </c:pt>
                <c:pt idx="6">
                  <c:v>3017.5439999999999</c:v>
                </c:pt>
                <c:pt idx="7">
                  <c:v>3020.2439999999997</c:v>
                </c:pt>
                <c:pt idx="8">
                  <c:v>3042.8159999999998</c:v>
                </c:pt>
                <c:pt idx="9">
                  <c:v>3001.5</c:v>
                </c:pt>
                <c:pt idx="10">
                  <c:v>3055.9919999999997</c:v>
                </c:pt>
                <c:pt idx="11">
                  <c:v>2988.2879999999996</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475369904"/>
        <c:axId val="475370296"/>
      </c:barChart>
      <c:dateAx>
        <c:axId val="4753699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70296"/>
        <c:crosses val="autoZero"/>
        <c:auto val="1"/>
        <c:lblOffset val="100"/>
        <c:baseTimeUnit val="months"/>
      </c:dateAx>
      <c:valAx>
        <c:axId val="4753702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5369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Valledupar!$F$5:$R$5</c:f>
              <c:numCache>
                <c:formatCode>0.0</c:formatCode>
                <c:ptCount val="13"/>
                <c:pt idx="0">
                  <c:v>1720</c:v>
                </c:pt>
                <c:pt idx="1">
                  <c:v>1918</c:v>
                </c:pt>
                <c:pt idx="2">
                  <c:v>1789</c:v>
                </c:pt>
                <c:pt idx="3">
                  <c:v>1835</c:v>
                </c:pt>
                <c:pt idx="4">
                  <c:v>1774</c:v>
                </c:pt>
                <c:pt idx="5">
                  <c:v>1785</c:v>
                </c:pt>
                <c:pt idx="6">
                  <c:v>1780</c:v>
                </c:pt>
                <c:pt idx="7">
                  <c:v>1764</c:v>
                </c:pt>
                <c:pt idx="8">
                  <c:v>1736</c:v>
                </c:pt>
                <c:pt idx="9">
                  <c:v>1792</c:v>
                </c:pt>
                <c:pt idx="10">
                  <c:v>1819</c:v>
                </c:pt>
                <c:pt idx="11">
                  <c:v>1754</c:v>
                </c:pt>
                <c:pt idx="12">
                  <c:v>1735</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Valledupar!$F$6:$R$6</c:f>
              <c:numCache>
                <c:formatCode>0.0</c:formatCode>
                <c:ptCount val="13"/>
                <c:pt idx="0">
                  <c:v>348</c:v>
                </c:pt>
                <c:pt idx="1">
                  <c:v>384</c:v>
                </c:pt>
                <c:pt idx="2">
                  <c:v>385</c:v>
                </c:pt>
                <c:pt idx="3">
                  <c:v>376</c:v>
                </c:pt>
                <c:pt idx="4">
                  <c:v>387</c:v>
                </c:pt>
                <c:pt idx="5">
                  <c:v>421</c:v>
                </c:pt>
                <c:pt idx="6">
                  <c:v>370</c:v>
                </c:pt>
                <c:pt idx="7">
                  <c:v>378</c:v>
                </c:pt>
                <c:pt idx="8">
                  <c:v>388</c:v>
                </c:pt>
                <c:pt idx="9">
                  <c:v>380</c:v>
                </c:pt>
                <c:pt idx="10">
                  <c:v>395</c:v>
                </c:pt>
                <c:pt idx="11">
                  <c:v>396</c:v>
                </c:pt>
                <c:pt idx="12">
                  <c:v>374</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Valledupar!$F$7:$R$7</c:f>
              <c:numCache>
                <c:formatCode>0.0</c:formatCode>
                <c:ptCount val="13"/>
                <c:pt idx="0">
                  <c:v>723.89</c:v>
                </c:pt>
                <c:pt idx="1">
                  <c:v>740.49</c:v>
                </c:pt>
                <c:pt idx="2">
                  <c:v>741.85</c:v>
                </c:pt>
                <c:pt idx="3">
                  <c:v>737.56</c:v>
                </c:pt>
                <c:pt idx="4">
                  <c:v>734.34</c:v>
                </c:pt>
                <c:pt idx="5">
                  <c:v>736.76</c:v>
                </c:pt>
                <c:pt idx="6">
                  <c:v>738.3</c:v>
                </c:pt>
                <c:pt idx="7">
                  <c:v>739.52</c:v>
                </c:pt>
                <c:pt idx="8">
                  <c:v>736.51</c:v>
                </c:pt>
                <c:pt idx="9">
                  <c:v>730.71</c:v>
                </c:pt>
                <c:pt idx="10">
                  <c:v>728.46</c:v>
                </c:pt>
                <c:pt idx="11">
                  <c:v>735.51</c:v>
                </c:pt>
                <c:pt idx="12">
                  <c:v>740.35</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470736024"/>
        <c:axId val="470330064"/>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Valledupar!$F$8:$R$8</c:f>
              <c:numCache>
                <c:formatCode>0.0</c:formatCode>
                <c:ptCount val="13"/>
                <c:pt idx="0">
                  <c:v>2872.33</c:v>
                </c:pt>
                <c:pt idx="1">
                  <c:v>3130.78</c:v>
                </c:pt>
                <c:pt idx="2">
                  <c:v>3005.08</c:v>
                </c:pt>
                <c:pt idx="3">
                  <c:v>3035.85</c:v>
                </c:pt>
                <c:pt idx="4">
                  <c:v>2995.97</c:v>
                </c:pt>
                <c:pt idx="5">
                  <c:v>3044.41</c:v>
                </c:pt>
                <c:pt idx="6">
                  <c:v>2986.94</c:v>
                </c:pt>
                <c:pt idx="7">
                  <c:v>2980.77</c:v>
                </c:pt>
                <c:pt idx="8">
                  <c:v>2961.04</c:v>
                </c:pt>
                <c:pt idx="9">
                  <c:v>3003.77</c:v>
                </c:pt>
                <c:pt idx="10">
                  <c:v>3050.3</c:v>
                </c:pt>
                <c:pt idx="11">
                  <c:v>2992.98</c:v>
                </c:pt>
                <c:pt idx="12">
                  <c:v>2954.27</c:v>
                </c:pt>
              </c:numCache>
            </c:numRef>
          </c:val>
          <c:smooth val="0"/>
          <c:extLst>
            <c:ext xmlns:c16="http://schemas.microsoft.com/office/drawing/2014/chart" uri="{C3380CC4-5D6E-409C-BE32-E72D297353CC}">
              <c16:uniqueId val="{00000003-03D8-46B6-BD00-9C57E89BBDFE}"/>
            </c:ext>
          </c:extLst>
        </c:ser>
        <c:ser>
          <c:idx val="4"/>
          <c:order val="4"/>
          <c:tx>
            <c:strRef>
              <c:f>Valledupar!$E$9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Valledupar!$F$4:$R$4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Valledupar!$F$9:$R$9</c:f>
              <c:numCache>
                <c:formatCode>0.0</c:formatCode>
                <c:ptCount val="13"/>
                <c:pt idx="0">
                  <c:v>5067</c:v>
                </c:pt>
                <c:pt idx="1">
                  <c:v>5087</c:v>
                </c:pt>
                <c:pt idx="2">
                  <c:v>5114</c:v>
                </c:pt>
                <c:pt idx="3">
                  <c:v>5124</c:v>
                </c:pt>
                <c:pt idx="4">
                  <c:v>5123</c:v>
                </c:pt>
                <c:pt idx="5">
                  <c:v>5131</c:v>
                </c:pt>
                <c:pt idx="6">
                  <c:v>5134</c:v>
                </c:pt>
                <c:pt idx="7">
                  <c:v>5144</c:v>
                </c:pt>
                <c:pt idx="8">
                  <c:v>5147</c:v>
                </c:pt>
                <c:pt idx="9">
                  <c:v>5145</c:v>
                </c:pt>
                <c:pt idx="10">
                  <c:v>5152</c:v>
                </c:pt>
                <c:pt idx="11">
                  <c:v>5206</c:v>
                </c:pt>
                <c:pt idx="12">
                  <c:v>5256</c:v>
                </c:pt>
              </c:numCache>
            </c:numRef>
          </c:val>
          <c:smooth val="0"/>
          <c:extLst>
            <c:ext xmlns:c16="http://schemas.microsoft.com/office/drawing/2014/chart" uri="{C3380CC4-5D6E-409C-BE32-E72D297353CC}">
              <c16:uniqueId val="{00000000-1A34-4F14-836E-16CF510EBEE1}"/>
            </c:ext>
          </c:extLst>
        </c:ser>
        <c:dLbls>
          <c:showLegendKey val="0"/>
          <c:showVal val="0"/>
          <c:showCatName val="0"/>
          <c:showSerName val="0"/>
          <c:showPercent val="0"/>
          <c:showBubbleSize val="0"/>
        </c:dLbls>
        <c:marker val="1"/>
        <c:smooth val="0"/>
        <c:axId val="470736024"/>
        <c:axId val="470330064"/>
      </c:lineChart>
      <c:dateAx>
        <c:axId val="470736024"/>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064"/>
        <c:crosses val="autoZero"/>
        <c:auto val="1"/>
        <c:lblOffset val="100"/>
        <c:baseTimeUnit val="months"/>
      </c:dateAx>
      <c:valAx>
        <c:axId val="47033006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736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6387181634250377E-2"/>
          <c:y val="0.24300869965071092"/>
          <c:w val="0.8965579866758614"/>
          <c:h val="0.49833979197665246"/>
        </c:manualLayout>
      </c:layout>
      <c:barChart>
        <c:barDir val="col"/>
        <c:grouping val="stacked"/>
        <c:varyColors val="0"/>
        <c:ser>
          <c:idx val="0"/>
          <c:order val="0"/>
          <c:tx>
            <c:strRef>
              <c:f>Armenia!$E$5</c:f>
              <c:strCache>
                <c:ptCount val="1"/>
                <c:pt idx="0">
                  <c:v>G ($/m3)</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Armenia!$F$5:$R$5</c:f>
              <c:numCache>
                <c:formatCode>0.0</c:formatCode>
                <c:ptCount val="13"/>
                <c:pt idx="0">
                  <c:v>1639.8942500000001</c:v>
                </c:pt>
                <c:pt idx="1">
                  <c:v>1701.4929199999999</c:v>
                </c:pt>
                <c:pt idx="2">
                  <c:v>1651.97821</c:v>
                </c:pt>
                <c:pt idx="3">
                  <c:v>1615.4529299999999</c:v>
                </c:pt>
                <c:pt idx="4">
                  <c:v>1615.8338100000001</c:v>
                </c:pt>
                <c:pt idx="5">
                  <c:v>1576.7200600000001</c:v>
                </c:pt>
                <c:pt idx="6">
                  <c:v>1574.4076700000001</c:v>
                </c:pt>
                <c:pt idx="7">
                  <c:v>1510.2861800000001</c:v>
                </c:pt>
                <c:pt idx="8">
                  <c:v>1453.26233</c:v>
                </c:pt>
                <c:pt idx="9">
                  <c:v>1496.7282600000001</c:v>
                </c:pt>
                <c:pt idx="10">
                  <c:v>1921.5416600000001</c:v>
                </c:pt>
                <c:pt idx="11">
                  <c:v>1939.02827</c:v>
                </c:pt>
                <c:pt idx="12">
                  <c:v>1921.66482</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Armenia!$F$6:$R$6</c:f>
              <c:numCache>
                <c:formatCode>0.0</c:formatCode>
                <c:ptCount val="13"/>
                <c:pt idx="0">
                  <c:v>766.71234000000004</c:v>
                </c:pt>
                <c:pt idx="1">
                  <c:v>756.89903000000004</c:v>
                </c:pt>
                <c:pt idx="2">
                  <c:v>764.86208999999997</c:v>
                </c:pt>
                <c:pt idx="3">
                  <c:v>762.90111999999999</c:v>
                </c:pt>
                <c:pt idx="4">
                  <c:v>771.76212999999996</c:v>
                </c:pt>
                <c:pt idx="5">
                  <c:v>762.05228999999997</c:v>
                </c:pt>
                <c:pt idx="6">
                  <c:v>731.72699999999998</c:v>
                </c:pt>
                <c:pt idx="7">
                  <c:v>704.66638</c:v>
                </c:pt>
                <c:pt idx="8">
                  <c:v>694.71964000000003</c:v>
                </c:pt>
                <c:pt idx="9">
                  <c:v>669.84123999999997</c:v>
                </c:pt>
                <c:pt idx="10">
                  <c:v>750.68556000000001</c:v>
                </c:pt>
                <c:pt idx="11">
                  <c:v>776.16618000000005</c:v>
                </c:pt>
                <c:pt idx="12">
                  <c:v>864.46101999999996</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Armenia!$F$7:$R$7</c:f>
              <c:numCache>
                <c:formatCode>0.0</c:formatCode>
                <c:ptCount val="13"/>
                <c:pt idx="0">
                  <c:v>785.58906999999999</c:v>
                </c:pt>
                <c:pt idx="1">
                  <c:v>785.58906999999999</c:v>
                </c:pt>
                <c:pt idx="2">
                  <c:v>785.58906999999999</c:v>
                </c:pt>
                <c:pt idx="3">
                  <c:v>785.58906999999999</c:v>
                </c:pt>
                <c:pt idx="4">
                  <c:v>785.58906999999999</c:v>
                </c:pt>
                <c:pt idx="5">
                  <c:v>785.58906999999999</c:v>
                </c:pt>
                <c:pt idx="6">
                  <c:v>785.58906999999999</c:v>
                </c:pt>
                <c:pt idx="7">
                  <c:v>785.58906999999999</c:v>
                </c:pt>
                <c:pt idx="8">
                  <c:v>785.58906999999999</c:v>
                </c:pt>
                <c:pt idx="9">
                  <c:v>785.58906999999999</c:v>
                </c:pt>
                <c:pt idx="10">
                  <c:v>825.65410999999995</c:v>
                </c:pt>
                <c:pt idx="11">
                  <c:v>542.06660999999997</c:v>
                </c:pt>
                <c:pt idx="12">
                  <c:v>825.65410999999995</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469028920"/>
        <c:axId val="469029312"/>
      </c:barChart>
      <c:lineChart>
        <c:grouping val="standard"/>
        <c:varyColors val="0"/>
        <c:ser>
          <c:idx val="3"/>
          <c:order val="3"/>
          <c:tx>
            <c:strRef>
              <c:f>Armenia!$E$8</c:f>
              <c:strCache>
                <c:ptCount val="1"/>
                <c:pt idx="0">
                  <c:v>CUV ($/m3)</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Armenia!$F$8:$R$8</c:f>
              <c:numCache>
                <c:formatCode>0.0</c:formatCode>
                <c:ptCount val="13"/>
                <c:pt idx="0">
                  <c:v>3324.11391</c:v>
                </c:pt>
                <c:pt idx="1">
                  <c:v>3369.2992100000001</c:v>
                </c:pt>
                <c:pt idx="2">
                  <c:v>3354.1075999999998</c:v>
                </c:pt>
                <c:pt idx="3">
                  <c:v>3314.9636300000002</c:v>
                </c:pt>
                <c:pt idx="4">
                  <c:v>3326.0531700000001</c:v>
                </c:pt>
                <c:pt idx="5">
                  <c:v>3280.5430999999999</c:v>
                </c:pt>
                <c:pt idx="6">
                  <c:v>3248.9755</c:v>
                </c:pt>
                <c:pt idx="7">
                  <c:v>3159.5803900000001</c:v>
                </c:pt>
                <c:pt idx="8">
                  <c:v>3096.7220499999999</c:v>
                </c:pt>
                <c:pt idx="9">
                  <c:v>3116.2668399999998</c:v>
                </c:pt>
                <c:pt idx="10">
                  <c:v>3667.3292499999998</c:v>
                </c:pt>
                <c:pt idx="11">
                  <c:v>3384.4194600000001</c:v>
                </c:pt>
                <c:pt idx="12">
                  <c:v>3781.7330900000002</c:v>
                </c:pt>
              </c:numCache>
            </c:numRef>
          </c:val>
          <c:smooth val="0"/>
          <c:extLst>
            <c:ext xmlns:c16="http://schemas.microsoft.com/office/drawing/2014/chart" uri="{C3380CC4-5D6E-409C-BE32-E72D297353CC}">
              <c16:uniqueId val="{00000003-FC50-429E-ABFA-32782A109A8C}"/>
            </c:ext>
          </c:extLst>
        </c:ser>
        <c:ser>
          <c:idx val="4"/>
          <c:order val="4"/>
          <c:tx>
            <c:strRef>
              <c:f>Armenia!$E$9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Armenia!$F$4:$R$4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Armenia!$F$9:$R$9</c:f>
              <c:numCache>
                <c:formatCode>0.0</c:formatCode>
                <c:ptCount val="13"/>
                <c:pt idx="0">
                  <c:v>3665.4183899999998</c:v>
                </c:pt>
                <c:pt idx="1">
                  <c:v>3680.1432599999998</c:v>
                </c:pt>
                <c:pt idx="2">
                  <c:v>3699.76982</c:v>
                </c:pt>
                <c:pt idx="3">
                  <c:v>3706.9964399999999</c:v>
                </c:pt>
                <c:pt idx="4">
                  <c:v>3706.3081900000002</c:v>
                </c:pt>
                <c:pt idx="5">
                  <c:v>3711.7730299999998</c:v>
                </c:pt>
                <c:pt idx="6">
                  <c:v>3714.0206899999998</c:v>
                </c:pt>
                <c:pt idx="7">
                  <c:v>3721.4160200000001</c:v>
                </c:pt>
                <c:pt idx="8">
                  <c:v>3723.6344199999999</c:v>
                </c:pt>
                <c:pt idx="9">
                  <c:v>3721.6754999999998</c:v>
                </c:pt>
                <c:pt idx="10">
                  <c:v>3726.81342</c:v>
                </c:pt>
                <c:pt idx="11">
                  <c:v>4231.8203000000003</c:v>
                </c:pt>
                <c:pt idx="12">
                  <c:v>3801.9742500000002</c:v>
                </c:pt>
              </c:numCache>
            </c:numRef>
          </c:val>
          <c:smooth val="0"/>
          <c:extLst>
            <c:ext xmlns:c16="http://schemas.microsoft.com/office/drawing/2014/chart" uri="{C3380CC4-5D6E-409C-BE32-E72D297353CC}">
              <c16:uniqueId val="{00000000-3750-4B5D-B579-0D3E81CCBE1D}"/>
            </c:ext>
          </c:extLst>
        </c:ser>
        <c:dLbls>
          <c:showLegendKey val="0"/>
          <c:showVal val="0"/>
          <c:showCatName val="0"/>
          <c:showSerName val="0"/>
          <c:showPercent val="0"/>
          <c:showBubbleSize val="0"/>
        </c:dLbls>
        <c:marker val="1"/>
        <c:smooth val="0"/>
        <c:axId val="469028920"/>
        <c:axId val="469029312"/>
      </c:lineChart>
      <c:dateAx>
        <c:axId val="46902892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9312"/>
        <c:crosses val="autoZero"/>
        <c:auto val="0"/>
        <c:lblOffset val="100"/>
        <c:baseTimeUnit val="months"/>
      </c:dateAx>
      <c:valAx>
        <c:axId val="46902931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8920"/>
        <c:crosses val="autoZero"/>
        <c:crossBetween val="between"/>
      </c:valAx>
      <c:spPr>
        <a:noFill/>
        <a:ln>
          <a:noFill/>
        </a:ln>
        <a:effectLst/>
      </c:spPr>
    </c:plotArea>
    <c:legend>
      <c:legendPos val="b"/>
      <c:layout>
        <c:manualLayout>
          <c:xMode val="edge"/>
          <c:yMode val="edge"/>
          <c:x val="0.39177745341167969"/>
          <c:y val="0.87024586999468556"/>
          <c:w val="0.43784537814506796"/>
          <c:h val="5.359633841216888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userShapes r:id="rId3"/>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400" b="1" i="0" u="none" strike="noStrike" kern="1200" spc="0" baseline="0">
                <a:solidFill>
                  <a:schemeClr val="tx1"/>
                </a:solidFill>
              </a:rPr>
              <a:t>Tarifa a usuario final por estrato </a:t>
            </a:r>
          </a:p>
          <a:p>
            <a:pPr>
              <a:defRPr b="1"/>
            </a:pPr>
            <a:r>
              <a:rPr lang="es-CO" sz="1400" b="1" i="0" u="none" strike="noStrike" kern="1200" spc="0" baseline="0">
                <a:solidFill>
                  <a:schemeClr val="tx1"/>
                </a:solidFill>
              </a:rPr>
              <a:t>GASES DEL CARIBE SA ESP </a:t>
            </a:r>
          </a:p>
          <a:p>
            <a:pPr>
              <a:defRPr b="1"/>
            </a:pPr>
            <a:r>
              <a:rPr lang="es-CO" sz="1400" b="1" i="0" u="none" strike="noStrike" kern="1200" spc="0" baseline="0">
                <a:solidFill>
                  <a:schemeClr val="tx1"/>
                </a:solidFill>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Valledupar!$F$13:$R$13</c:f>
              <c:numCache>
                <c:formatCode>0.0</c:formatCode>
                <c:ptCount val="13"/>
                <c:pt idx="0">
                  <c:v>1445.99</c:v>
                </c:pt>
                <c:pt idx="1">
                  <c:v>1453.62</c:v>
                </c:pt>
                <c:pt idx="2">
                  <c:v>1463.2</c:v>
                </c:pt>
                <c:pt idx="3">
                  <c:v>1467.89</c:v>
                </c:pt>
                <c:pt idx="4">
                  <c:v>1469.45</c:v>
                </c:pt>
                <c:pt idx="5">
                  <c:v>1473.46</c:v>
                </c:pt>
                <c:pt idx="6">
                  <c:v>1476.2</c:v>
                </c:pt>
                <c:pt idx="7">
                  <c:v>1480.99</c:v>
                </c:pt>
                <c:pt idx="8">
                  <c:v>1483.73</c:v>
                </c:pt>
                <c:pt idx="9">
                  <c:v>1484.8</c:v>
                </c:pt>
                <c:pt idx="10">
                  <c:v>1488.72</c:v>
                </c:pt>
                <c:pt idx="11">
                  <c:v>1506.31</c:v>
                </c:pt>
                <c:pt idx="12">
                  <c:v>1522.54</c:v>
                </c:pt>
              </c:numCache>
            </c:numRef>
          </c:val>
          <c:extLst>
            <c:ext xmlns:c16="http://schemas.microsoft.com/office/drawing/2014/chart" uri="{C3380CC4-5D6E-409C-BE32-E72D297353CC}">
              <c16:uniqueId val="{00000000-3D3C-4E5D-B894-05E639DE1776}"/>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Valledupar!$F$14:$R$14</c:f>
              <c:numCache>
                <c:formatCode>0.0</c:formatCode>
                <c:ptCount val="13"/>
                <c:pt idx="0">
                  <c:v>1815.26</c:v>
                </c:pt>
                <c:pt idx="1">
                  <c:v>1824.83</c:v>
                </c:pt>
                <c:pt idx="2">
                  <c:v>1836.86</c:v>
                </c:pt>
                <c:pt idx="3">
                  <c:v>1842.75</c:v>
                </c:pt>
                <c:pt idx="4">
                  <c:v>1844.72</c:v>
                </c:pt>
                <c:pt idx="5">
                  <c:v>1849.75</c:v>
                </c:pt>
                <c:pt idx="6">
                  <c:v>1853.18</c:v>
                </c:pt>
                <c:pt idx="7">
                  <c:v>1859.2</c:v>
                </c:pt>
                <c:pt idx="8">
                  <c:v>1862.63</c:v>
                </c:pt>
                <c:pt idx="9">
                  <c:v>1863.98</c:v>
                </c:pt>
                <c:pt idx="10">
                  <c:v>1868.89</c:v>
                </c:pt>
                <c:pt idx="11">
                  <c:v>1890.99</c:v>
                </c:pt>
                <c:pt idx="12">
                  <c:v>1911.36</c:v>
                </c:pt>
              </c:numCache>
            </c:numRef>
          </c:val>
          <c:extLst>
            <c:ext xmlns:c16="http://schemas.microsoft.com/office/drawing/2014/chart" uri="{C3380CC4-5D6E-409C-BE32-E72D297353CC}">
              <c16:uniqueId val="{00000001-3D3C-4E5D-B894-05E639DE1776}"/>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Valledupar!$F$15:$R$15</c:f>
              <c:numCache>
                <c:formatCode>0.0</c:formatCode>
                <c:ptCount val="13"/>
                <c:pt idx="0">
                  <c:v>2872.33</c:v>
                </c:pt>
                <c:pt idx="1">
                  <c:v>3130.78</c:v>
                </c:pt>
                <c:pt idx="2">
                  <c:v>3005.08</c:v>
                </c:pt>
                <c:pt idx="3">
                  <c:v>3035.85</c:v>
                </c:pt>
                <c:pt idx="4">
                  <c:v>2995.97</c:v>
                </c:pt>
                <c:pt idx="5">
                  <c:v>3044.41</c:v>
                </c:pt>
                <c:pt idx="6">
                  <c:v>2986.94</c:v>
                </c:pt>
                <c:pt idx="7">
                  <c:v>2980.77</c:v>
                </c:pt>
                <c:pt idx="8">
                  <c:v>2961.04</c:v>
                </c:pt>
                <c:pt idx="9">
                  <c:v>3003.77</c:v>
                </c:pt>
                <c:pt idx="10">
                  <c:v>3050.3</c:v>
                </c:pt>
                <c:pt idx="11">
                  <c:v>2992.98</c:v>
                </c:pt>
                <c:pt idx="12">
                  <c:v>2954.27</c:v>
                </c:pt>
              </c:numCache>
            </c:numRef>
          </c:val>
          <c:extLst>
            <c:ext xmlns:c16="http://schemas.microsoft.com/office/drawing/2014/chart" uri="{C3380CC4-5D6E-409C-BE32-E72D297353CC}">
              <c16:uniqueId val="{00000002-3D3C-4E5D-B894-05E639DE1776}"/>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Valledupar!$F$16:$R$16</c:f>
              <c:numCache>
                <c:formatCode>0.0</c:formatCode>
                <c:ptCount val="13"/>
                <c:pt idx="0">
                  <c:v>3446.7959999999998</c:v>
                </c:pt>
                <c:pt idx="1">
                  <c:v>3756.9360000000001</c:v>
                </c:pt>
                <c:pt idx="2">
                  <c:v>3606.096</c:v>
                </c:pt>
                <c:pt idx="3">
                  <c:v>3643.02</c:v>
                </c:pt>
                <c:pt idx="4">
                  <c:v>3595.1639999999998</c:v>
                </c:pt>
                <c:pt idx="5">
                  <c:v>3653.2919999999999</c:v>
                </c:pt>
                <c:pt idx="6">
                  <c:v>3584.328</c:v>
                </c:pt>
                <c:pt idx="7">
                  <c:v>3576.924</c:v>
                </c:pt>
                <c:pt idx="8">
                  <c:v>3553.248</c:v>
                </c:pt>
                <c:pt idx="9">
                  <c:v>3604.5239999999999</c:v>
                </c:pt>
                <c:pt idx="10">
                  <c:v>3660.36</c:v>
                </c:pt>
                <c:pt idx="11">
                  <c:v>3591.576</c:v>
                </c:pt>
                <c:pt idx="12">
                  <c:v>3545.1239999999998</c:v>
                </c:pt>
              </c:numCache>
            </c:numRef>
          </c:val>
          <c:extLst>
            <c:ext xmlns:c16="http://schemas.microsoft.com/office/drawing/2014/chart" uri="{C3380CC4-5D6E-409C-BE32-E72D297353CC}">
              <c16:uniqueId val="{00000003-3D3C-4E5D-B894-05E639DE1776}"/>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3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9.5453154623618072E-2"/>
          <c:y val="0.2377067727193298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Tunja!$F$5:$R$5</c:f>
              <c:numCache>
                <c:formatCode>0.0</c:formatCode>
                <c:ptCount val="13"/>
                <c:pt idx="0">
                  <c:v>1323.2</c:v>
                </c:pt>
                <c:pt idx="1">
                  <c:v>1547.72</c:v>
                </c:pt>
                <c:pt idx="2">
                  <c:v>1438.68</c:v>
                </c:pt>
                <c:pt idx="3">
                  <c:v>1410.56</c:v>
                </c:pt>
                <c:pt idx="4">
                  <c:v>1359.8</c:v>
                </c:pt>
                <c:pt idx="5">
                  <c:v>1359.8</c:v>
                </c:pt>
                <c:pt idx="6">
                  <c:v>1304</c:v>
                </c:pt>
                <c:pt idx="7">
                  <c:v>1304</c:v>
                </c:pt>
                <c:pt idx="8">
                  <c:v>1384.6</c:v>
                </c:pt>
                <c:pt idx="9">
                  <c:v>1444.11</c:v>
                </c:pt>
                <c:pt idx="10">
                  <c:v>1455.58</c:v>
                </c:pt>
                <c:pt idx="11">
                  <c:v>1542.82</c:v>
                </c:pt>
                <c:pt idx="12">
                  <c:v>1400.54</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Tunja!$F$6:$R$6</c:f>
              <c:numCache>
                <c:formatCode>0.0</c:formatCode>
                <c:ptCount val="13"/>
                <c:pt idx="0">
                  <c:v>401.98</c:v>
                </c:pt>
                <c:pt idx="1">
                  <c:v>419.54</c:v>
                </c:pt>
                <c:pt idx="2">
                  <c:v>487.92</c:v>
                </c:pt>
                <c:pt idx="3">
                  <c:v>413.66</c:v>
                </c:pt>
                <c:pt idx="4">
                  <c:v>434.03</c:v>
                </c:pt>
                <c:pt idx="5">
                  <c:v>434.03</c:v>
                </c:pt>
                <c:pt idx="6">
                  <c:v>427.34</c:v>
                </c:pt>
                <c:pt idx="7">
                  <c:v>427.34</c:v>
                </c:pt>
                <c:pt idx="8">
                  <c:v>469.76</c:v>
                </c:pt>
                <c:pt idx="9">
                  <c:v>449.54</c:v>
                </c:pt>
                <c:pt idx="10">
                  <c:v>479.16</c:v>
                </c:pt>
                <c:pt idx="11">
                  <c:v>407.28</c:v>
                </c:pt>
                <c:pt idx="12">
                  <c:v>575.29</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Tunja!$F$7:$R$7</c:f>
              <c:numCache>
                <c:formatCode>0.0</c:formatCode>
                <c:ptCount val="13"/>
                <c:pt idx="0">
                  <c:v>426.46</c:v>
                </c:pt>
                <c:pt idx="1">
                  <c:v>429.05</c:v>
                </c:pt>
                <c:pt idx="2">
                  <c:v>432.44</c:v>
                </c:pt>
                <c:pt idx="3">
                  <c:v>431.88</c:v>
                </c:pt>
                <c:pt idx="4">
                  <c:v>432.31</c:v>
                </c:pt>
                <c:pt idx="5">
                  <c:v>432.31</c:v>
                </c:pt>
                <c:pt idx="6">
                  <c:v>440.57</c:v>
                </c:pt>
                <c:pt idx="7">
                  <c:v>440.57</c:v>
                </c:pt>
                <c:pt idx="8">
                  <c:v>445.27</c:v>
                </c:pt>
                <c:pt idx="9">
                  <c:v>443.31</c:v>
                </c:pt>
                <c:pt idx="10">
                  <c:v>444.26</c:v>
                </c:pt>
                <c:pt idx="11">
                  <c:v>451.35</c:v>
                </c:pt>
                <c:pt idx="12">
                  <c:v>457.02</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470330848"/>
        <c:axId val="470330456"/>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Tunja!$F$8:$R$8</c:f>
              <c:numCache>
                <c:formatCode>0.0</c:formatCode>
                <c:ptCount val="13"/>
                <c:pt idx="0">
                  <c:v>2217.42</c:v>
                </c:pt>
                <c:pt idx="1">
                  <c:v>2467.39</c:v>
                </c:pt>
                <c:pt idx="2">
                  <c:v>2428.83</c:v>
                </c:pt>
                <c:pt idx="3">
                  <c:v>2327.14</c:v>
                </c:pt>
                <c:pt idx="4">
                  <c:v>2298.88</c:v>
                </c:pt>
                <c:pt idx="5">
                  <c:v>2298.88</c:v>
                </c:pt>
                <c:pt idx="6">
                  <c:v>2246.67</c:v>
                </c:pt>
                <c:pt idx="7">
                  <c:v>2246.67</c:v>
                </c:pt>
                <c:pt idx="8">
                  <c:v>2374.59</c:v>
                </c:pt>
                <c:pt idx="9">
                  <c:v>2408.1</c:v>
                </c:pt>
                <c:pt idx="10">
                  <c:v>2451.54</c:v>
                </c:pt>
                <c:pt idx="11">
                  <c:v>2479.92</c:v>
                </c:pt>
                <c:pt idx="12">
                  <c:v>2514.3200000000002</c:v>
                </c:pt>
              </c:numCache>
            </c:numRef>
          </c:val>
          <c:smooth val="0"/>
          <c:extLst>
            <c:ext xmlns:c16="http://schemas.microsoft.com/office/drawing/2014/chart" uri="{C3380CC4-5D6E-409C-BE32-E72D297353CC}">
              <c16:uniqueId val="{00000003-9677-4209-930E-36D1F8CB545F}"/>
            </c:ext>
          </c:extLst>
        </c:ser>
        <c:ser>
          <c:idx val="4"/>
          <c:order val="4"/>
          <c:tx>
            <c:strRef>
              <c:f>Tunja!$E$9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Tunja!$F$4:$R$4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Tunja!$F$9:$R$9</c:f>
              <c:numCache>
                <c:formatCode>0.0</c:formatCode>
                <c:ptCount val="13"/>
                <c:pt idx="0">
                  <c:v>3016</c:v>
                </c:pt>
                <c:pt idx="1">
                  <c:v>3028</c:v>
                </c:pt>
                <c:pt idx="2">
                  <c:v>3044</c:v>
                </c:pt>
                <c:pt idx="3">
                  <c:v>3050</c:v>
                </c:pt>
                <c:pt idx="4">
                  <c:v>3049</c:v>
                </c:pt>
                <c:pt idx="5">
                  <c:v>3049</c:v>
                </c:pt>
                <c:pt idx="6">
                  <c:v>3056</c:v>
                </c:pt>
                <c:pt idx="7">
                  <c:v>3056</c:v>
                </c:pt>
                <c:pt idx="8">
                  <c:v>3063</c:v>
                </c:pt>
                <c:pt idx="9">
                  <c:v>3062</c:v>
                </c:pt>
                <c:pt idx="10">
                  <c:v>3066</c:v>
                </c:pt>
                <c:pt idx="11">
                  <c:v>3098</c:v>
                </c:pt>
                <c:pt idx="12">
                  <c:v>3128</c:v>
                </c:pt>
              </c:numCache>
            </c:numRef>
          </c:val>
          <c:smooth val="0"/>
          <c:extLst>
            <c:ext xmlns:c16="http://schemas.microsoft.com/office/drawing/2014/chart" uri="{C3380CC4-5D6E-409C-BE32-E72D297353CC}">
              <c16:uniqueId val="{00000000-4B44-4789-B013-9F212BDE5811}"/>
            </c:ext>
          </c:extLst>
        </c:ser>
        <c:dLbls>
          <c:showLegendKey val="0"/>
          <c:showVal val="0"/>
          <c:showCatName val="0"/>
          <c:showSerName val="0"/>
          <c:showPercent val="0"/>
          <c:showBubbleSize val="0"/>
        </c:dLbls>
        <c:marker val="1"/>
        <c:smooth val="0"/>
        <c:axId val="470330848"/>
        <c:axId val="470330456"/>
      </c:lineChart>
      <c:dateAx>
        <c:axId val="470330848"/>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456"/>
        <c:crosses val="autoZero"/>
        <c:auto val="1"/>
        <c:lblOffset val="100"/>
        <c:baseTimeUnit val="months"/>
      </c:dateAx>
      <c:valAx>
        <c:axId val="47033045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03308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Tunja!$F$13:$R$13</c:f>
              <c:numCache>
                <c:formatCode>0.0</c:formatCode>
                <c:ptCount val="13"/>
                <c:pt idx="0">
                  <c:v>1098.8399999999999</c:v>
                </c:pt>
                <c:pt idx="1">
                  <c:v>1104.6400000000001</c:v>
                </c:pt>
                <c:pt idx="2">
                  <c:v>1111.92</c:v>
                </c:pt>
                <c:pt idx="3">
                  <c:v>1115.49</c:v>
                </c:pt>
                <c:pt idx="4">
                  <c:v>1116.68</c:v>
                </c:pt>
                <c:pt idx="5">
                  <c:v>1119.73</c:v>
                </c:pt>
                <c:pt idx="6">
                  <c:v>1121.81</c:v>
                </c:pt>
                <c:pt idx="7">
                  <c:v>1125.45</c:v>
                </c:pt>
                <c:pt idx="8">
                  <c:v>1127.53</c:v>
                </c:pt>
                <c:pt idx="9">
                  <c:v>1128.3499999999999</c:v>
                </c:pt>
                <c:pt idx="10">
                  <c:v>1131.32</c:v>
                </c:pt>
                <c:pt idx="11">
                  <c:v>1144.69</c:v>
                </c:pt>
                <c:pt idx="12">
                  <c:v>1157.02</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Tunja!$F$14:$R$14</c:f>
              <c:numCache>
                <c:formatCode>0.0</c:formatCode>
                <c:ptCount val="13"/>
                <c:pt idx="0">
                  <c:v>1383.75</c:v>
                </c:pt>
                <c:pt idx="1">
                  <c:v>1391.05</c:v>
                </c:pt>
                <c:pt idx="2">
                  <c:v>1400.22</c:v>
                </c:pt>
                <c:pt idx="3">
                  <c:v>1404.71</c:v>
                </c:pt>
                <c:pt idx="4">
                  <c:v>1406.21</c:v>
                </c:pt>
                <c:pt idx="5">
                  <c:v>1410.05</c:v>
                </c:pt>
                <c:pt idx="6">
                  <c:v>1412.67</c:v>
                </c:pt>
                <c:pt idx="7">
                  <c:v>1417.25</c:v>
                </c:pt>
                <c:pt idx="8">
                  <c:v>1419.87</c:v>
                </c:pt>
                <c:pt idx="9">
                  <c:v>1420.9</c:v>
                </c:pt>
                <c:pt idx="10">
                  <c:v>1424.64</c:v>
                </c:pt>
                <c:pt idx="11">
                  <c:v>1441.48</c:v>
                </c:pt>
                <c:pt idx="12">
                  <c:v>1457.01</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Tunja!$F$15:$R$15</c:f>
              <c:numCache>
                <c:formatCode>0.0</c:formatCode>
                <c:ptCount val="13"/>
                <c:pt idx="0">
                  <c:v>2217.4</c:v>
                </c:pt>
                <c:pt idx="1">
                  <c:v>2467.39</c:v>
                </c:pt>
                <c:pt idx="2">
                  <c:v>2428.83</c:v>
                </c:pt>
                <c:pt idx="3">
                  <c:v>2327.14</c:v>
                </c:pt>
                <c:pt idx="4">
                  <c:v>2298.88</c:v>
                </c:pt>
                <c:pt idx="5">
                  <c:v>2298.88</c:v>
                </c:pt>
                <c:pt idx="6">
                  <c:v>2246.67</c:v>
                </c:pt>
                <c:pt idx="7">
                  <c:v>2246.67</c:v>
                </c:pt>
                <c:pt idx="8">
                  <c:v>2374.59</c:v>
                </c:pt>
                <c:pt idx="9">
                  <c:v>2408.1</c:v>
                </c:pt>
                <c:pt idx="10">
                  <c:v>2451.54</c:v>
                </c:pt>
                <c:pt idx="11">
                  <c:v>2479.92</c:v>
                </c:pt>
                <c:pt idx="12">
                  <c:v>2514.3200000000002</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Tunja!$F$16:$R$16</c:f>
              <c:numCache>
                <c:formatCode>0.0</c:formatCode>
                <c:ptCount val="13"/>
                <c:pt idx="0">
                  <c:v>2660.88</c:v>
                </c:pt>
                <c:pt idx="1">
                  <c:v>2960.8679999999999</c:v>
                </c:pt>
                <c:pt idx="2">
                  <c:v>2914.596</c:v>
                </c:pt>
                <c:pt idx="3">
                  <c:v>2792.5679999999998</c:v>
                </c:pt>
                <c:pt idx="4">
                  <c:v>2758.6559999999999</c:v>
                </c:pt>
                <c:pt idx="5">
                  <c:v>2758.6559999999999</c:v>
                </c:pt>
                <c:pt idx="6">
                  <c:v>2696.0039999999999</c:v>
                </c:pt>
                <c:pt idx="7">
                  <c:v>2696.0039999999999</c:v>
                </c:pt>
                <c:pt idx="8">
                  <c:v>2849.5080000000003</c:v>
                </c:pt>
                <c:pt idx="9">
                  <c:v>2889.72</c:v>
                </c:pt>
                <c:pt idx="10">
                  <c:v>2941.848</c:v>
                </c:pt>
                <c:pt idx="11">
                  <c:v>2975.904</c:v>
                </c:pt>
                <c:pt idx="12">
                  <c:v>3017.1840000000002</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470331240"/>
        <c:axId val="470328104"/>
      </c:barChart>
      <c:dateAx>
        <c:axId val="470331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28104"/>
        <c:crosses val="autoZero"/>
        <c:auto val="1"/>
        <c:lblOffset val="100"/>
        <c:baseTimeUnit val="months"/>
      </c:dateAx>
      <c:valAx>
        <c:axId val="47032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0331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Enerca'!$F$4:$U$4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'Yopal Enerca'!$F$5:$U$5</c:f>
              <c:numCache>
                <c:formatCode>0.0</c:formatCode>
                <c:ptCount val="13"/>
                <c:pt idx="0">
                  <c:v>212.33019999999999</c:v>
                </c:pt>
                <c:pt idx="1">
                  <c:v>477.31779999999998</c:v>
                </c:pt>
                <c:pt idx="2">
                  <c:v>461.67430000000002</c:v>
                </c:pt>
                <c:pt idx="3">
                  <c:v>203.0119</c:v>
                </c:pt>
                <c:pt idx="4">
                  <c:v>405.50119999999998</c:v>
                </c:pt>
                <c:pt idx="5">
                  <c:v>399.96629999999999</c:v>
                </c:pt>
                <c:pt idx="6">
                  <c:v>388.24149999999997</c:v>
                </c:pt>
                <c:pt idx="7">
                  <c:v>363.97660000000002</c:v>
                </c:pt>
                <c:pt idx="8">
                  <c:v>351.68779999999998</c:v>
                </c:pt>
                <c:pt idx="9">
                  <c:v>345.31970000000001</c:v>
                </c:pt>
                <c:pt idx="10">
                  <c:v>477.31779999999998</c:v>
                </c:pt>
                <c:pt idx="11">
                  <c:v>461.67430000000002</c:v>
                </c:pt>
                <c:pt idx="12">
                  <c:v>466.52910000000003</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Enerca'!$F$4:$U$4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'Yopal Enerca'!$F$6:$U$6</c:f>
              <c:numCache>
                <c:formatCode>0.0</c:formatCode>
                <c:ptCount val="13"/>
                <c:pt idx="0">
                  <c:v>88.7834</c:v>
                </c:pt>
                <c:pt idx="1">
                  <c:v>102.10599999999999</c:v>
                </c:pt>
                <c:pt idx="2">
                  <c:v>102.10599999999999</c:v>
                </c:pt>
                <c:pt idx="3">
                  <c:v>118.6634</c:v>
                </c:pt>
                <c:pt idx="4">
                  <c:v>101.50239999999999</c:v>
                </c:pt>
                <c:pt idx="5">
                  <c:v>87.379900000000006</c:v>
                </c:pt>
                <c:pt idx="6">
                  <c:v>86.025700000000001</c:v>
                </c:pt>
                <c:pt idx="7">
                  <c:v>85.355999999999995</c:v>
                </c:pt>
                <c:pt idx="8">
                  <c:v>86.649199999999993</c:v>
                </c:pt>
                <c:pt idx="9">
                  <c:v>93.205200000000005</c:v>
                </c:pt>
                <c:pt idx="10">
                  <c:v>102.10599999999999</c:v>
                </c:pt>
                <c:pt idx="11">
                  <c:v>98.649299999999997</c:v>
                </c:pt>
                <c:pt idx="12">
                  <c:v>99.705299999999994</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Enerca'!$F$4:$U$4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'Yopal Enerca'!$F$7:$U$7</c:f>
              <c:numCache>
                <c:formatCode>0.0</c:formatCode>
                <c:ptCount val="13"/>
                <c:pt idx="0">
                  <c:v>136.73509999999999</c:v>
                </c:pt>
                <c:pt idx="1">
                  <c:v>131.57669999999999</c:v>
                </c:pt>
                <c:pt idx="2">
                  <c:v>131.57669999999999</c:v>
                </c:pt>
                <c:pt idx="3">
                  <c:v>134.51150000000001</c:v>
                </c:pt>
                <c:pt idx="4">
                  <c:v>133.5061</c:v>
                </c:pt>
                <c:pt idx="5">
                  <c:v>134.17529999999999</c:v>
                </c:pt>
                <c:pt idx="6">
                  <c:v>134.77000000000001</c:v>
                </c:pt>
                <c:pt idx="7">
                  <c:v>135.18109999999999</c:v>
                </c:pt>
                <c:pt idx="8">
                  <c:v>134.23689999999999</c:v>
                </c:pt>
                <c:pt idx="9">
                  <c:v>132.37090000000001</c:v>
                </c:pt>
                <c:pt idx="10">
                  <c:v>131.57669999999999</c:v>
                </c:pt>
                <c:pt idx="11">
                  <c:v>132.82339999999999</c:v>
                </c:pt>
                <c:pt idx="12">
                  <c:v>133.52359999999999</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477280952"/>
        <c:axId val="477276248"/>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'Yopal Enerca'!$F$4:$U$4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'Yopal Enerca'!$F$8:$U$8</c:f>
              <c:numCache>
                <c:formatCode>0.0</c:formatCode>
                <c:ptCount val="13"/>
                <c:pt idx="0">
                  <c:v>470.70080000000002</c:v>
                </c:pt>
                <c:pt idx="1">
                  <c:v>754.40049999999997</c:v>
                </c:pt>
                <c:pt idx="2">
                  <c:v>736.33320000000003</c:v>
                </c:pt>
                <c:pt idx="3">
                  <c:v>489.51549999999997</c:v>
                </c:pt>
                <c:pt idx="4">
                  <c:v>679.40750000000003</c:v>
                </c:pt>
                <c:pt idx="5">
                  <c:v>659.49950000000001</c:v>
                </c:pt>
                <c:pt idx="6">
                  <c:v>646.95100000000002</c:v>
                </c:pt>
                <c:pt idx="7">
                  <c:v>621.56590000000006</c:v>
                </c:pt>
                <c:pt idx="8">
                  <c:v>610.51220000000001</c:v>
                </c:pt>
                <c:pt idx="9">
                  <c:v>607.43910000000005</c:v>
                </c:pt>
                <c:pt idx="10">
                  <c:v>754.40049999999997</c:v>
                </c:pt>
                <c:pt idx="11">
                  <c:v>736.33320000000003</c:v>
                </c:pt>
                <c:pt idx="12">
                  <c:v>744.80669999999998</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477280952"/>
        <c:axId val="477276248"/>
      </c:lineChart>
      <c:dateAx>
        <c:axId val="477280952"/>
        <c:scaling>
          <c:orientation val="minMax"/>
        </c:scaling>
        <c:delete val="0"/>
        <c:axPos val="b"/>
        <c:numFmt formatCode="mmm/yy" sourceLinked="0"/>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7276248"/>
        <c:crosses val="autoZero"/>
        <c:auto val="1"/>
        <c:lblOffset val="100"/>
        <c:baseTimeUnit val="months"/>
      </c:dateAx>
      <c:valAx>
        <c:axId val="47727624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7728095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Enerca'!$F$12:$U$12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'Yopal Enerca'!$F$13:$U$13</c:f>
              <c:numCache>
                <c:formatCode>0.0</c:formatCode>
                <c:ptCount val="13"/>
                <c:pt idx="0">
                  <c:v>422.39</c:v>
                </c:pt>
                <c:pt idx="1">
                  <c:v>472.85</c:v>
                </c:pt>
                <c:pt idx="2">
                  <c:v>478.44</c:v>
                </c:pt>
                <c:pt idx="3">
                  <c:v>428.78</c:v>
                </c:pt>
                <c:pt idx="4">
                  <c:v>429.24</c:v>
                </c:pt>
                <c:pt idx="5">
                  <c:v>430.41</c:v>
                </c:pt>
                <c:pt idx="6">
                  <c:v>431.21</c:v>
                </c:pt>
                <c:pt idx="7">
                  <c:v>432.61</c:v>
                </c:pt>
                <c:pt idx="8">
                  <c:v>433.41</c:v>
                </c:pt>
                <c:pt idx="9">
                  <c:v>433.72</c:v>
                </c:pt>
                <c:pt idx="10">
                  <c:v>472.85</c:v>
                </c:pt>
                <c:pt idx="11">
                  <c:v>478.44</c:v>
                </c:pt>
                <c:pt idx="12">
                  <c:v>483.59</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Enerca'!$F$12:$U$12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'Yopal Enerca'!$F$14:$U$14</c:f>
              <c:numCache>
                <c:formatCode>0.0</c:formatCode>
                <c:ptCount val="13"/>
                <c:pt idx="0">
                  <c:v>485.43</c:v>
                </c:pt>
                <c:pt idx="1">
                  <c:v>563.55999999999995</c:v>
                </c:pt>
                <c:pt idx="2">
                  <c:v>570.23</c:v>
                </c:pt>
                <c:pt idx="3">
                  <c:v>492.79</c:v>
                </c:pt>
                <c:pt idx="4">
                  <c:v>501.13</c:v>
                </c:pt>
                <c:pt idx="5">
                  <c:v>503.32</c:v>
                </c:pt>
                <c:pt idx="6">
                  <c:v>504.25</c:v>
                </c:pt>
                <c:pt idx="7">
                  <c:v>505.89</c:v>
                </c:pt>
                <c:pt idx="8">
                  <c:v>506.83</c:v>
                </c:pt>
                <c:pt idx="9">
                  <c:v>507.19</c:v>
                </c:pt>
                <c:pt idx="10">
                  <c:v>563.55999999999995</c:v>
                </c:pt>
                <c:pt idx="11">
                  <c:v>570.23</c:v>
                </c:pt>
                <c:pt idx="12">
                  <c:v>576.37</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Enerca'!$F$12:$U$12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'Yopal Enerca'!$F$15:$U$15</c:f>
              <c:numCache>
                <c:formatCode>0.0</c:formatCode>
                <c:ptCount val="13"/>
                <c:pt idx="0">
                  <c:v>470.70080000000002</c:v>
                </c:pt>
                <c:pt idx="1">
                  <c:v>754.40049999999997</c:v>
                </c:pt>
                <c:pt idx="2">
                  <c:v>736.33320000000003</c:v>
                </c:pt>
                <c:pt idx="3">
                  <c:v>489.51549999999997</c:v>
                </c:pt>
                <c:pt idx="4">
                  <c:v>679.40750000000003</c:v>
                </c:pt>
                <c:pt idx="5">
                  <c:v>659.49950000000001</c:v>
                </c:pt>
                <c:pt idx="6">
                  <c:v>646.95100000000002</c:v>
                </c:pt>
                <c:pt idx="7">
                  <c:v>621.56590000000006</c:v>
                </c:pt>
                <c:pt idx="8">
                  <c:v>610.51220000000001</c:v>
                </c:pt>
                <c:pt idx="9">
                  <c:v>607.43910000000005</c:v>
                </c:pt>
                <c:pt idx="10">
                  <c:v>754.40049999999997</c:v>
                </c:pt>
                <c:pt idx="11">
                  <c:v>736.33320000000003</c:v>
                </c:pt>
                <c:pt idx="12">
                  <c:v>744.80669999999998</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Enerca'!$F$12:$U$12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'Yopal Enerca'!$F$16:$U$16</c:f>
              <c:numCache>
                <c:formatCode>0.0</c:formatCode>
                <c:ptCount val="13"/>
                <c:pt idx="0">
                  <c:v>564.84096</c:v>
                </c:pt>
                <c:pt idx="1">
                  <c:v>905.28059999999994</c:v>
                </c:pt>
                <c:pt idx="2">
                  <c:v>883.59983999999997</c:v>
                </c:pt>
                <c:pt idx="3">
                  <c:v>587.41859999999997</c:v>
                </c:pt>
                <c:pt idx="4">
                  <c:v>815.28899999999999</c:v>
                </c:pt>
                <c:pt idx="5">
                  <c:v>791.39940000000001</c:v>
                </c:pt>
                <c:pt idx="6">
                  <c:v>776.34119999999996</c:v>
                </c:pt>
                <c:pt idx="7">
                  <c:v>745.87908000000004</c:v>
                </c:pt>
                <c:pt idx="8">
                  <c:v>732.61464000000001</c:v>
                </c:pt>
                <c:pt idx="9">
                  <c:v>728.92692</c:v>
                </c:pt>
                <c:pt idx="10">
                  <c:v>905.28059999999994</c:v>
                </c:pt>
                <c:pt idx="11">
                  <c:v>883.59983999999997</c:v>
                </c:pt>
                <c:pt idx="12">
                  <c:v>893.76803999999993</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477274288"/>
        <c:axId val="477277032"/>
      </c:barChart>
      <c:dateAx>
        <c:axId val="47727428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7032"/>
        <c:crosses val="autoZero"/>
        <c:auto val="1"/>
        <c:lblOffset val="100"/>
        <c:baseTimeUnit val="months"/>
      </c:dateAx>
      <c:valAx>
        <c:axId val="477277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428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'Yopal Gases del Cusiana'!$F$13:$R$13</c:f>
              <c:numCache>
                <c:formatCode>0.0</c:formatCode>
                <c:ptCount val="13"/>
                <c:pt idx="0">
                  <c:v>632.14</c:v>
                </c:pt>
                <c:pt idx="1">
                  <c:v>635.47</c:v>
                </c:pt>
                <c:pt idx="2">
                  <c:v>639.66</c:v>
                </c:pt>
                <c:pt idx="3">
                  <c:v>641.71</c:v>
                </c:pt>
                <c:pt idx="4">
                  <c:v>642.39</c:v>
                </c:pt>
                <c:pt idx="5">
                  <c:v>644.14</c:v>
                </c:pt>
                <c:pt idx="6">
                  <c:v>645.34</c:v>
                </c:pt>
                <c:pt idx="7">
                  <c:v>647.42999999999995</c:v>
                </c:pt>
                <c:pt idx="8">
                  <c:v>648.63</c:v>
                </c:pt>
                <c:pt idx="9">
                  <c:v>649.1</c:v>
                </c:pt>
                <c:pt idx="10">
                  <c:v>650.80999999999995</c:v>
                </c:pt>
                <c:pt idx="11">
                  <c:v>658.5</c:v>
                </c:pt>
                <c:pt idx="12">
                  <c:v>665.59</c:v>
                </c:pt>
              </c:numCache>
            </c:numRef>
          </c:val>
          <c:extLst>
            <c:ext xmlns:c16="http://schemas.microsoft.com/office/drawing/2014/chart" uri="{C3380CC4-5D6E-409C-BE32-E72D297353CC}">
              <c16:uniqueId val="{00000000-6D71-4A38-93B8-56C230A5D002}"/>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'Yopal Gases del Cusiana'!$F$14:$R$14</c:f>
              <c:numCache>
                <c:formatCode>0.0</c:formatCode>
                <c:ptCount val="13"/>
                <c:pt idx="0">
                  <c:v>770.52</c:v>
                </c:pt>
                <c:pt idx="1">
                  <c:v>774.58</c:v>
                </c:pt>
                <c:pt idx="2">
                  <c:v>779.69</c:v>
                </c:pt>
                <c:pt idx="3">
                  <c:v>782.19</c:v>
                </c:pt>
                <c:pt idx="4">
                  <c:v>783.02</c:v>
                </c:pt>
                <c:pt idx="5">
                  <c:v>785.16</c:v>
                </c:pt>
                <c:pt idx="6">
                  <c:v>786.62</c:v>
                </c:pt>
                <c:pt idx="7">
                  <c:v>789.17</c:v>
                </c:pt>
                <c:pt idx="8">
                  <c:v>790.63</c:v>
                </c:pt>
                <c:pt idx="9">
                  <c:v>791.2</c:v>
                </c:pt>
                <c:pt idx="10">
                  <c:v>793.28</c:v>
                </c:pt>
                <c:pt idx="11">
                  <c:v>802.66</c:v>
                </c:pt>
                <c:pt idx="12">
                  <c:v>811.31</c:v>
                </c:pt>
              </c:numCache>
            </c:numRef>
          </c:val>
          <c:extLst>
            <c:ext xmlns:c16="http://schemas.microsoft.com/office/drawing/2014/chart" uri="{C3380CC4-5D6E-409C-BE32-E72D297353CC}">
              <c16:uniqueId val="{00000001-6D71-4A38-93B8-56C230A5D002}"/>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'Yopal Gases del Cusiana'!$F$15:$R$15</c:f>
              <c:numCache>
                <c:formatCode>0.0</c:formatCode>
                <c:ptCount val="13"/>
                <c:pt idx="0">
                  <c:v>787.81</c:v>
                </c:pt>
                <c:pt idx="1">
                  <c:v>750.67</c:v>
                </c:pt>
                <c:pt idx="2">
                  <c:v>780.94</c:v>
                </c:pt>
                <c:pt idx="3">
                  <c:v>793.36</c:v>
                </c:pt>
                <c:pt idx="4">
                  <c:v>801.92</c:v>
                </c:pt>
                <c:pt idx="5">
                  <c:v>843.54</c:v>
                </c:pt>
                <c:pt idx="6">
                  <c:v>797.48</c:v>
                </c:pt>
                <c:pt idx="7">
                  <c:v>819.59</c:v>
                </c:pt>
                <c:pt idx="8">
                  <c:v>813.87</c:v>
                </c:pt>
                <c:pt idx="9">
                  <c:v>794.68</c:v>
                </c:pt>
                <c:pt idx="10">
                  <c:v>681.27</c:v>
                </c:pt>
                <c:pt idx="11">
                  <c:v>655.11</c:v>
                </c:pt>
                <c:pt idx="12">
                  <c:v>614.37</c:v>
                </c:pt>
              </c:numCache>
            </c:numRef>
          </c:val>
          <c:extLst>
            <c:ext xmlns:c16="http://schemas.microsoft.com/office/drawing/2014/chart" uri="{C3380CC4-5D6E-409C-BE32-E72D297353CC}">
              <c16:uniqueId val="{00000002-6D71-4A38-93B8-56C230A5D002}"/>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'Yopal Gases del Cusiana'!$F$16:$R$16</c:f>
              <c:numCache>
                <c:formatCode>0.0</c:formatCode>
                <c:ptCount val="13"/>
                <c:pt idx="0">
                  <c:v>945.37199999999984</c:v>
                </c:pt>
                <c:pt idx="1">
                  <c:v>900.80399999999997</c:v>
                </c:pt>
                <c:pt idx="2">
                  <c:v>937.12800000000004</c:v>
                </c:pt>
                <c:pt idx="3">
                  <c:v>952.03199999999993</c:v>
                </c:pt>
                <c:pt idx="4">
                  <c:v>962.30399999999986</c:v>
                </c:pt>
                <c:pt idx="5">
                  <c:v>1012.2479999999999</c:v>
                </c:pt>
                <c:pt idx="6">
                  <c:v>956.976</c:v>
                </c:pt>
                <c:pt idx="7">
                  <c:v>983.50800000000004</c:v>
                </c:pt>
                <c:pt idx="8">
                  <c:v>976.64400000000001</c:v>
                </c:pt>
                <c:pt idx="9">
                  <c:v>953.61599999999987</c:v>
                </c:pt>
                <c:pt idx="10">
                  <c:v>817.524</c:v>
                </c:pt>
                <c:pt idx="11">
                  <c:v>786.13199999999995</c:v>
                </c:pt>
                <c:pt idx="12">
                  <c:v>737.24400000000003</c:v>
                </c:pt>
              </c:numCache>
            </c:numRef>
          </c:val>
          <c:extLst>
            <c:ext xmlns:c16="http://schemas.microsoft.com/office/drawing/2014/chart" uri="{C3380CC4-5D6E-409C-BE32-E72D297353CC}">
              <c16:uniqueId val="{00000003-6D71-4A38-93B8-56C230A5D002}"/>
            </c:ext>
          </c:extLst>
        </c:ser>
        <c:dLbls>
          <c:showLegendKey val="0"/>
          <c:showVal val="0"/>
          <c:showCatName val="0"/>
          <c:showSerName val="0"/>
          <c:showPercent val="0"/>
          <c:showBubbleSize val="0"/>
        </c:dLbls>
        <c:gapWidth val="219"/>
        <c:overlap val="-27"/>
        <c:axId val="477275072"/>
        <c:axId val="477280168"/>
      </c:barChart>
      <c:dateAx>
        <c:axId val="4772750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80168"/>
        <c:crosses val="autoZero"/>
        <c:auto val="1"/>
        <c:lblOffset val="100"/>
        <c:baseTimeUnit val="months"/>
      </c:dateAx>
      <c:valAx>
        <c:axId val="4772801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5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'Yopal Gases del Cusiana'!$F$5:$R$5</c:f>
              <c:numCache>
                <c:formatCode>0.0</c:formatCode>
                <c:ptCount val="13"/>
                <c:pt idx="0">
                  <c:v>187.26</c:v>
                </c:pt>
                <c:pt idx="1">
                  <c:v>147.5</c:v>
                </c:pt>
                <c:pt idx="2">
                  <c:v>186.12</c:v>
                </c:pt>
                <c:pt idx="3">
                  <c:v>203.22</c:v>
                </c:pt>
                <c:pt idx="4">
                  <c:v>214.8</c:v>
                </c:pt>
                <c:pt idx="5">
                  <c:v>254.96</c:v>
                </c:pt>
                <c:pt idx="6">
                  <c:v>208.78</c:v>
                </c:pt>
                <c:pt idx="7">
                  <c:v>226.32</c:v>
                </c:pt>
                <c:pt idx="8">
                  <c:v>229.87</c:v>
                </c:pt>
                <c:pt idx="9">
                  <c:v>221.66</c:v>
                </c:pt>
                <c:pt idx="10">
                  <c:v>108.64</c:v>
                </c:pt>
                <c:pt idx="11">
                  <c:v>79.47</c:v>
                </c:pt>
                <c:pt idx="12">
                  <c:v>34.880000000000003</c:v>
                </c:pt>
              </c:numCache>
            </c:numRef>
          </c:val>
          <c:extLst>
            <c:ext xmlns:c16="http://schemas.microsoft.com/office/drawing/2014/chart" uri="{C3380CC4-5D6E-409C-BE32-E72D297353CC}">
              <c16:uniqueId val="{00000000-F461-4AF9-9596-42FDEF4FD840}"/>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'Yopal Gases del Cusiana'!$F$6:$R$6</c:f>
              <c:numCache>
                <c:formatCode>0.0</c:formatCode>
                <c:ptCount val="13"/>
                <c:pt idx="0">
                  <c:v>81.760000000000005</c:v>
                </c:pt>
                <c:pt idx="1">
                  <c:v>86.51</c:v>
                </c:pt>
                <c:pt idx="2">
                  <c:v>82.41</c:v>
                </c:pt>
                <c:pt idx="3">
                  <c:v>81.61</c:v>
                </c:pt>
                <c:pt idx="4">
                  <c:v>83.93</c:v>
                </c:pt>
                <c:pt idx="5">
                  <c:v>80.78</c:v>
                </c:pt>
                <c:pt idx="6">
                  <c:v>79.599999999999994</c:v>
                </c:pt>
                <c:pt idx="7">
                  <c:v>82.66</c:v>
                </c:pt>
                <c:pt idx="8">
                  <c:v>79.739999999999995</c:v>
                </c:pt>
                <c:pt idx="9">
                  <c:v>78</c:v>
                </c:pt>
                <c:pt idx="10">
                  <c:v>79.319999999999993</c:v>
                </c:pt>
                <c:pt idx="11">
                  <c:v>78</c:v>
                </c:pt>
                <c:pt idx="12">
                  <c:v>78.89</c:v>
                </c:pt>
              </c:numCache>
            </c:numRef>
          </c:val>
          <c:extLst>
            <c:ext xmlns:c16="http://schemas.microsoft.com/office/drawing/2014/chart" uri="{C3380CC4-5D6E-409C-BE32-E72D297353CC}">
              <c16:uniqueId val="{00000001-F461-4AF9-9596-42FDEF4FD840}"/>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'Yopal Gases del Cusiana'!$F$7:$R$7</c:f>
              <c:numCache>
                <c:formatCode>0.0</c:formatCode>
                <c:ptCount val="13"/>
                <c:pt idx="0">
                  <c:v>510.26</c:v>
                </c:pt>
                <c:pt idx="1">
                  <c:v>508.98</c:v>
                </c:pt>
                <c:pt idx="2">
                  <c:v>508.93</c:v>
                </c:pt>
                <c:pt idx="3">
                  <c:v>504.36</c:v>
                </c:pt>
                <c:pt idx="4">
                  <c:v>500.59</c:v>
                </c:pt>
                <c:pt idx="5">
                  <c:v>503.1</c:v>
                </c:pt>
                <c:pt idx="6">
                  <c:v>505.01</c:v>
                </c:pt>
                <c:pt idx="7">
                  <c:v>506.5</c:v>
                </c:pt>
                <c:pt idx="8">
                  <c:v>502.01</c:v>
                </c:pt>
                <c:pt idx="9">
                  <c:v>493.67</c:v>
                </c:pt>
                <c:pt idx="10">
                  <c:v>493.4</c:v>
                </c:pt>
                <c:pt idx="11">
                  <c:v>498.08</c:v>
                </c:pt>
                <c:pt idx="12">
                  <c:v>500.7</c:v>
                </c:pt>
              </c:numCache>
            </c:numRef>
          </c:val>
          <c:extLst>
            <c:ext xmlns:c16="http://schemas.microsoft.com/office/drawing/2014/chart" uri="{C3380CC4-5D6E-409C-BE32-E72D297353CC}">
              <c16:uniqueId val="{00000002-F461-4AF9-9596-42FDEF4FD840}"/>
            </c:ext>
          </c:extLst>
        </c:ser>
        <c:dLbls>
          <c:showLegendKey val="0"/>
          <c:showVal val="0"/>
          <c:showCatName val="0"/>
          <c:showSerName val="0"/>
          <c:showPercent val="0"/>
          <c:showBubbleSize val="0"/>
        </c:dLbls>
        <c:gapWidth val="52"/>
        <c:overlap val="100"/>
        <c:axId val="477273896"/>
        <c:axId val="477274680"/>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'Yopal Gases del Cusiana'!$F$8:$R$8</c:f>
              <c:numCache>
                <c:formatCode>0.0</c:formatCode>
                <c:ptCount val="13"/>
                <c:pt idx="0">
                  <c:v>787.81</c:v>
                </c:pt>
                <c:pt idx="1">
                  <c:v>750.67</c:v>
                </c:pt>
                <c:pt idx="2">
                  <c:v>780.94</c:v>
                </c:pt>
                <c:pt idx="3">
                  <c:v>793.36</c:v>
                </c:pt>
                <c:pt idx="4">
                  <c:v>801.92</c:v>
                </c:pt>
                <c:pt idx="5">
                  <c:v>843.54</c:v>
                </c:pt>
                <c:pt idx="6">
                  <c:v>797.48</c:v>
                </c:pt>
                <c:pt idx="7">
                  <c:v>819.59</c:v>
                </c:pt>
                <c:pt idx="8">
                  <c:v>813.87</c:v>
                </c:pt>
                <c:pt idx="9">
                  <c:v>794.68</c:v>
                </c:pt>
                <c:pt idx="10">
                  <c:v>681.27</c:v>
                </c:pt>
                <c:pt idx="11">
                  <c:v>655.11</c:v>
                </c:pt>
                <c:pt idx="12">
                  <c:v>614.37</c:v>
                </c:pt>
              </c:numCache>
            </c:numRef>
          </c:val>
          <c:smooth val="0"/>
          <c:extLst>
            <c:ext xmlns:c16="http://schemas.microsoft.com/office/drawing/2014/chart" uri="{C3380CC4-5D6E-409C-BE32-E72D297353CC}">
              <c16:uniqueId val="{00000003-F461-4AF9-9596-42FDEF4FD840}"/>
            </c:ext>
          </c:extLst>
        </c:ser>
        <c:dLbls>
          <c:showLegendKey val="0"/>
          <c:showVal val="0"/>
          <c:showCatName val="0"/>
          <c:showSerName val="0"/>
          <c:showPercent val="0"/>
          <c:showBubbleSize val="0"/>
        </c:dLbls>
        <c:marker val="1"/>
        <c:smooth val="0"/>
        <c:axId val="477273896"/>
        <c:axId val="477274680"/>
      </c:lineChart>
      <c:dateAx>
        <c:axId val="47727389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4680"/>
        <c:crosses val="autoZero"/>
        <c:auto val="1"/>
        <c:lblOffset val="100"/>
        <c:baseTimeUnit val="months"/>
      </c:dateAx>
      <c:valAx>
        <c:axId val="4772746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77273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layout>
        <c:manualLayout>
          <c:xMode val="edge"/>
          <c:yMode val="edge"/>
          <c:x val="0.36704229887106021"/>
          <c:y val="2.295148922635409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0.10032300766134518"/>
          <c:y val="0.23096713614434125"/>
          <c:w val="0.88888944168176098"/>
          <c:h val="0.58540149238227257"/>
        </c:manualLayout>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Armenia!$F$13:$R$13</c:f>
              <c:numCache>
                <c:formatCode>0.0</c:formatCode>
                <c:ptCount val="13"/>
                <c:pt idx="0">
                  <c:v>1568.04</c:v>
                </c:pt>
                <c:pt idx="1">
                  <c:v>1576.2</c:v>
                </c:pt>
                <c:pt idx="2">
                  <c:v>1586.6</c:v>
                </c:pt>
                <c:pt idx="3">
                  <c:v>1591.68</c:v>
                </c:pt>
                <c:pt idx="4">
                  <c:v>1593.27</c:v>
                </c:pt>
                <c:pt idx="5">
                  <c:v>1597.73</c:v>
                </c:pt>
                <c:pt idx="6">
                  <c:v>1600.77</c:v>
                </c:pt>
                <c:pt idx="7">
                  <c:v>1605.89</c:v>
                </c:pt>
                <c:pt idx="8">
                  <c:v>1608.78</c:v>
                </c:pt>
                <c:pt idx="9">
                  <c:v>1609.91</c:v>
                </c:pt>
                <c:pt idx="10">
                  <c:v>1616.34</c:v>
                </c:pt>
                <c:pt idx="11">
                  <c:v>1518.53</c:v>
                </c:pt>
                <c:pt idx="12">
                  <c:v>1660.35</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Armenia!$F$14:$R$14</c:f>
              <c:numCache>
                <c:formatCode>0.0</c:formatCode>
                <c:ptCount val="13"/>
                <c:pt idx="0">
                  <c:v>1958.57</c:v>
                </c:pt>
                <c:pt idx="1">
                  <c:v>1968.75</c:v>
                </c:pt>
                <c:pt idx="2">
                  <c:v>1981.75</c:v>
                </c:pt>
                <c:pt idx="3">
                  <c:v>1988.09</c:v>
                </c:pt>
                <c:pt idx="4">
                  <c:v>1990.08</c:v>
                </c:pt>
                <c:pt idx="5">
                  <c:v>1995.65</c:v>
                </c:pt>
                <c:pt idx="6">
                  <c:v>1999.44</c:v>
                </c:pt>
                <c:pt idx="7">
                  <c:v>2005.84</c:v>
                </c:pt>
                <c:pt idx="8">
                  <c:v>2009.45</c:v>
                </c:pt>
                <c:pt idx="9">
                  <c:v>2010.86</c:v>
                </c:pt>
                <c:pt idx="10">
                  <c:v>2018.9</c:v>
                </c:pt>
                <c:pt idx="11">
                  <c:v>1904.25</c:v>
                </c:pt>
                <c:pt idx="12">
                  <c:v>2072.0500000000002</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Armenia!$F$15:$R$15</c:f>
              <c:numCache>
                <c:formatCode>0.0</c:formatCode>
                <c:ptCount val="13"/>
                <c:pt idx="0">
                  <c:v>3324.11391</c:v>
                </c:pt>
                <c:pt idx="1">
                  <c:v>3369.2992100000001</c:v>
                </c:pt>
                <c:pt idx="2">
                  <c:v>3354.1075999999998</c:v>
                </c:pt>
                <c:pt idx="3">
                  <c:v>3314.9636300000002</c:v>
                </c:pt>
                <c:pt idx="4">
                  <c:v>3326.0531700000001</c:v>
                </c:pt>
                <c:pt idx="5">
                  <c:v>3280.5430999999999</c:v>
                </c:pt>
                <c:pt idx="6">
                  <c:v>3248.9755</c:v>
                </c:pt>
                <c:pt idx="7">
                  <c:v>3159.5803900000001</c:v>
                </c:pt>
                <c:pt idx="8">
                  <c:v>3096.7220499999999</c:v>
                </c:pt>
                <c:pt idx="9">
                  <c:v>3116.2668399999998</c:v>
                </c:pt>
                <c:pt idx="10">
                  <c:v>3667.3292499999998</c:v>
                </c:pt>
                <c:pt idx="11">
                  <c:v>3384.4194600000001</c:v>
                </c:pt>
                <c:pt idx="12">
                  <c:v>3781.7330900000002</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Armenia!$F$16:$R$16</c:f>
              <c:numCache>
                <c:formatCode>0.0</c:formatCode>
                <c:ptCount val="13"/>
                <c:pt idx="0">
                  <c:v>3988.9366919999998</c:v>
                </c:pt>
                <c:pt idx="1">
                  <c:v>4043.159052</c:v>
                </c:pt>
                <c:pt idx="2">
                  <c:v>4024.9291199999998</c:v>
                </c:pt>
                <c:pt idx="3">
                  <c:v>3977.9563560000001</c:v>
                </c:pt>
                <c:pt idx="4">
                  <c:v>3991.2638040000002</c:v>
                </c:pt>
                <c:pt idx="5">
                  <c:v>3936.6517199999998</c:v>
                </c:pt>
                <c:pt idx="6">
                  <c:v>3898.7705999999998</c:v>
                </c:pt>
                <c:pt idx="7">
                  <c:v>3791.4964679999998</c:v>
                </c:pt>
                <c:pt idx="8">
                  <c:v>3716.0664599999996</c:v>
                </c:pt>
                <c:pt idx="9">
                  <c:v>3739.5202079999995</c:v>
                </c:pt>
                <c:pt idx="10">
                  <c:v>4400.7950999999994</c:v>
                </c:pt>
                <c:pt idx="11">
                  <c:v>4061.3033519999999</c:v>
                </c:pt>
                <c:pt idx="12">
                  <c:v>4538.0797080000002</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468625392"/>
        <c:axId val="468625000"/>
      </c:barChart>
      <c:dateAx>
        <c:axId val="46862539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000"/>
        <c:crosses val="autoZero"/>
        <c:auto val="1"/>
        <c:lblOffset val="100"/>
        <c:baseTimeUnit val="months"/>
      </c:dateAx>
      <c:valAx>
        <c:axId val="46862500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layout>
        <c:manualLayout>
          <c:xMode val="edge"/>
          <c:yMode val="edge"/>
          <c:x val="0.35902597121083168"/>
          <c:y val="5.94701846515414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6.7889858778932013E-2"/>
          <c:y val="0.22209732381914657"/>
          <c:w val="0.91746540080286176"/>
          <c:h val="0.63970677664111419"/>
        </c:manualLayout>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Barranquilla!$F$5:$R$5</c:f>
              <c:numCache>
                <c:formatCode>0.0</c:formatCode>
                <c:ptCount val="13"/>
                <c:pt idx="0">
                  <c:v>1720</c:v>
                </c:pt>
                <c:pt idx="1">
                  <c:v>1918</c:v>
                </c:pt>
                <c:pt idx="2">
                  <c:v>1789</c:v>
                </c:pt>
                <c:pt idx="3">
                  <c:v>1835</c:v>
                </c:pt>
                <c:pt idx="4">
                  <c:v>1774</c:v>
                </c:pt>
                <c:pt idx="5">
                  <c:v>1785</c:v>
                </c:pt>
                <c:pt idx="6">
                  <c:v>1780</c:v>
                </c:pt>
                <c:pt idx="7">
                  <c:v>1764</c:v>
                </c:pt>
                <c:pt idx="8">
                  <c:v>1736</c:v>
                </c:pt>
                <c:pt idx="9">
                  <c:v>1792</c:v>
                </c:pt>
                <c:pt idx="10">
                  <c:v>1819</c:v>
                </c:pt>
                <c:pt idx="11">
                  <c:v>1754</c:v>
                </c:pt>
                <c:pt idx="12">
                  <c:v>1735</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Barranquilla!$F$6:$R$6</c:f>
              <c:numCache>
                <c:formatCode>0.0</c:formatCode>
                <c:ptCount val="13"/>
                <c:pt idx="0">
                  <c:v>348</c:v>
                </c:pt>
                <c:pt idx="1">
                  <c:v>384</c:v>
                </c:pt>
                <c:pt idx="2">
                  <c:v>385</c:v>
                </c:pt>
                <c:pt idx="3">
                  <c:v>376</c:v>
                </c:pt>
                <c:pt idx="4">
                  <c:v>387</c:v>
                </c:pt>
                <c:pt idx="5">
                  <c:v>421</c:v>
                </c:pt>
                <c:pt idx="6">
                  <c:v>370</c:v>
                </c:pt>
                <c:pt idx="7">
                  <c:v>378</c:v>
                </c:pt>
                <c:pt idx="8">
                  <c:v>388</c:v>
                </c:pt>
                <c:pt idx="9">
                  <c:v>380</c:v>
                </c:pt>
                <c:pt idx="10">
                  <c:v>395</c:v>
                </c:pt>
                <c:pt idx="11">
                  <c:v>396</c:v>
                </c:pt>
                <c:pt idx="12">
                  <c:v>374</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Barranquilla!$F$7:$R$7</c:f>
              <c:numCache>
                <c:formatCode>0.0</c:formatCode>
                <c:ptCount val="13"/>
                <c:pt idx="0">
                  <c:v>723.89</c:v>
                </c:pt>
                <c:pt idx="1">
                  <c:v>740.49</c:v>
                </c:pt>
                <c:pt idx="2">
                  <c:v>741.85</c:v>
                </c:pt>
                <c:pt idx="3">
                  <c:v>737.56</c:v>
                </c:pt>
                <c:pt idx="4">
                  <c:v>734.34</c:v>
                </c:pt>
                <c:pt idx="5">
                  <c:v>736.76</c:v>
                </c:pt>
                <c:pt idx="6">
                  <c:v>738.3</c:v>
                </c:pt>
                <c:pt idx="7">
                  <c:v>739.52</c:v>
                </c:pt>
                <c:pt idx="8">
                  <c:v>736.51</c:v>
                </c:pt>
                <c:pt idx="9">
                  <c:v>730.71</c:v>
                </c:pt>
                <c:pt idx="10">
                  <c:v>728.46</c:v>
                </c:pt>
                <c:pt idx="11">
                  <c:v>735.51</c:v>
                </c:pt>
                <c:pt idx="12">
                  <c:v>740.35</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468626960"/>
        <c:axId val="468624216"/>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Barranquilla!$F$8:$R$8</c:f>
              <c:numCache>
                <c:formatCode>0.0</c:formatCode>
                <c:ptCount val="13"/>
                <c:pt idx="0">
                  <c:v>2872.33</c:v>
                </c:pt>
                <c:pt idx="1">
                  <c:v>3130.78</c:v>
                </c:pt>
                <c:pt idx="2">
                  <c:v>3005.08</c:v>
                </c:pt>
                <c:pt idx="3">
                  <c:v>3035.85</c:v>
                </c:pt>
                <c:pt idx="4">
                  <c:v>2995.97</c:v>
                </c:pt>
                <c:pt idx="5">
                  <c:v>3044.41</c:v>
                </c:pt>
                <c:pt idx="6">
                  <c:v>2986.94</c:v>
                </c:pt>
                <c:pt idx="7">
                  <c:v>2980.77</c:v>
                </c:pt>
                <c:pt idx="8">
                  <c:v>2961.04</c:v>
                </c:pt>
                <c:pt idx="9">
                  <c:v>3003.77</c:v>
                </c:pt>
                <c:pt idx="10">
                  <c:v>3050.3</c:v>
                </c:pt>
                <c:pt idx="11">
                  <c:v>2992.98</c:v>
                </c:pt>
                <c:pt idx="12">
                  <c:v>2954.27</c:v>
                </c:pt>
              </c:numCache>
            </c:numRef>
          </c:val>
          <c:smooth val="0"/>
          <c:extLst>
            <c:ext xmlns:c16="http://schemas.microsoft.com/office/drawing/2014/chart" uri="{C3380CC4-5D6E-409C-BE32-E72D297353CC}">
              <c16:uniqueId val="{00000003-DACC-43DC-8CEB-BE715344B991}"/>
            </c:ext>
          </c:extLst>
        </c:ser>
        <c:ser>
          <c:idx val="4"/>
          <c:order val="4"/>
          <c:tx>
            <c:strRef>
              <c:f>Barranquilla!$E$9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Barranquilla!$F$4:$R$4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Barranquilla!$F$9:$R$9</c:f>
              <c:numCache>
                <c:formatCode>0.0</c:formatCode>
                <c:ptCount val="13"/>
                <c:pt idx="0">
                  <c:v>5067</c:v>
                </c:pt>
                <c:pt idx="1">
                  <c:v>5087</c:v>
                </c:pt>
                <c:pt idx="2">
                  <c:v>5114</c:v>
                </c:pt>
                <c:pt idx="3">
                  <c:v>5124</c:v>
                </c:pt>
                <c:pt idx="4">
                  <c:v>5123</c:v>
                </c:pt>
                <c:pt idx="5">
                  <c:v>5131</c:v>
                </c:pt>
                <c:pt idx="6">
                  <c:v>5134</c:v>
                </c:pt>
                <c:pt idx="7">
                  <c:v>5144</c:v>
                </c:pt>
                <c:pt idx="8">
                  <c:v>5147</c:v>
                </c:pt>
                <c:pt idx="9">
                  <c:v>5145</c:v>
                </c:pt>
                <c:pt idx="10">
                  <c:v>5152</c:v>
                </c:pt>
                <c:pt idx="11">
                  <c:v>5206</c:v>
                </c:pt>
                <c:pt idx="12">
                  <c:v>5256</c:v>
                </c:pt>
              </c:numCache>
            </c:numRef>
          </c:val>
          <c:smooth val="0"/>
          <c:extLst>
            <c:ext xmlns:c16="http://schemas.microsoft.com/office/drawing/2014/chart" uri="{C3380CC4-5D6E-409C-BE32-E72D297353CC}">
              <c16:uniqueId val="{00000000-3584-461E-BE69-01DD7CD886DC}"/>
            </c:ext>
          </c:extLst>
        </c:ser>
        <c:dLbls>
          <c:showLegendKey val="0"/>
          <c:showVal val="0"/>
          <c:showCatName val="0"/>
          <c:showSerName val="0"/>
          <c:showPercent val="0"/>
          <c:showBubbleSize val="0"/>
        </c:dLbls>
        <c:marker val="1"/>
        <c:smooth val="0"/>
        <c:axId val="468626960"/>
        <c:axId val="468624216"/>
      </c:lineChart>
      <c:dateAx>
        <c:axId val="468626960"/>
        <c:scaling>
          <c:orientation val="minMax"/>
        </c:scaling>
        <c:delete val="0"/>
        <c:axPos val="b"/>
        <c:numFmt formatCode="mmm/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8624216"/>
        <c:crosses val="autoZero"/>
        <c:auto val="1"/>
        <c:lblOffset val="100"/>
        <c:baseTimeUnit val="months"/>
      </c:dateAx>
      <c:valAx>
        <c:axId val="4686242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8626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autoTitleDeleted val="0"/>
    <c:plotArea>
      <c:layout>
        <c:manualLayout>
          <c:layoutTarget val="inner"/>
          <c:xMode val="edge"/>
          <c:yMode val="edge"/>
          <c:x val="8.0278402561026641E-2"/>
          <c:y val="0.17912386223215782"/>
          <c:w val="0.91969146563733006"/>
          <c:h val="0.67281697521813899"/>
        </c:manualLayout>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Barranquilla!$F$13:$R$13</c:f>
              <c:numCache>
                <c:formatCode>0.0</c:formatCode>
                <c:ptCount val="13"/>
                <c:pt idx="0">
                  <c:v>1445.99</c:v>
                </c:pt>
                <c:pt idx="1">
                  <c:v>1453.62</c:v>
                </c:pt>
                <c:pt idx="2">
                  <c:v>1463.2</c:v>
                </c:pt>
                <c:pt idx="3">
                  <c:v>1467.89</c:v>
                </c:pt>
                <c:pt idx="4">
                  <c:v>1469.45</c:v>
                </c:pt>
                <c:pt idx="5">
                  <c:v>1473.46</c:v>
                </c:pt>
                <c:pt idx="6">
                  <c:v>1476.2</c:v>
                </c:pt>
                <c:pt idx="7">
                  <c:v>1480.99</c:v>
                </c:pt>
                <c:pt idx="8">
                  <c:v>1483.73</c:v>
                </c:pt>
                <c:pt idx="9">
                  <c:v>1484.8</c:v>
                </c:pt>
                <c:pt idx="10">
                  <c:v>1488.72</c:v>
                </c:pt>
                <c:pt idx="11">
                  <c:v>1506.31</c:v>
                </c:pt>
                <c:pt idx="12">
                  <c:v>1522.54</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Barranquilla!$F$14:$R$14</c:f>
              <c:numCache>
                <c:formatCode>0.0</c:formatCode>
                <c:ptCount val="13"/>
                <c:pt idx="0">
                  <c:v>1815.26</c:v>
                </c:pt>
                <c:pt idx="1">
                  <c:v>1824.83</c:v>
                </c:pt>
                <c:pt idx="2">
                  <c:v>1836.86</c:v>
                </c:pt>
                <c:pt idx="3">
                  <c:v>1842.75</c:v>
                </c:pt>
                <c:pt idx="4">
                  <c:v>1844.72</c:v>
                </c:pt>
                <c:pt idx="5">
                  <c:v>1849.75</c:v>
                </c:pt>
                <c:pt idx="6">
                  <c:v>1853.18</c:v>
                </c:pt>
                <c:pt idx="7">
                  <c:v>1859.2</c:v>
                </c:pt>
                <c:pt idx="8">
                  <c:v>1862.63</c:v>
                </c:pt>
                <c:pt idx="9">
                  <c:v>1863.98</c:v>
                </c:pt>
                <c:pt idx="10">
                  <c:v>1868.89</c:v>
                </c:pt>
                <c:pt idx="11">
                  <c:v>1890.99</c:v>
                </c:pt>
                <c:pt idx="12">
                  <c:v>1911.36</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Barranquilla!$F$15:$R$15</c:f>
              <c:numCache>
                <c:formatCode>0.0</c:formatCode>
                <c:ptCount val="13"/>
                <c:pt idx="0">
                  <c:v>0</c:v>
                </c:pt>
                <c:pt idx="1">
                  <c:v>2872.33</c:v>
                </c:pt>
                <c:pt idx="2">
                  <c:v>3130.78</c:v>
                </c:pt>
                <c:pt idx="3">
                  <c:v>3005.08</c:v>
                </c:pt>
                <c:pt idx="4">
                  <c:v>2995.97</c:v>
                </c:pt>
                <c:pt idx="5">
                  <c:v>3044.41</c:v>
                </c:pt>
                <c:pt idx="6">
                  <c:v>2986.94</c:v>
                </c:pt>
                <c:pt idx="7">
                  <c:v>2980.77</c:v>
                </c:pt>
                <c:pt idx="8">
                  <c:v>2961.04</c:v>
                </c:pt>
                <c:pt idx="9">
                  <c:v>3003.77</c:v>
                </c:pt>
                <c:pt idx="10">
                  <c:v>3050.3</c:v>
                </c:pt>
                <c:pt idx="11">
                  <c:v>2992.98</c:v>
                </c:pt>
                <c:pt idx="12">
                  <c:v>2954.27</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Barranquilla!$F$16:$R$16</c:f>
              <c:numCache>
                <c:formatCode>0.0</c:formatCode>
                <c:ptCount val="13"/>
                <c:pt idx="0">
                  <c:v>0</c:v>
                </c:pt>
                <c:pt idx="1">
                  <c:v>3446.7959999999998</c:v>
                </c:pt>
                <c:pt idx="2">
                  <c:v>3756.9360000000001</c:v>
                </c:pt>
                <c:pt idx="3">
                  <c:v>3606.096</c:v>
                </c:pt>
                <c:pt idx="4">
                  <c:v>3595.1639999999998</c:v>
                </c:pt>
                <c:pt idx="5">
                  <c:v>3653.2919999999999</c:v>
                </c:pt>
                <c:pt idx="6">
                  <c:v>3584.328</c:v>
                </c:pt>
                <c:pt idx="7">
                  <c:v>3576.924</c:v>
                </c:pt>
                <c:pt idx="8">
                  <c:v>3553.248</c:v>
                </c:pt>
                <c:pt idx="9">
                  <c:v>3604.5239999999999</c:v>
                </c:pt>
                <c:pt idx="10">
                  <c:v>3660.36</c:v>
                </c:pt>
                <c:pt idx="11">
                  <c:v>3591.576</c:v>
                </c:pt>
                <c:pt idx="12">
                  <c:v>3545.1239999999998</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468623824"/>
        <c:axId val="468625784"/>
      </c:barChart>
      <c:dateAx>
        <c:axId val="46862382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5784"/>
        <c:crosses val="autoZero"/>
        <c:auto val="1"/>
        <c:lblOffset val="100"/>
        <c:baseTimeUnit val="months"/>
      </c:dateAx>
      <c:valAx>
        <c:axId val="4686257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68623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CO"/>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'Bogotá Vanti'!$F$5:$R$5</c:f>
              <c:numCache>
                <c:formatCode>0.0</c:formatCode>
                <c:ptCount val="13"/>
                <c:pt idx="0">
                  <c:v>1692.63</c:v>
                </c:pt>
                <c:pt idx="1">
                  <c:v>1708.93</c:v>
                </c:pt>
                <c:pt idx="2">
                  <c:v>1654.66</c:v>
                </c:pt>
                <c:pt idx="3">
                  <c:v>1500.23</c:v>
                </c:pt>
                <c:pt idx="4">
                  <c:v>1450.65</c:v>
                </c:pt>
                <c:pt idx="5">
                  <c:v>1496.13</c:v>
                </c:pt>
                <c:pt idx="6">
                  <c:v>1478.84</c:v>
                </c:pt>
                <c:pt idx="7">
                  <c:v>1438.91</c:v>
                </c:pt>
                <c:pt idx="8">
                  <c:v>1324.73</c:v>
                </c:pt>
                <c:pt idx="9">
                  <c:v>1335.32</c:v>
                </c:pt>
                <c:pt idx="10">
                  <c:v>1309.3699999999999</c:v>
                </c:pt>
                <c:pt idx="11">
                  <c:v>1336.54</c:v>
                </c:pt>
                <c:pt idx="12">
                  <c:v>1429.13</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'Bogotá Vanti'!$F$6:$R$6</c:f>
              <c:numCache>
                <c:formatCode>0.0</c:formatCode>
                <c:ptCount val="13"/>
                <c:pt idx="0">
                  <c:v>573.01</c:v>
                </c:pt>
                <c:pt idx="1">
                  <c:v>490.95</c:v>
                </c:pt>
                <c:pt idx="2">
                  <c:v>530.51</c:v>
                </c:pt>
                <c:pt idx="3">
                  <c:v>527.87</c:v>
                </c:pt>
                <c:pt idx="4">
                  <c:v>672.27</c:v>
                </c:pt>
                <c:pt idx="5">
                  <c:v>541.92999999999995</c:v>
                </c:pt>
                <c:pt idx="6">
                  <c:v>583.64</c:v>
                </c:pt>
                <c:pt idx="7">
                  <c:v>632.88</c:v>
                </c:pt>
                <c:pt idx="8">
                  <c:v>582.57000000000005</c:v>
                </c:pt>
                <c:pt idx="9">
                  <c:v>549.30999999999995</c:v>
                </c:pt>
                <c:pt idx="10">
                  <c:v>583.80999999999995</c:v>
                </c:pt>
                <c:pt idx="11">
                  <c:v>564.29999999999995</c:v>
                </c:pt>
                <c:pt idx="12">
                  <c:v>577.69000000000005</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'Bogotá Vanti'!$F$7:$R$7</c:f>
              <c:numCache>
                <c:formatCode>0.0</c:formatCode>
                <c:ptCount val="13"/>
                <c:pt idx="0">
                  <c:v>545.20000000000005</c:v>
                </c:pt>
                <c:pt idx="1">
                  <c:v>544.13</c:v>
                </c:pt>
                <c:pt idx="2">
                  <c:v>544.08000000000004</c:v>
                </c:pt>
                <c:pt idx="3">
                  <c:v>537.48</c:v>
                </c:pt>
                <c:pt idx="4">
                  <c:v>533.47</c:v>
                </c:pt>
                <c:pt idx="5">
                  <c:v>536.14</c:v>
                </c:pt>
                <c:pt idx="6">
                  <c:v>538.52</c:v>
                </c:pt>
                <c:pt idx="7">
                  <c:v>460.61</c:v>
                </c:pt>
                <c:pt idx="8">
                  <c:v>524.59</c:v>
                </c:pt>
                <c:pt idx="9">
                  <c:v>521.80999999999995</c:v>
                </c:pt>
                <c:pt idx="10">
                  <c:v>521.29</c:v>
                </c:pt>
                <c:pt idx="11">
                  <c:v>527.07000000000005</c:v>
                </c:pt>
                <c:pt idx="12">
                  <c:v>531.82000000000005</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469030096"/>
        <c:axId val="469029704"/>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'Bogotá Vanti'!$F$8:$R$8</c:f>
              <c:numCache>
                <c:formatCode>0.0</c:formatCode>
                <c:ptCount val="13"/>
                <c:pt idx="0">
                  <c:v>2942.88</c:v>
                </c:pt>
                <c:pt idx="1">
                  <c:v>2894.71</c:v>
                </c:pt>
                <c:pt idx="2">
                  <c:v>2880.54</c:v>
                </c:pt>
                <c:pt idx="3">
                  <c:v>2710.04</c:v>
                </c:pt>
                <c:pt idx="4">
                  <c:v>2803.53</c:v>
                </c:pt>
                <c:pt idx="5">
                  <c:v>2718.81</c:v>
                </c:pt>
                <c:pt idx="6">
                  <c:v>2747.85</c:v>
                </c:pt>
                <c:pt idx="7">
                  <c:v>2741.69</c:v>
                </c:pt>
                <c:pt idx="8">
                  <c:v>2570.5</c:v>
                </c:pt>
                <c:pt idx="9">
                  <c:v>2543.69</c:v>
                </c:pt>
                <c:pt idx="10">
                  <c:v>2551.41</c:v>
                </c:pt>
                <c:pt idx="11">
                  <c:v>2566.59</c:v>
                </c:pt>
                <c:pt idx="12">
                  <c:v>2681.43</c:v>
                </c:pt>
              </c:numCache>
            </c:numRef>
          </c:val>
          <c:smooth val="0"/>
          <c:extLst>
            <c:ext xmlns:c16="http://schemas.microsoft.com/office/drawing/2014/chart" uri="{C3380CC4-5D6E-409C-BE32-E72D297353CC}">
              <c16:uniqueId val="{00000003-704E-44BD-AEEC-841EF1CDB918}"/>
            </c:ext>
          </c:extLst>
        </c:ser>
        <c:ser>
          <c:idx val="4"/>
          <c:order val="4"/>
          <c:tx>
            <c:strRef>
              <c:f>'Bogotá Vanti'!$E$9</c:f>
              <c:strCache>
                <c:ptCount val="1"/>
                <c:pt idx="0">
                  <c:v>CF ($/factura)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'Bogotá Vanti'!$F$4:$R$4</c:f>
              <c:numCache>
                <c:formatCode>mmm\-yy</c:formatCode>
                <c:ptCount val="13"/>
                <c:pt idx="0">
                  <c:v>45717</c:v>
                </c:pt>
                <c:pt idx="1">
                  <c:v>45748</c:v>
                </c:pt>
                <c:pt idx="2">
                  <c:v>45778</c:v>
                </c:pt>
                <c:pt idx="3">
                  <c:v>45809</c:v>
                </c:pt>
                <c:pt idx="4">
                  <c:v>45839</c:v>
                </c:pt>
                <c:pt idx="5">
                  <c:v>45870</c:v>
                </c:pt>
                <c:pt idx="6">
                  <c:v>45901</c:v>
                </c:pt>
                <c:pt idx="7">
                  <c:v>45931</c:v>
                </c:pt>
                <c:pt idx="8">
                  <c:v>45962</c:v>
                </c:pt>
                <c:pt idx="9">
                  <c:v>45992</c:v>
                </c:pt>
                <c:pt idx="10">
                  <c:v>46023</c:v>
                </c:pt>
                <c:pt idx="11">
                  <c:v>46054</c:v>
                </c:pt>
                <c:pt idx="12">
                  <c:v>46082</c:v>
                </c:pt>
              </c:numCache>
            </c:numRef>
          </c:cat>
          <c:val>
            <c:numRef>
              <c:f>'Bogotá Vanti'!$F$9:$R$9</c:f>
              <c:numCache>
                <c:formatCode>0.0</c:formatCode>
                <c:ptCount val="13"/>
                <c:pt idx="0">
                  <c:v>4117</c:v>
                </c:pt>
                <c:pt idx="1">
                  <c:v>4133</c:v>
                </c:pt>
                <c:pt idx="2">
                  <c:v>4155</c:v>
                </c:pt>
                <c:pt idx="3">
                  <c:v>4164</c:v>
                </c:pt>
                <c:pt idx="4">
                  <c:v>4163</c:v>
                </c:pt>
                <c:pt idx="5">
                  <c:v>4169</c:v>
                </c:pt>
                <c:pt idx="6">
                  <c:v>4171</c:v>
                </c:pt>
                <c:pt idx="7">
                  <c:v>4180</c:v>
                </c:pt>
                <c:pt idx="8">
                  <c:v>4182</c:v>
                </c:pt>
                <c:pt idx="9">
                  <c:v>4180</c:v>
                </c:pt>
                <c:pt idx="10">
                  <c:v>4186</c:v>
                </c:pt>
                <c:pt idx="11">
                  <c:v>4230</c:v>
                </c:pt>
                <c:pt idx="12">
                  <c:v>4270</c:v>
                </c:pt>
              </c:numCache>
            </c:numRef>
          </c:val>
          <c:smooth val="0"/>
          <c:extLst>
            <c:ext xmlns:c16="http://schemas.microsoft.com/office/drawing/2014/chart" uri="{C3380CC4-5D6E-409C-BE32-E72D297353CC}">
              <c16:uniqueId val="{00000000-8549-4457-8C6A-D0520BCC3CE0}"/>
            </c:ext>
          </c:extLst>
        </c:ser>
        <c:dLbls>
          <c:showLegendKey val="0"/>
          <c:showVal val="0"/>
          <c:showCatName val="0"/>
          <c:showSerName val="0"/>
          <c:showPercent val="0"/>
          <c:showBubbleSize val="0"/>
        </c:dLbls>
        <c:marker val="1"/>
        <c:smooth val="0"/>
        <c:axId val="469030096"/>
        <c:axId val="469029704"/>
      </c:lineChart>
      <c:dateAx>
        <c:axId val="46903009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29704"/>
        <c:crosses val="autoZero"/>
        <c:auto val="1"/>
        <c:lblOffset val="100"/>
        <c:baseTimeUnit val="months"/>
      </c:dateAx>
      <c:valAx>
        <c:axId val="46902970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9030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1.xml"/><Relationship Id="rId5" Type="http://schemas.openxmlformats.org/officeDocument/2006/relationships/chart" Target="../charts/chart12.xml"/><Relationship Id="rId4" Type="http://schemas.openxmlformats.org/officeDocument/2006/relationships/hyperlink" Target="#'Estructura Tarifari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19.xml"/><Relationship Id="rId5" Type="http://schemas.openxmlformats.org/officeDocument/2006/relationships/hyperlink" Target="#'Estructura Tarifaria'!A1"/><Relationship Id="rId4" Type="http://schemas.openxmlformats.org/officeDocument/2006/relationships/chart" Target="../charts/chart20.xml"/></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25.xml"/><Relationship Id="rId5" Type="http://schemas.openxmlformats.org/officeDocument/2006/relationships/chart" Target="../charts/chart26.xml"/><Relationship Id="rId4" Type="http://schemas.openxmlformats.org/officeDocument/2006/relationships/hyperlink" Target="#'Estructura Tarifari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1" Type="http://schemas.openxmlformats.org/officeDocument/2006/relationships/hyperlink" Target="#Indice!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49.xml"/><Relationship Id="rId5" Type="http://schemas.openxmlformats.org/officeDocument/2006/relationships/chart" Target="../charts/chart50.xml"/><Relationship Id="rId4" Type="http://schemas.openxmlformats.org/officeDocument/2006/relationships/hyperlink" Target="#'Estructura Tarifaria'!A1"/></Relationships>
</file>

<file path=xl/drawings/_rels/drawing3.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9.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59763</xdr:colOff>
      <xdr:row>19</xdr:row>
      <xdr:rowOff>117738</xdr:rowOff>
    </xdr:from>
    <xdr:to>
      <xdr:col>17</xdr:col>
      <xdr:colOff>730250</xdr:colOff>
      <xdr:row>41</xdr:row>
      <xdr:rowOff>106625</xdr:rowOff>
    </xdr:to>
    <xdr:graphicFrame macro="">
      <xdr:nvGraphicFramePr>
        <xdr:cNvPr id="2" name="Gráfico 1" descr="Comportamiento de los componentes tarifarios:  CUV, G,T, D, desde junio 2024 a junio 2025&#10;&#10;&#10;&#10;&#10;" title="Componentes Cartagena Mercado 20">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732869</xdr:colOff>
      <xdr:row>40</xdr:row>
      <xdr:rowOff>29845</xdr:rowOff>
    </xdr:from>
    <xdr:to>
      <xdr:col>12</xdr:col>
      <xdr:colOff>257270</xdr:colOff>
      <xdr:row>41</xdr:row>
      <xdr:rowOff>99695</xdr:rowOff>
    </xdr:to>
    <xdr:sp macro="" textlink="">
      <xdr:nvSpPr>
        <xdr:cNvPr id="4" name="CuadroTexto 3">
          <a:extLst>
            <a:ext uri="{FF2B5EF4-FFF2-40B4-BE49-F238E27FC236}">
              <a16:creationId xmlns:a16="http://schemas.microsoft.com/office/drawing/2014/main" id="{00000000-0008-0000-0800-000004000000}"/>
            </a:ext>
          </a:extLst>
        </xdr:cNvPr>
        <xdr:cNvSpPr txBox="1"/>
      </xdr:nvSpPr>
      <xdr:spPr>
        <a:xfrm>
          <a:off x="8225869" y="9988762"/>
          <a:ext cx="1810401" cy="260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14621</xdr:colOff>
      <xdr:row>60</xdr:row>
      <xdr:rowOff>185870</xdr:rowOff>
    </xdr:from>
    <xdr:to>
      <xdr:col>12</xdr:col>
      <xdr:colOff>285249</xdr:colOff>
      <xdr:row>62</xdr:row>
      <xdr:rowOff>62408</xdr:rowOff>
    </xdr:to>
    <xdr:sp macro="" textlink="">
      <xdr:nvSpPr>
        <xdr:cNvPr id="5" name="CuadroTexto 4">
          <a:extLst>
            <a:ext uri="{FF2B5EF4-FFF2-40B4-BE49-F238E27FC236}">
              <a16:creationId xmlns:a16="http://schemas.microsoft.com/office/drawing/2014/main" id="{00000000-0008-0000-0800-000005000000}"/>
            </a:ext>
          </a:extLst>
        </xdr:cNvPr>
        <xdr:cNvSpPr txBox="1"/>
      </xdr:nvSpPr>
      <xdr:spPr>
        <a:xfrm>
          <a:off x="8269621" y="13954787"/>
          <a:ext cx="1794628" cy="257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2"/>
          <a:extLst>
            <a:ext uri="{FF2B5EF4-FFF2-40B4-BE49-F238E27FC236}">
              <a16:creationId xmlns:a16="http://schemas.microsoft.com/office/drawing/2014/main" id="{00000000-0008-0000-0800-000006000000}"/>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3"/>
          <a:extLst>
            <a:ext uri="{FF2B5EF4-FFF2-40B4-BE49-F238E27FC236}">
              <a16:creationId xmlns:a16="http://schemas.microsoft.com/office/drawing/2014/main" id="{00000000-0008-0000-0800-000007000000}"/>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287855</xdr:colOff>
      <xdr:row>17</xdr:row>
      <xdr:rowOff>68790</xdr:rowOff>
    </xdr:from>
    <xdr:to>
      <xdr:col>21</xdr:col>
      <xdr:colOff>417124</xdr:colOff>
      <xdr:row>20</xdr:row>
      <xdr:rowOff>74083</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800-000009000000}"/>
            </a:ext>
          </a:extLst>
        </xdr:cNvPr>
        <xdr:cNvSpPr txBox="1"/>
      </xdr:nvSpPr>
      <xdr:spPr>
        <a:xfrm>
          <a:off x="15400855" y="5667373"/>
          <a:ext cx="2415269" cy="55562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448733</xdr:colOff>
      <xdr:row>41</xdr:row>
      <xdr:rowOff>93133</xdr:rowOff>
    </xdr:from>
    <xdr:to>
      <xdr:col>18</xdr:col>
      <xdr:colOff>97206</xdr:colOff>
      <xdr:row>60</xdr:row>
      <xdr:rowOff>152400</xdr:rowOff>
    </xdr:to>
    <xdr:graphicFrame macro="">
      <xdr:nvGraphicFramePr>
        <xdr:cNvPr id="15" name="Gráfico 14" descr="Comportamiento de la tarifa:  estrato1, estrato 2, estratos 3 y 4 y estratos 5 y 6,&#10;desde junio 2024 a junio 2025&#10;" title="Tarifa a usuario final por estrato">
          <a:extLst>
            <a:ext uri="{FF2B5EF4-FFF2-40B4-BE49-F238E27FC236}">
              <a16:creationId xmlns:a16="http://schemas.microsoft.com/office/drawing/2014/main" id="{34E355EA-B891-48C2-AF58-754B47907C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933577</xdr:colOff>
      <xdr:row>20</xdr:row>
      <xdr:rowOff>6590</xdr:rowOff>
    </xdr:from>
    <xdr:to>
      <xdr:col>17</xdr:col>
      <xdr:colOff>666750</xdr:colOff>
      <xdr:row>40</xdr:row>
      <xdr:rowOff>236720</xdr:rowOff>
    </xdr:to>
    <xdr:graphicFrame macro="">
      <xdr:nvGraphicFramePr>
        <xdr:cNvPr id="2" name="Gráfico 1" descr="Comportamiento de los componentes tarifarios:  CUV, G,T, D, desde junio 2024 a junio 2025&#10;&#10;&#10;&#10;&#10;&#10;"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128170</xdr:colOff>
      <xdr:row>41</xdr:row>
      <xdr:rowOff>57727</xdr:rowOff>
    </xdr:from>
    <xdr:to>
      <xdr:col>17</xdr:col>
      <xdr:colOff>624417</xdr:colOff>
      <xdr:row>59</xdr:row>
      <xdr:rowOff>142875</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249425</xdr:colOff>
      <xdr:row>40</xdr:row>
      <xdr:rowOff>94992</xdr:rowOff>
    </xdr:from>
    <xdr:to>
      <xdr:col>11</xdr:col>
      <xdr:colOff>675610</xdr:colOff>
      <xdr:row>41</xdr:row>
      <xdr:rowOff>59962</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504425" y="11186325"/>
          <a:ext cx="1950185" cy="2083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651727</xdr:colOff>
      <xdr:row>59</xdr:row>
      <xdr:rowOff>64111</xdr:rowOff>
    </xdr:from>
    <xdr:to>
      <xdr:col>11</xdr:col>
      <xdr:colOff>650988</xdr:colOff>
      <xdr:row>61</xdr:row>
      <xdr:rowOff>6961</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8144727" y="15621611"/>
          <a:ext cx="2285261" cy="323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309022</xdr:colOff>
      <xdr:row>17</xdr:row>
      <xdr:rowOff>111123</xdr:rowOff>
    </xdr:from>
    <xdr:to>
      <xdr:col>21</xdr:col>
      <xdr:colOff>656168</xdr:colOff>
      <xdr:row>18</xdr:row>
      <xdr:rowOff>179917</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900-00000A000000}"/>
            </a:ext>
          </a:extLst>
        </xdr:cNvPr>
        <xdr:cNvSpPr txBox="1"/>
      </xdr:nvSpPr>
      <xdr:spPr>
        <a:xfrm>
          <a:off x="15422022" y="5730873"/>
          <a:ext cx="2633146" cy="65087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963323</xdr:colOff>
      <xdr:row>18</xdr:row>
      <xdr:rowOff>141229</xdr:rowOff>
    </xdr:from>
    <xdr:to>
      <xdr:col>18</xdr:col>
      <xdr:colOff>32472</xdr:colOff>
      <xdr:row>39</xdr:row>
      <xdr:rowOff>134864</xdr:rowOff>
    </xdr:to>
    <xdr:graphicFrame macro="">
      <xdr:nvGraphicFramePr>
        <xdr:cNvPr id="4" name="Gráfico 3" descr="Comportamiento de los componentes tarifarios:  CUV, G,T, D,desde junio 2024 a junio 2025&#10;&#10;&#10;&#10;&#10;"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295847</xdr:colOff>
      <xdr:row>41</xdr:row>
      <xdr:rowOff>45027</xdr:rowOff>
    </xdr:from>
    <xdr:to>
      <xdr:col>17</xdr:col>
      <xdr:colOff>606136</xdr:colOff>
      <xdr:row>58</xdr:row>
      <xdr:rowOff>111702</xdr:rowOff>
    </xdr:to>
    <xdr:graphicFrame macro="">
      <xdr:nvGraphicFramePr>
        <xdr:cNvPr id="5" name="Gráfico 4"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534644</xdr:colOff>
      <xdr:row>39</xdr:row>
      <xdr:rowOff>85324</xdr:rowOff>
    </xdr:from>
    <xdr:to>
      <xdr:col>12</xdr:col>
      <xdr:colOff>122310</xdr:colOff>
      <xdr:row>40</xdr:row>
      <xdr:rowOff>142474</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8003110" y="10833421"/>
          <a:ext cx="1860677" cy="30609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15896</xdr:colOff>
      <xdr:row>58</xdr:row>
      <xdr:rowOff>18110</xdr:rowOff>
    </xdr:from>
    <xdr:to>
      <xdr:col>12</xdr:col>
      <xdr:colOff>457598</xdr:colOff>
      <xdr:row>59</xdr:row>
      <xdr:rowOff>75261</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242032" y="15442116"/>
          <a:ext cx="1957043" cy="2519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242396</xdr:colOff>
      <xdr:row>17</xdr:row>
      <xdr:rowOff>102464</xdr:rowOff>
    </xdr:from>
    <xdr:to>
      <xdr:col>21</xdr:col>
      <xdr:colOff>371661</xdr:colOff>
      <xdr:row>20</xdr:row>
      <xdr:rowOff>17883</xdr:rowOff>
    </xdr:to>
    <xdr:sp macro="[0]!EST" textlink="">
      <xdr:nvSpPr>
        <xdr:cNvPr id="12" name="CuadroTexto 11">
          <a:hlinkClick xmlns:r="http://schemas.openxmlformats.org/officeDocument/2006/relationships" r:id="rId5"/>
          <a:extLst>
            <a:ext uri="{FF2B5EF4-FFF2-40B4-BE49-F238E27FC236}">
              <a16:creationId xmlns:a16="http://schemas.microsoft.com/office/drawing/2014/main" id="{00000000-0008-0000-0A00-00000C000000}"/>
            </a:ext>
          </a:extLst>
        </xdr:cNvPr>
        <xdr:cNvSpPr txBox="1"/>
      </xdr:nvSpPr>
      <xdr:spPr>
        <a:xfrm>
          <a:off x="15287566" y="5687578"/>
          <a:ext cx="2402277" cy="6189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ea typeface="+mn-ea"/>
              <a:cs typeface="Arial" panose="020B0604020202020204" pitchFamily="34" charset="0"/>
            </a:rPr>
            <a:t>Estructura tarifaria</a:t>
          </a:r>
          <a:endParaRPr lang="es-CO" sz="1400" b="1">
            <a:solidFill>
              <a:schemeClr val="bg1"/>
            </a:solidFill>
            <a:latin typeface="Arial" panose="020B0604020202020204" pitchFamily="34" charset="0"/>
            <a:ea typeface="+mn-ea"/>
            <a:cs typeface="Arial" panose="020B0604020202020204" pitchFamily="34" charset="0"/>
          </a:endParaRPr>
        </a:p>
        <a:p>
          <a:pPr algn="ctr"/>
          <a:r>
            <a:rPr lang="es-419" sz="1400" b="1">
              <a:solidFill>
                <a:schemeClr val="bg1"/>
              </a:solidFill>
              <a:latin typeface="Arial" panose="020B0604020202020204" pitchFamily="34" charset="0"/>
              <a:ea typeface="+mn-ea"/>
              <a:cs typeface="Arial" panose="020B0604020202020204" pitchFamily="34" charset="0"/>
            </a:rPr>
            <a:t>Contribuciones</a:t>
          </a:r>
          <a:endParaRPr lang="es-CO" sz="1400" b="1">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21165</xdr:colOff>
      <xdr:row>18</xdr:row>
      <xdr:rowOff>218286</xdr:rowOff>
    </xdr:from>
    <xdr:to>
      <xdr:col>17</xdr:col>
      <xdr:colOff>730249</xdr:colOff>
      <xdr:row>41</xdr:row>
      <xdr:rowOff>26908</xdr:rowOff>
    </xdr:to>
    <xdr:graphicFrame macro="">
      <xdr:nvGraphicFramePr>
        <xdr:cNvPr id="2" name="Gráfico 1" descr="Comportamiento de los componentes tarifarios:  CUV, G,T, D,desde junio 2024 a junio 2025&#10;&#10;&#10;&#10;&#10;"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243417</xdr:colOff>
      <xdr:row>43</xdr:row>
      <xdr:rowOff>415001</xdr:rowOff>
    </xdr:from>
    <xdr:to>
      <xdr:col>17</xdr:col>
      <xdr:colOff>666750</xdr:colOff>
      <xdr:row>57</xdr:row>
      <xdr:rowOff>91761</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352649</xdr:colOff>
      <xdr:row>41</xdr:row>
      <xdr:rowOff>9194</xdr:rowOff>
    </xdr:from>
    <xdr:to>
      <xdr:col>11</xdr:col>
      <xdr:colOff>194839</xdr:colOff>
      <xdr:row>42</xdr:row>
      <xdr:rowOff>128616</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7845649" y="10539611"/>
          <a:ext cx="2128190" cy="30992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479959</xdr:colOff>
      <xdr:row>57</xdr:row>
      <xdr:rowOff>85601</xdr:rowOff>
    </xdr:from>
    <xdr:to>
      <xdr:col>10</xdr:col>
      <xdr:colOff>724261</xdr:colOff>
      <xdr:row>59</xdr:row>
      <xdr:rowOff>5893</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7972959" y="15494934"/>
          <a:ext cx="1768302" cy="3012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402167</xdr:colOff>
      <xdr:row>16</xdr:row>
      <xdr:rowOff>291040</xdr:rowOff>
    </xdr:from>
    <xdr:to>
      <xdr:col>21</xdr:col>
      <xdr:colOff>300707</xdr:colOff>
      <xdr:row>18</xdr:row>
      <xdr:rowOff>190499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B00-00000A000000}"/>
            </a:ext>
          </a:extLst>
        </xdr:cNvPr>
        <xdr:cNvSpPr txBox="1"/>
      </xdr:nvSpPr>
      <xdr:spPr>
        <a:xfrm>
          <a:off x="15515167" y="5720290"/>
          <a:ext cx="2184540" cy="56620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383277</xdr:colOff>
      <xdr:row>42</xdr:row>
      <xdr:rowOff>147958</xdr:rowOff>
    </xdr:from>
    <xdr:to>
      <xdr:col>18</xdr:col>
      <xdr:colOff>31750</xdr:colOff>
      <xdr:row>60</xdr:row>
      <xdr:rowOff>114621</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371326</xdr:colOff>
      <xdr:row>39</xdr:row>
      <xdr:rowOff>2046</xdr:rowOff>
    </xdr:from>
    <xdr:to>
      <xdr:col>10</xdr:col>
      <xdr:colOff>677502</xdr:colOff>
      <xdr:row>40</xdr:row>
      <xdr:rowOff>107234</xdr:rowOff>
    </xdr:to>
    <xdr:sp macro="" textlink="">
      <xdr:nvSpPr>
        <xdr:cNvPr id="4" name="CuadroTexto 3">
          <a:extLst>
            <a:ext uri="{FF2B5EF4-FFF2-40B4-BE49-F238E27FC236}">
              <a16:creationId xmlns:a16="http://schemas.microsoft.com/office/drawing/2014/main" id="{00000000-0008-0000-0C00-000004000000}"/>
            </a:ext>
          </a:extLst>
        </xdr:cNvPr>
        <xdr:cNvSpPr txBox="1"/>
      </xdr:nvSpPr>
      <xdr:spPr>
        <a:xfrm>
          <a:off x="8626326" y="10712379"/>
          <a:ext cx="1830176" cy="34860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262163</xdr:colOff>
      <xdr:row>60</xdr:row>
      <xdr:rowOff>11711</xdr:rowOff>
    </xdr:from>
    <xdr:to>
      <xdr:col>11</xdr:col>
      <xdr:colOff>546070</xdr:colOff>
      <xdr:row>61</xdr:row>
      <xdr:rowOff>146927</xdr:rowOff>
    </xdr:to>
    <xdr:sp macro="" textlink="">
      <xdr:nvSpPr>
        <xdr:cNvPr id="5" name="CuadroTexto 4">
          <a:extLst>
            <a:ext uri="{FF2B5EF4-FFF2-40B4-BE49-F238E27FC236}">
              <a16:creationId xmlns:a16="http://schemas.microsoft.com/office/drawing/2014/main" id="{00000000-0008-0000-0C00-000005000000}"/>
            </a:ext>
          </a:extLst>
        </xdr:cNvPr>
        <xdr:cNvSpPr txBox="1"/>
      </xdr:nvSpPr>
      <xdr:spPr>
        <a:xfrm>
          <a:off x="8517163" y="15833794"/>
          <a:ext cx="1807907" cy="3786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C00-000006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C00-000007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4</xdr:col>
      <xdr:colOff>76727</xdr:colOff>
      <xdr:row>19</xdr:row>
      <xdr:rowOff>104510</xdr:rowOff>
    </xdr:from>
    <xdr:to>
      <xdr:col>17</xdr:col>
      <xdr:colOff>719667</xdr:colOff>
      <xdr:row>39</xdr:row>
      <xdr:rowOff>41276</xdr:rowOff>
    </xdr:to>
    <xdr:graphicFrame macro="">
      <xdr:nvGraphicFramePr>
        <xdr:cNvPr id="9" name="Gráfico 8" descr="Comportamiento de los componentes tarifarios:  CUV, G,T, D, desde junio 2024 a junio 2025&#10;&#10;&#10;&#10;&#10;&#10;&#10;&#10;&#10;&#10;" title="Componentes Manizales Mercado 168">
          <a:extLst>
            <a:ext uri="{FF2B5EF4-FFF2-40B4-BE49-F238E27FC236}">
              <a16:creationId xmlns:a16="http://schemas.microsoft.com/office/drawing/2014/main" id="{00000000-0008-0000-0C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383105</xdr:colOff>
      <xdr:row>18</xdr:row>
      <xdr:rowOff>153455</xdr:rowOff>
    </xdr:from>
    <xdr:to>
      <xdr:col>21</xdr:col>
      <xdr:colOff>512374</xdr:colOff>
      <xdr:row>22</xdr:row>
      <xdr:rowOff>84666</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C00-00000A000000}"/>
            </a:ext>
          </a:extLst>
        </xdr:cNvPr>
        <xdr:cNvSpPr txBox="1"/>
      </xdr:nvSpPr>
      <xdr:spPr>
        <a:xfrm>
          <a:off x="14734105" y="5963705"/>
          <a:ext cx="2415269" cy="69321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232834</xdr:colOff>
      <xdr:row>19</xdr:row>
      <xdr:rowOff>161925</xdr:rowOff>
    </xdr:from>
    <xdr:to>
      <xdr:col>18</xdr:col>
      <xdr:colOff>63500</xdr:colOff>
      <xdr:row>40</xdr:row>
      <xdr:rowOff>150813</xdr:rowOff>
    </xdr:to>
    <xdr:graphicFrame macro="">
      <xdr:nvGraphicFramePr>
        <xdr:cNvPr id="2" name="Gráfico 1" descr="Comportamiento de los componentes tarifarios:  CUV, G,T, D, desde junio 2024 a junio 2025&#10;&#10;"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211668</xdr:colOff>
      <xdr:row>45</xdr:row>
      <xdr:rowOff>55997</xdr:rowOff>
    </xdr:from>
    <xdr:to>
      <xdr:col>17</xdr:col>
      <xdr:colOff>719667</xdr:colOff>
      <xdr:row>63</xdr:row>
      <xdr:rowOff>34419</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75770</xdr:colOff>
      <xdr:row>40</xdr:row>
      <xdr:rowOff>109826</xdr:rowOff>
    </xdr:from>
    <xdr:to>
      <xdr:col>11</xdr:col>
      <xdr:colOff>388096</xdr:colOff>
      <xdr:row>41</xdr:row>
      <xdr:rowOff>171209</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8330770" y="10259243"/>
          <a:ext cx="1836326" cy="2518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650524</xdr:colOff>
      <xdr:row>62</xdr:row>
      <xdr:rowOff>143934</xdr:rowOff>
    </xdr:from>
    <xdr:to>
      <xdr:col>11</xdr:col>
      <xdr:colOff>200851</xdr:colOff>
      <xdr:row>63</xdr:row>
      <xdr:rowOff>163938</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8143524" y="14484351"/>
          <a:ext cx="1836327" cy="2105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338667</xdr:colOff>
      <xdr:row>17</xdr:row>
      <xdr:rowOff>144299</xdr:rowOff>
    </xdr:from>
    <xdr:to>
      <xdr:col>21</xdr:col>
      <xdr:colOff>555180</xdr:colOff>
      <xdr:row>21</xdr:row>
      <xdr:rowOff>21166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9000000}"/>
            </a:ext>
          </a:extLst>
        </xdr:cNvPr>
        <xdr:cNvSpPr txBox="1"/>
      </xdr:nvSpPr>
      <xdr:spPr>
        <a:xfrm>
          <a:off x="15462250" y="5912216"/>
          <a:ext cx="2502513" cy="6388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296334</xdr:colOff>
      <xdr:row>20</xdr:row>
      <xdr:rowOff>89218</xdr:rowOff>
    </xdr:from>
    <xdr:to>
      <xdr:col>17</xdr:col>
      <xdr:colOff>687917</xdr:colOff>
      <xdr:row>41</xdr:row>
      <xdr:rowOff>78106</xdr:rowOff>
    </xdr:to>
    <xdr:graphicFrame macro="">
      <xdr:nvGraphicFramePr>
        <xdr:cNvPr id="2" name="Gráfico 1" descr="Comportamiento de los componentes tarifarios:  CUV, G,T, D, desde junio 2024 a junio 2025&#10;&#10;&#10;"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264584</xdr:colOff>
      <xdr:row>42</xdr:row>
      <xdr:rowOff>155800</xdr:rowOff>
    </xdr:from>
    <xdr:to>
      <xdr:col>17</xdr:col>
      <xdr:colOff>656167</xdr:colOff>
      <xdr:row>60</xdr:row>
      <xdr:rowOff>122463</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395672</xdr:colOff>
      <xdr:row>41</xdr:row>
      <xdr:rowOff>86177</xdr:rowOff>
    </xdr:from>
    <xdr:to>
      <xdr:col>10</xdr:col>
      <xdr:colOff>661731</xdr:colOff>
      <xdr:row>42</xdr:row>
      <xdr:rowOff>147853</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7888672" y="10468427"/>
          <a:ext cx="1790059" cy="252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594076</xdr:colOff>
      <xdr:row>60</xdr:row>
      <xdr:rowOff>42333</xdr:rowOff>
    </xdr:from>
    <xdr:to>
      <xdr:col>10</xdr:col>
      <xdr:colOff>756908</xdr:colOff>
      <xdr:row>61</xdr:row>
      <xdr:rowOff>66035</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087076" y="14044083"/>
          <a:ext cx="1686832" cy="2142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266688</xdr:colOff>
      <xdr:row>17</xdr:row>
      <xdr:rowOff>132290</xdr:rowOff>
    </xdr:from>
    <xdr:to>
      <xdr:col>21</xdr:col>
      <xdr:colOff>395957</xdr:colOff>
      <xdr:row>20</xdr:row>
      <xdr:rowOff>52039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0E00-00000A000000}"/>
            </a:ext>
          </a:extLst>
        </xdr:cNvPr>
        <xdr:cNvSpPr txBox="1"/>
      </xdr:nvSpPr>
      <xdr:spPr>
        <a:xfrm>
          <a:off x="14617688" y="5815540"/>
          <a:ext cx="2415269" cy="618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148167</xdr:colOff>
      <xdr:row>19</xdr:row>
      <xdr:rowOff>29527</xdr:rowOff>
    </xdr:from>
    <xdr:to>
      <xdr:col>18</xdr:col>
      <xdr:colOff>0</xdr:colOff>
      <xdr:row>42</xdr:row>
      <xdr:rowOff>171449</xdr:rowOff>
    </xdr:to>
    <xdr:graphicFrame macro="">
      <xdr:nvGraphicFramePr>
        <xdr:cNvPr id="2" name="Gráfico 1" descr="Comportamiento de los componentes tarifarios:  CUV, G,T, D, desde junio 2024 a junio 2025&#10;&#10;&#10;" title="Componentes Monteria Mercado 20">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502186</xdr:colOff>
      <xdr:row>42</xdr:row>
      <xdr:rowOff>165180</xdr:rowOff>
    </xdr:from>
    <xdr:to>
      <xdr:col>12</xdr:col>
      <xdr:colOff>30988</xdr:colOff>
      <xdr:row>44</xdr:row>
      <xdr:rowOff>43037</xdr:rowOff>
    </xdr:to>
    <xdr:sp macro="" textlink="">
      <xdr:nvSpPr>
        <xdr:cNvPr id="4" name="CuadroTexto 3">
          <a:extLst>
            <a:ext uri="{FF2B5EF4-FFF2-40B4-BE49-F238E27FC236}">
              <a16:creationId xmlns:a16="http://schemas.microsoft.com/office/drawing/2014/main" id="{00000000-0008-0000-0F00-000004000000}"/>
            </a:ext>
          </a:extLst>
        </xdr:cNvPr>
        <xdr:cNvSpPr txBox="1"/>
      </xdr:nvSpPr>
      <xdr:spPr>
        <a:xfrm>
          <a:off x="7995186" y="10547430"/>
          <a:ext cx="1814802" cy="258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484647</xdr:colOff>
      <xdr:row>63</xdr:row>
      <xdr:rowOff>64148</xdr:rowOff>
    </xdr:from>
    <xdr:to>
      <xdr:col>12</xdr:col>
      <xdr:colOff>25689</xdr:colOff>
      <xdr:row>64</xdr:row>
      <xdr:rowOff>130823</xdr:rowOff>
    </xdr:to>
    <xdr:sp macro="" textlink="">
      <xdr:nvSpPr>
        <xdr:cNvPr id="5" name="CuadroTexto 4">
          <a:extLst>
            <a:ext uri="{FF2B5EF4-FFF2-40B4-BE49-F238E27FC236}">
              <a16:creationId xmlns:a16="http://schemas.microsoft.com/office/drawing/2014/main" id="{00000000-0008-0000-0F00-000005000000}"/>
            </a:ext>
          </a:extLst>
        </xdr:cNvPr>
        <xdr:cNvSpPr txBox="1"/>
      </xdr:nvSpPr>
      <xdr:spPr>
        <a:xfrm>
          <a:off x="7977647" y="14446898"/>
          <a:ext cx="1827042"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0F00-000006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0F00-000007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0</xdr:colOff>
      <xdr:row>17</xdr:row>
      <xdr:rowOff>174623</xdr:rowOff>
    </xdr:from>
    <xdr:to>
      <xdr:col>20</xdr:col>
      <xdr:colOff>512374</xdr:colOff>
      <xdr:row>20</xdr:row>
      <xdr:rowOff>94372</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F00-000009000000}"/>
            </a:ext>
          </a:extLst>
        </xdr:cNvPr>
        <xdr:cNvSpPr txBox="1"/>
      </xdr:nvSpPr>
      <xdr:spPr>
        <a:xfrm>
          <a:off x="15496105" y="5794373"/>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110067</xdr:colOff>
      <xdr:row>45</xdr:row>
      <xdr:rowOff>118533</xdr:rowOff>
    </xdr:from>
    <xdr:to>
      <xdr:col>17</xdr:col>
      <xdr:colOff>409920</xdr:colOff>
      <xdr:row>63</xdr:row>
      <xdr:rowOff>26364</xdr:rowOff>
    </xdr:to>
    <xdr:graphicFrame macro="">
      <xdr:nvGraphicFramePr>
        <xdr:cNvPr id="8" name="Gráfico 7" descr="Comportamiento de la tarifa:  estrato1, estrato 2, estratos 3 y 4 y estratos 5 y 6,&#10;desde junio 2024 a junio 2025&#10;" title="Tarifa a usuario final por estrato">
          <a:extLst>
            <a:ext uri="{FF2B5EF4-FFF2-40B4-BE49-F238E27FC236}">
              <a16:creationId xmlns:a16="http://schemas.microsoft.com/office/drawing/2014/main" id="{6903B2E0-86FE-4719-820B-AB3520688CE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1091</xdr:colOff>
      <xdr:row>20</xdr:row>
      <xdr:rowOff>17369</xdr:rowOff>
    </xdr:from>
    <xdr:to>
      <xdr:col>20</xdr:col>
      <xdr:colOff>22412</xdr:colOff>
      <xdr:row>41</xdr:row>
      <xdr:rowOff>6257</xdr:rowOff>
    </xdr:to>
    <xdr:graphicFrame macro="">
      <xdr:nvGraphicFramePr>
        <xdr:cNvPr id="2" name="Gráfico 1" descr="Comportamiento de los componentes tarifarios:  CUV, G,T, D, desde mayo 2024 a mayo 2025" title="Componentes Mocoa Mercado 172">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626055</xdr:colOff>
      <xdr:row>43</xdr:row>
      <xdr:rowOff>33336</xdr:rowOff>
    </xdr:from>
    <xdr:to>
      <xdr:col>19</xdr:col>
      <xdr:colOff>683559</xdr:colOff>
      <xdr:row>61</xdr:row>
      <xdr:rowOff>4749</xdr:rowOff>
    </xdr:to>
    <xdr:graphicFrame macro="">
      <xdr:nvGraphicFramePr>
        <xdr:cNvPr id="3" name="Gráfico 2" descr="Comportamiento de la tarifa:  estrato1, estrato 2, estratos 3 y 4 y estratos 5 y 6,&#10;desde mayo 2024 a mayo 2025&#10;&#10;" title="Tarifa a usuario final por estrato">
          <a:extLst>
            <a:ext uri="{FF2B5EF4-FFF2-40B4-BE49-F238E27FC236}">
              <a16:creationId xmlns:a16="http://schemas.microsoft.com/office/drawing/2014/main" id="{00000000-0008-0000-1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703847</xdr:colOff>
      <xdr:row>40</xdr:row>
      <xdr:rowOff>126275</xdr:rowOff>
    </xdr:from>
    <xdr:to>
      <xdr:col>10</xdr:col>
      <xdr:colOff>221214</xdr:colOff>
      <xdr:row>42</xdr:row>
      <xdr:rowOff>4169</xdr:rowOff>
    </xdr:to>
    <xdr:sp macro="" textlink="">
      <xdr:nvSpPr>
        <xdr:cNvPr id="4" name="CuadroTexto 3">
          <a:extLst>
            <a:ext uri="{FF2B5EF4-FFF2-40B4-BE49-F238E27FC236}">
              <a16:creationId xmlns:a16="http://schemas.microsoft.com/office/drawing/2014/main" id="{00000000-0008-0000-1000-000004000000}"/>
            </a:ext>
          </a:extLst>
        </xdr:cNvPr>
        <xdr:cNvSpPr txBox="1"/>
      </xdr:nvSpPr>
      <xdr:spPr>
        <a:xfrm>
          <a:off x="8200582" y="10245187"/>
          <a:ext cx="1803367" cy="2588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716788</xdr:colOff>
      <xdr:row>60</xdr:row>
      <xdr:rowOff>110169</xdr:rowOff>
    </xdr:from>
    <xdr:to>
      <xdr:col>10</xdr:col>
      <xdr:colOff>234155</xdr:colOff>
      <xdr:row>61</xdr:row>
      <xdr:rowOff>165396</xdr:rowOff>
    </xdr:to>
    <xdr:sp macro="" textlink="">
      <xdr:nvSpPr>
        <xdr:cNvPr id="5" name="CuadroTexto 4">
          <a:extLst>
            <a:ext uri="{FF2B5EF4-FFF2-40B4-BE49-F238E27FC236}">
              <a16:creationId xmlns:a16="http://schemas.microsoft.com/office/drawing/2014/main" id="{00000000-0008-0000-1000-000005000000}"/>
            </a:ext>
          </a:extLst>
        </xdr:cNvPr>
        <xdr:cNvSpPr txBox="1"/>
      </xdr:nvSpPr>
      <xdr:spPr>
        <a:xfrm>
          <a:off x="8213523" y="14039081"/>
          <a:ext cx="1803367" cy="2457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6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7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416722</xdr:colOff>
      <xdr:row>17</xdr:row>
      <xdr:rowOff>15873</xdr:rowOff>
    </xdr:from>
    <xdr:to>
      <xdr:col>23</xdr:col>
      <xdr:colOff>545991</xdr:colOff>
      <xdr:row>19</xdr:row>
      <xdr:rowOff>126122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000-000009000000}"/>
            </a:ext>
          </a:extLst>
        </xdr:cNvPr>
        <xdr:cNvSpPr txBox="1"/>
      </xdr:nvSpPr>
      <xdr:spPr>
        <a:xfrm>
          <a:off x="15600693" y="5719667"/>
          <a:ext cx="2415269" cy="52486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74084</xdr:colOff>
      <xdr:row>20</xdr:row>
      <xdr:rowOff>65555</xdr:rowOff>
    </xdr:from>
    <xdr:to>
      <xdr:col>18</xdr:col>
      <xdr:colOff>0</xdr:colOff>
      <xdr:row>41</xdr:row>
      <xdr:rowOff>44825</xdr:rowOff>
    </xdr:to>
    <xdr:graphicFrame macro="">
      <xdr:nvGraphicFramePr>
        <xdr:cNvPr id="2" name="Gráfico 1" descr="Comportamiento de los componentes tarifarios:  CUV, G,T, D, desde junio 2024 a junio 2025&#10;&#10;"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190500</xdr:colOff>
      <xdr:row>43</xdr:row>
      <xdr:rowOff>156601</xdr:rowOff>
    </xdr:from>
    <xdr:to>
      <xdr:col>18</xdr:col>
      <xdr:colOff>0</xdr:colOff>
      <xdr:row>61</xdr:row>
      <xdr:rowOff>123264</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194476</xdr:colOff>
      <xdr:row>40</xdr:row>
      <xdr:rowOff>178787</xdr:rowOff>
    </xdr:from>
    <xdr:to>
      <xdr:col>13</xdr:col>
      <xdr:colOff>479566</xdr:colOff>
      <xdr:row>42</xdr:row>
      <xdr:rowOff>21166</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7687476" y="10349370"/>
          <a:ext cx="1809090" cy="2233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406561</xdr:colOff>
      <xdr:row>61</xdr:row>
      <xdr:rowOff>74175</xdr:rowOff>
    </xdr:from>
    <xdr:to>
      <xdr:col>13</xdr:col>
      <xdr:colOff>576858</xdr:colOff>
      <xdr:row>62</xdr:row>
      <xdr:rowOff>125882</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7899561" y="14245258"/>
          <a:ext cx="1694297" cy="2422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266688</xdr:colOff>
      <xdr:row>16</xdr:row>
      <xdr:rowOff>238123</xdr:rowOff>
    </xdr:from>
    <xdr:to>
      <xdr:col>21</xdr:col>
      <xdr:colOff>395957</xdr:colOff>
      <xdr:row>19</xdr:row>
      <xdr:rowOff>83789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100-00000A000000}"/>
            </a:ext>
          </a:extLst>
        </xdr:cNvPr>
        <xdr:cNvSpPr txBox="1"/>
      </xdr:nvSpPr>
      <xdr:spPr>
        <a:xfrm>
          <a:off x="15189188" y="5667373"/>
          <a:ext cx="2415269" cy="58649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1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1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416036</xdr:colOff>
      <xdr:row>18</xdr:row>
      <xdr:rowOff>72449</xdr:rowOff>
    </xdr:from>
    <xdr:to>
      <xdr:col>18</xdr:col>
      <xdr:colOff>54741</xdr:colOff>
      <xdr:row>39</xdr:row>
      <xdr:rowOff>61337</xdr:rowOff>
    </xdr:to>
    <xdr:graphicFrame macro="">
      <xdr:nvGraphicFramePr>
        <xdr:cNvPr id="2" name="Gráfico 1" descr="Comportamiento de los componentes tarifarios:  CUV, G,T, D, desde junio 2024 a junio 2025&#10;&#10;&#10;"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700690</xdr:colOff>
      <xdr:row>42</xdr:row>
      <xdr:rowOff>46279</xdr:rowOff>
    </xdr:from>
    <xdr:to>
      <xdr:col>18</xdr:col>
      <xdr:colOff>0</xdr:colOff>
      <xdr:row>60</xdr:row>
      <xdr:rowOff>12942</xdr:rowOff>
    </xdr:to>
    <xdr:graphicFrame macro="">
      <xdr:nvGraphicFramePr>
        <xdr:cNvPr id="3" name="Gráfico 2"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688957</xdr:colOff>
      <xdr:row>39</xdr:row>
      <xdr:rowOff>38860</xdr:rowOff>
    </xdr:from>
    <xdr:to>
      <xdr:col>12</xdr:col>
      <xdr:colOff>262292</xdr:colOff>
      <xdr:row>40</xdr:row>
      <xdr:rowOff>85282</xdr:rowOff>
    </xdr:to>
    <xdr:sp macro="" textlink="">
      <xdr:nvSpPr>
        <xdr:cNvPr id="4" name="CuadroTexto 3">
          <a:extLst>
            <a:ext uri="{FF2B5EF4-FFF2-40B4-BE49-F238E27FC236}">
              <a16:creationId xmlns:a16="http://schemas.microsoft.com/office/drawing/2014/main" id="{00000000-0008-0000-1200-000004000000}"/>
            </a:ext>
          </a:extLst>
        </xdr:cNvPr>
        <xdr:cNvSpPr txBox="1"/>
      </xdr:nvSpPr>
      <xdr:spPr>
        <a:xfrm>
          <a:off x="8221371" y="9925153"/>
          <a:ext cx="1872473" cy="2325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123090</xdr:colOff>
      <xdr:row>59</xdr:row>
      <xdr:rowOff>121726</xdr:rowOff>
    </xdr:from>
    <xdr:to>
      <xdr:col>12</xdr:col>
      <xdr:colOff>462803</xdr:colOff>
      <xdr:row>60</xdr:row>
      <xdr:rowOff>176211</xdr:rowOff>
    </xdr:to>
    <xdr:sp macro="" textlink="">
      <xdr:nvSpPr>
        <xdr:cNvPr id="5" name="CuadroTexto 4">
          <a:extLst>
            <a:ext uri="{FF2B5EF4-FFF2-40B4-BE49-F238E27FC236}">
              <a16:creationId xmlns:a16="http://schemas.microsoft.com/office/drawing/2014/main" id="{00000000-0008-0000-1200-000005000000}"/>
            </a:ext>
          </a:extLst>
        </xdr:cNvPr>
        <xdr:cNvSpPr txBox="1"/>
      </xdr:nvSpPr>
      <xdr:spPr>
        <a:xfrm>
          <a:off x="8421883" y="13730433"/>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200-000006000000}"/>
            </a:ext>
          </a:extLst>
        </xdr:cNvPr>
        <xdr:cNvSpPr txBox="1"/>
      </xdr:nvSpPr>
      <xdr:spPr>
        <a:xfrm>
          <a:off x="8001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200-000007000000}"/>
            </a:ext>
          </a:extLst>
        </xdr:cNvPr>
        <xdr:cNvSpPr txBox="1"/>
      </xdr:nvSpPr>
      <xdr:spPr>
        <a:xfrm>
          <a:off x="819150"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273622</xdr:colOff>
      <xdr:row>17</xdr:row>
      <xdr:rowOff>191047</xdr:rowOff>
    </xdr:from>
    <xdr:to>
      <xdr:col>21</xdr:col>
      <xdr:colOff>402891</xdr:colOff>
      <xdr:row>20</xdr:row>
      <xdr:rowOff>115175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5382243" y="5895099"/>
          <a:ext cx="2428407" cy="5700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1136007</xdr:colOff>
      <xdr:row>18</xdr:row>
      <xdr:rowOff>121550</xdr:rowOff>
    </xdr:from>
    <xdr:to>
      <xdr:col>17</xdr:col>
      <xdr:colOff>742064</xdr:colOff>
      <xdr:row>39</xdr:row>
      <xdr:rowOff>110439</xdr:rowOff>
    </xdr:to>
    <xdr:graphicFrame macro="">
      <xdr:nvGraphicFramePr>
        <xdr:cNvPr id="2" name="Gráfico 1" descr="Comportamiento de los componentes tarifarios:  CUV, G,T, D,desde junio 2024 a junio 2025&#10;&#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1196160</xdr:colOff>
      <xdr:row>43</xdr:row>
      <xdr:rowOff>47625</xdr:rowOff>
    </xdr:from>
    <xdr:to>
      <xdr:col>18</xdr:col>
      <xdr:colOff>77529</xdr:colOff>
      <xdr:row>59</xdr:row>
      <xdr:rowOff>123825</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4" name="CuadroTexto 3">
          <a:hlinkClick xmlns:r="http://schemas.openxmlformats.org/officeDocument/2006/relationships" r:id="rId3"/>
          <a:extLst>
            <a:ext uri="{FF2B5EF4-FFF2-40B4-BE49-F238E27FC236}">
              <a16:creationId xmlns:a16="http://schemas.microsoft.com/office/drawing/2014/main" id="{00000000-0008-0000-1300-000004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5" name="CuadroTexto 4">
          <a:hlinkClick xmlns:r="http://schemas.openxmlformats.org/officeDocument/2006/relationships" r:id="rId4"/>
          <a:extLst>
            <a:ext uri="{FF2B5EF4-FFF2-40B4-BE49-F238E27FC236}">
              <a16:creationId xmlns:a16="http://schemas.microsoft.com/office/drawing/2014/main" id="{00000000-0008-0000-1300-000005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316652</xdr:colOff>
      <xdr:row>17</xdr:row>
      <xdr:rowOff>82326</xdr:rowOff>
    </xdr:from>
    <xdr:to>
      <xdr:col>21</xdr:col>
      <xdr:colOff>445918</xdr:colOff>
      <xdr:row>20</xdr:row>
      <xdr:rowOff>4290</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1300-000007000000}"/>
            </a:ext>
          </a:extLst>
        </xdr:cNvPr>
        <xdr:cNvSpPr txBox="1"/>
      </xdr:nvSpPr>
      <xdr:spPr>
        <a:xfrm>
          <a:off x="15246536" y="5753024"/>
          <a:ext cx="2421911" cy="54219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9</xdr:col>
      <xdr:colOff>730989</xdr:colOff>
      <xdr:row>39</xdr:row>
      <xdr:rowOff>66454</xdr:rowOff>
    </xdr:from>
    <xdr:to>
      <xdr:col>12</xdr:col>
      <xdr:colOff>310815</xdr:colOff>
      <xdr:row>40</xdr:row>
      <xdr:rowOff>118775</xdr:rowOff>
    </xdr:to>
    <xdr:sp macro="" textlink="">
      <xdr:nvSpPr>
        <xdr:cNvPr id="8" name="CuadroTexto 7">
          <a:extLst>
            <a:ext uri="{FF2B5EF4-FFF2-40B4-BE49-F238E27FC236}">
              <a16:creationId xmlns:a16="http://schemas.microsoft.com/office/drawing/2014/main" id="{00000000-0008-0000-1300-000008000000}"/>
            </a:ext>
          </a:extLst>
        </xdr:cNvPr>
        <xdr:cNvSpPr txBox="1"/>
      </xdr:nvSpPr>
      <xdr:spPr>
        <a:xfrm>
          <a:off x="9004448" y="9934797"/>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598082</xdr:colOff>
      <xdr:row>59</xdr:row>
      <xdr:rowOff>44302</xdr:rowOff>
    </xdr:from>
    <xdr:to>
      <xdr:col>12</xdr:col>
      <xdr:colOff>177908</xdr:colOff>
      <xdr:row>60</xdr:row>
      <xdr:rowOff>96623</xdr:rowOff>
    </xdr:to>
    <xdr:sp macro="" textlink="">
      <xdr:nvSpPr>
        <xdr:cNvPr id="9" name="CuadroTexto 8">
          <a:extLst>
            <a:ext uri="{FF2B5EF4-FFF2-40B4-BE49-F238E27FC236}">
              <a16:creationId xmlns:a16="http://schemas.microsoft.com/office/drawing/2014/main" id="{00000000-0008-0000-1300-000009000000}"/>
            </a:ext>
          </a:extLst>
        </xdr:cNvPr>
        <xdr:cNvSpPr txBox="1"/>
      </xdr:nvSpPr>
      <xdr:spPr>
        <a:xfrm>
          <a:off x="8871541" y="13678343"/>
          <a:ext cx="1872472" cy="2406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175173</xdr:colOff>
      <xdr:row>19</xdr:row>
      <xdr:rowOff>154957</xdr:rowOff>
    </xdr:from>
    <xdr:to>
      <xdr:col>18</xdr:col>
      <xdr:colOff>76637</xdr:colOff>
      <xdr:row>40</xdr:row>
      <xdr:rowOff>137018</xdr:rowOff>
    </xdr:to>
    <xdr:graphicFrame macro="">
      <xdr:nvGraphicFramePr>
        <xdr:cNvPr id="2" name="Gráfico 1" descr="Comportamiento de los componentes tarifarios:  CUV, G,T, D, desde junio 2024 a junio 2025&#10;&#10;&#10;"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240860</xdr:colOff>
      <xdr:row>42</xdr:row>
      <xdr:rowOff>68313</xdr:rowOff>
    </xdr:from>
    <xdr:to>
      <xdr:col>17</xdr:col>
      <xdr:colOff>635000</xdr:colOff>
      <xdr:row>60</xdr:row>
      <xdr:rowOff>34976</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56844</xdr:colOff>
      <xdr:row>40</xdr:row>
      <xdr:rowOff>83532</xdr:rowOff>
    </xdr:from>
    <xdr:to>
      <xdr:col>11</xdr:col>
      <xdr:colOff>353539</xdr:colOff>
      <xdr:row>41</xdr:row>
      <xdr:rowOff>134122</xdr:rowOff>
    </xdr:to>
    <xdr:sp macro="" textlink="">
      <xdr:nvSpPr>
        <xdr:cNvPr id="4" name="CuadroTexto 3">
          <a:extLst>
            <a:ext uri="{FF2B5EF4-FFF2-40B4-BE49-F238E27FC236}">
              <a16:creationId xmlns:a16="http://schemas.microsoft.com/office/drawing/2014/main" id="{00000000-0008-0000-1400-000004000000}"/>
            </a:ext>
          </a:extLst>
        </xdr:cNvPr>
        <xdr:cNvSpPr txBox="1"/>
      </xdr:nvSpPr>
      <xdr:spPr>
        <a:xfrm>
          <a:off x="8355637" y="10024566"/>
          <a:ext cx="1829454" cy="236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366914</xdr:colOff>
      <xdr:row>59</xdr:row>
      <xdr:rowOff>155298</xdr:rowOff>
    </xdr:from>
    <xdr:to>
      <xdr:col>11</xdr:col>
      <xdr:colOff>639673</xdr:colOff>
      <xdr:row>61</xdr:row>
      <xdr:rowOff>26595</xdr:rowOff>
    </xdr:to>
    <xdr:sp macro="" textlink="">
      <xdr:nvSpPr>
        <xdr:cNvPr id="5" name="CuadroTexto 4">
          <a:extLst>
            <a:ext uri="{FF2B5EF4-FFF2-40B4-BE49-F238E27FC236}">
              <a16:creationId xmlns:a16="http://schemas.microsoft.com/office/drawing/2014/main" id="{00000000-0008-0000-1400-000005000000}"/>
            </a:ext>
          </a:extLst>
        </xdr:cNvPr>
        <xdr:cNvSpPr txBox="1"/>
      </xdr:nvSpPr>
      <xdr:spPr>
        <a:xfrm>
          <a:off x="8665707" y="13632626"/>
          <a:ext cx="1805518" cy="243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400-000006000000}"/>
            </a:ext>
          </a:extLst>
        </xdr:cNvPr>
        <xdr:cNvSpPr txBox="1"/>
      </xdr:nvSpPr>
      <xdr:spPr>
        <a:xfrm>
          <a:off x="800100"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400-000007000000}"/>
            </a:ext>
          </a:extLst>
        </xdr:cNvPr>
        <xdr:cNvSpPr txBox="1"/>
      </xdr:nvSpPr>
      <xdr:spPr>
        <a:xfrm>
          <a:off x="790575"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196984</xdr:colOff>
      <xdr:row>17</xdr:row>
      <xdr:rowOff>191045</xdr:rowOff>
    </xdr:from>
    <xdr:to>
      <xdr:col>21</xdr:col>
      <xdr:colOff>326253</xdr:colOff>
      <xdr:row>20</xdr:row>
      <xdr:rowOff>115173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5645001" y="5741821"/>
          <a:ext cx="2428407" cy="59197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3</xdr:col>
      <xdr:colOff>814916</xdr:colOff>
      <xdr:row>20</xdr:row>
      <xdr:rowOff>16329</xdr:rowOff>
    </xdr:from>
    <xdr:to>
      <xdr:col>17</xdr:col>
      <xdr:colOff>730250</xdr:colOff>
      <xdr:row>41</xdr:row>
      <xdr:rowOff>168729</xdr:rowOff>
    </xdr:to>
    <xdr:graphicFrame macro="">
      <xdr:nvGraphicFramePr>
        <xdr:cNvPr id="2" name="Gráfico 1" descr="Comportamiento de los componentes tarifarios:  CUV, G,T, D, desde junio 2024 a junio 2025&#10;&#10;&#10;&#10;"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825500</xdr:colOff>
      <xdr:row>43</xdr:row>
      <xdr:rowOff>154517</xdr:rowOff>
    </xdr:from>
    <xdr:to>
      <xdr:col>18</xdr:col>
      <xdr:colOff>84667</xdr:colOff>
      <xdr:row>60</xdr:row>
      <xdr:rowOff>30692</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164323</xdr:colOff>
      <xdr:row>41</xdr:row>
      <xdr:rowOff>119993</xdr:rowOff>
    </xdr:from>
    <xdr:to>
      <xdr:col>11</xdr:col>
      <xdr:colOff>255176</xdr:colOff>
      <xdr:row>42</xdr:row>
      <xdr:rowOff>144639</xdr:rowOff>
    </xdr:to>
    <xdr:sp macro="" textlink="">
      <xdr:nvSpPr>
        <xdr:cNvPr id="4" name="CuadroTexto 3">
          <a:extLst>
            <a:ext uri="{FF2B5EF4-FFF2-40B4-BE49-F238E27FC236}">
              <a16:creationId xmlns:a16="http://schemas.microsoft.com/office/drawing/2014/main" id="{00000000-0008-0000-1500-000004000000}"/>
            </a:ext>
          </a:extLst>
        </xdr:cNvPr>
        <xdr:cNvSpPr txBox="1"/>
      </xdr:nvSpPr>
      <xdr:spPr>
        <a:xfrm>
          <a:off x="8419323" y="11338326"/>
          <a:ext cx="1614853" cy="2680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277249</xdr:colOff>
      <xdr:row>59</xdr:row>
      <xdr:rowOff>234008</xdr:rowOff>
    </xdr:from>
    <xdr:to>
      <xdr:col>11</xdr:col>
      <xdr:colOff>637348</xdr:colOff>
      <xdr:row>61</xdr:row>
      <xdr:rowOff>57619</xdr:rowOff>
    </xdr:to>
    <xdr:sp macro="" textlink="">
      <xdr:nvSpPr>
        <xdr:cNvPr id="5" name="CuadroTexto 4">
          <a:extLst>
            <a:ext uri="{FF2B5EF4-FFF2-40B4-BE49-F238E27FC236}">
              <a16:creationId xmlns:a16="http://schemas.microsoft.com/office/drawing/2014/main" id="{00000000-0008-0000-1500-000005000000}"/>
            </a:ext>
          </a:extLst>
        </xdr:cNvPr>
        <xdr:cNvSpPr txBox="1"/>
      </xdr:nvSpPr>
      <xdr:spPr>
        <a:xfrm>
          <a:off x="8532249" y="15833841"/>
          <a:ext cx="1884099" cy="31044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500-000006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5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266689</xdr:colOff>
      <xdr:row>17</xdr:row>
      <xdr:rowOff>121707</xdr:rowOff>
    </xdr:from>
    <xdr:to>
      <xdr:col>21</xdr:col>
      <xdr:colOff>395958</xdr:colOff>
      <xdr:row>20</xdr:row>
      <xdr:rowOff>41456</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5379689" y="5794374"/>
          <a:ext cx="2415269" cy="51241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174810</xdr:colOff>
      <xdr:row>19</xdr:row>
      <xdr:rowOff>101596</xdr:rowOff>
    </xdr:from>
    <xdr:to>
      <xdr:col>17</xdr:col>
      <xdr:colOff>762000</xdr:colOff>
      <xdr:row>43</xdr:row>
      <xdr:rowOff>71717</xdr:rowOff>
    </xdr:to>
    <xdr:graphicFrame macro="">
      <xdr:nvGraphicFramePr>
        <xdr:cNvPr id="2" name="Gráfico 1" descr="Comportamiento de los componentes tarifarios:  CUV, G,T, D, desde junio 2024 a junio 2025&#10;&#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302559</xdr:colOff>
      <xdr:row>43</xdr:row>
      <xdr:rowOff>76200</xdr:rowOff>
    </xdr:from>
    <xdr:to>
      <xdr:col>18</xdr:col>
      <xdr:colOff>0</xdr:colOff>
      <xdr:row>63</xdr:row>
      <xdr:rowOff>19050</xdr:rowOff>
    </xdr:to>
    <xdr:graphicFrame macro="">
      <xdr:nvGraphicFramePr>
        <xdr:cNvPr id="3" name="Gráfico 2" descr="Comportamiento de la tarifa:  estrato1, estrato 2, estratos 3 y 4 y estratos 5 y 6,&#10;desde junio 2024 a junio 2025&#10;&#10;&#10;&#10;"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309382</xdr:colOff>
      <xdr:row>40</xdr:row>
      <xdr:rowOff>12516</xdr:rowOff>
    </xdr:from>
    <xdr:to>
      <xdr:col>12</xdr:col>
      <xdr:colOff>186917</xdr:colOff>
      <xdr:row>41</xdr:row>
      <xdr:rowOff>179733</xdr:rowOff>
    </xdr:to>
    <xdr:sp macro="" textlink="">
      <xdr:nvSpPr>
        <xdr:cNvPr id="4" name="CuadroTexto 3">
          <a:extLst>
            <a:ext uri="{FF2B5EF4-FFF2-40B4-BE49-F238E27FC236}">
              <a16:creationId xmlns:a16="http://schemas.microsoft.com/office/drawing/2014/main" id="{00000000-0008-0000-1600-000004000000}"/>
            </a:ext>
          </a:extLst>
        </xdr:cNvPr>
        <xdr:cNvSpPr txBox="1"/>
      </xdr:nvSpPr>
      <xdr:spPr>
        <a:xfrm>
          <a:off x="8568117" y="9940928"/>
          <a:ext cx="2163535" cy="357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380333</xdr:colOff>
      <xdr:row>62</xdr:row>
      <xdr:rowOff>159082</xdr:rowOff>
    </xdr:from>
    <xdr:to>
      <xdr:col>12</xdr:col>
      <xdr:colOff>172608</xdr:colOff>
      <xdr:row>64</xdr:row>
      <xdr:rowOff>142522</xdr:rowOff>
    </xdr:to>
    <xdr:sp macro="" textlink="">
      <xdr:nvSpPr>
        <xdr:cNvPr id="5" name="CuadroTexto 4">
          <a:extLst>
            <a:ext uri="{FF2B5EF4-FFF2-40B4-BE49-F238E27FC236}">
              <a16:creationId xmlns:a16="http://schemas.microsoft.com/office/drawing/2014/main" id="{00000000-0008-0000-1600-000005000000}"/>
            </a:ext>
          </a:extLst>
        </xdr:cNvPr>
        <xdr:cNvSpPr txBox="1"/>
      </xdr:nvSpPr>
      <xdr:spPr>
        <a:xfrm>
          <a:off x="8639068" y="14278494"/>
          <a:ext cx="2078275" cy="3644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600-000006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600-000007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338282</xdr:colOff>
      <xdr:row>18</xdr:row>
      <xdr:rowOff>105520</xdr:rowOff>
    </xdr:from>
    <xdr:to>
      <xdr:col>21</xdr:col>
      <xdr:colOff>467551</xdr:colOff>
      <xdr:row>21</xdr:row>
      <xdr:rowOff>137328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4693017" y="5842932"/>
          <a:ext cx="2415269" cy="60330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455084</xdr:colOff>
      <xdr:row>19</xdr:row>
      <xdr:rowOff>112939</xdr:rowOff>
    </xdr:from>
    <xdr:to>
      <xdr:col>17</xdr:col>
      <xdr:colOff>730250</xdr:colOff>
      <xdr:row>40</xdr:row>
      <xdr:rowOff>101827</xdr:rowOff>
    </xdr:to>
    <xdr:graphicFrame macro="">
      <xdr:nvGraphicFramePr>
        <xdr:cNvPr id="2" name="Gráfico 1" descr="Comportamiento de los componentes tarifarios:  CUV, G,T, D, desde junio 2024 a junio 2025&#10;&#10;&#10;" title="Componentes San Jose del Guaviare Mercado 116">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539749</xdr:colOff>
      <xdr:row>42</xdr:row>
      <xdr:rowOff>128586</xdr:rowOff>
    </xdr:from>
    <xdr:to>
      <xdr:col>17</xdr:col>
      <xdr:colOff>613833</xdr:colOff>
      <xdr:row>60</xdr:row>
      <xdr:rowOff>95249</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599064</xdr:colOff>
      <xdr:row>40</xdr:row>
      <xdr:rowOff>79961</xdr:rowOff>
    </xdr:from>
    <xdr:to>
      <xdr:col>11</xdr:col>
      <xdr:colOff>137373</xdr:colOff>
      <xdr:row>41</xdr:row>
      <xdr:rowOff>137111</xdr:rowOff>
    </xdr:to>
    <xdr:sp macro="" textlink="">
      <xdr:nvSpPr>
        <xdr:cNvPr id="4" name="CuadroTexto 3">
          <a:extLst>
            <a:ext uri="{FF2B5EF4-FFF2-40B4-BE49-F238E27FC236}">
              <a16:creationId xmlns:a16="http://schemas.microsoft.com/office/drawing/2014/main" id="{00000000-0008-0000-1700-000004000000}"/>
            </a:ext>
          </a:extLst>
        </xdr:cNvPr>
        <xdr:cNvSpPr txBox="1"/>
      </xdr:nvSpPr>
      <xdr:spPr>
        <a:xfrm>
          <a:off x="8854064" y="10208211"/>
          <a:ext cx="182430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530894</xdr:colOff>
      <xdr:row>60</xdr:row>
      <xdr:rowOff>59906</xdr:rowOff>
    </xdr:from>
    <xdr:to>
      <xdr:col>11</xdr:col>
      <xdr:colOff>72032</xdr:colOff>
      <xdr:row>61</xdr:row>
      <xdr:rowOff>117056</xdr:rowOff>
    </xdr:to>
    <xdr:sp macro="" textlink="">
      <xdr:nvSpPr>
        <xdr:cNvPr id="5" name="CuadroTexto 4">
          <a:extLst>
            <a:ext uri="{FF2B5EF4-FFF2-40B4-BE49-F238E27FC236}">
              <a16:creationId xmlns:a16="http://schemas.microsoft.com/office/drawing/2014/main" id="{00000000-0008-0000-1700-000005000000}"/>
            </a:ext>
          </a:extLst>
        </xdr:cNvPr>
        <xdr:cNvSpPr txBox="1"/>
      </xdr:nvSpPr>
      <xdr:spPr>
        <a:xfrm>
          <a:off x="8785894" y="13998156"/>
          <a:ext cx="1827138"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6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7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351355</xdr:colOff>
      <xdr:row>17</xdr:row>
      <xdr:rowOff>79374</xdr:rowOff>
    </xdr:from>
    <xdr:to>
      <xdr:col>21</xdr:col>
      <xdr:colOff>480624</xdr:colOff>
      <xdr:row>20</xdr:row>
      <xdr:rowOff>169334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700-000009000000}"/>
            </a:ext>
          </a:extLst>
        </xdr:cNvPr>
        <xdr:cNvSpPr txBox="1"/>
      </xdr:nvSpPr>
      <xdr:spPr>
        <a:xfrm>
          <a:off x="15453772" y="5826124"/>
          <a:ext cx="2415269" cy="66146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1035841</xdr:colOff>
      <xdr:row>20</xdr:row>
      <xdr:rowOff>152400</xdr:rowOff>
    </xdr:from>
    <xdr:to>
      <xdr:col>18</xdr:col>
      <xdr:colOff>0</xdr:colOff>
      <xdr:row>41</xdr:row>
      <xdr:rowOff>141288</xdr:rowOff>
    </xdr:to>
    <xdr:graphicFrame macro="">
      <xdr:nvGraphicFramePr>
        <xdr:cNvPr id="2" name="Gráfico 1" descr="Comportamiento de los componentes tarifarios:  CUV, G,T, D, desde junio 2024 a junio 2025&#10;&#10;&#10;"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17</xdr:col>
      <xdr:colOff>603250</xdr:colOff>
      <xdr:row>61</xdr:row>
      <xdr:rowOff>57149</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476064</xdr:colOff>
      <xdr:row>41</xdr:row>
      <xdr:rowOff>44675</xdr:rowOff>
    </xdr:from>
    <xdr:to>
      <xdr:col>12</xdr:col>
      <xdr:colOff>669973</xdr:colOff>
      <xdr:row>42</xdr:row>
      <xdr:rowOff>127349</xdr:rowOff>
    </xdr:to>
    <xdr:sp macro="" textlink="">
      <xdr:nvSpPr>
        <xdr:cNvPr id="4" name="CuadroTexto 3">
          <a:extLst>
            <a:ext uri="{FF2B5EF4-FFF2-40B4-BE49-F238E27FC236}">
              <a16:creationId xmlns:a16="http://schemas.microsoft.com/office/drawing/2014/main" id="{00000000-0008-0000-1800-000004000000}"/>
            </a:ext>
          </a:extLst>
        </xdr:cNvPr>
        <xdr:cNvSpPr txBox="1"/>
      </xdr:nvSpPr>
      <xdr:spPr>
        <a:xfrm>
          <a:off x="8731064" y="10278758"/>
          <a:ext cx="1717909" cy="2731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380179</xdr:colOff>
      <xdr:row>60</xdr:row>
      <xdr:rowOff>180126</xdr:rowOff>
    </xdr:from>
    <xdr:to>
      <xdr:col>13</xdr:col>
      <xdr:colOff>283457</xdr:colOff>
      <xdr:row>62</xdr:row>
      <xdr:rowOff>26353</xdr:rowOff>
    </xdr:to>
    <xdr:sp macro="" textlink="">
      <xdr:nvSpPr>
        <xdr:cNvPr id="5" name="CuadroTexto 4">
          <a:extLst>
            <a:ext uri="{FF2B5EF4-FFF2-40B4-BE49-F238E27FC236}">
              <a16:creationId xmlns:a16="http://schemas.microsoft.com/office/drawing/2014/main" id="{00000000-0008-0000-1800-000005000000}"/>
            </a:ext>
          </a:extLst>
        </xdr:cNvPr>
        <xdr:cNvSpPr txBox="1"/>
      </xdr:nvSpPr>
      <xdr:spPr>
        <a:xfrm>
          <a:off x="8635179" y="14033709"/>
          <a:ext cx="2189278" cy="2272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800-000006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800-000007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309021</xdr:colOff>
      <xdr:row>16</xdr:row>
      <xdr:rowOff>227540</xdr:rowOff>
    </xdr:from>
    <xdr:to>
      <xdr:col>21</xdr:col>
      <xdr:colOff>740833</xdr:colOff>
      <xdr:row>20</xdr:row>
      <xdr:rowOff>127001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5422021" y="5656790"/>
          <a:ext cx="2717812" cy="70379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1198649</xdr:colOff>
      <xdr:row>19</xdr:row>
      <xdr:rowOff>62592</xdr:rowOff>
    </xdr:from>
    <xdr:to>
      <xdr:col>17</xdr:col>
      <xdr:colOff>722225</xdr:colOff>
      <xdr:row>40</xdr:row>
      <xdr:rowOff>90941</xdr:rowOff>
    </xdr:to>
    <xdr:graphicFrame macro="">
      <xdr:nvGraphicFramePr>
        <xdr:cNvPr id="2" name="Gráfico 1" descr="Comportamiento de los componentes tarifarios:  CUV, G,T, D,desde junio 2024 a junio 2025&#10;&#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1167250</xdr:colOff>
      <xdr:row>44</xdr:row>
      <xdr:rowOff>68035</xdr:rowOff>
    </xdr:from>
    <xdr:to>
      <xdr:col>18</xdr:col>
      <xdr:colOff>0</xdr:colOff>
      <xdr:row>67</xdr:row>
      <xdr:rowOff>142874</xdr:rowOff>
    </xdr:to>
    <xdr:graphicFrame macro="">
      <xdr:nvGraphicFramePr>
        <xdr:cNvPr id="3" name="Gráfico 2" descr="Comportamiento de la tarifa:  estrato1, estrato 2, estratos 3 y 4 y estratos 5 y 6,&#10;desde junio 2024 a junio 2025&#10;&#10;&#10;"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362689</xdr:colOff>
      <xdr:row>40</xdr:row>
      <xdr:rowOff>23947</xdr:rowOff>
    </xdr:from>
    <xdr:to>
      <xdr:col>13</xdr:col>
      <xdr:colOff>7541</xdr:colOff>
      <xdr:row>42</xdr:row>
      <xdr:rowOff>45719</xdr:rowOff>
    </xdr:to>
    <xdr:sp macro="" textlink="">
      <xdr:nvSpPr>
        <xdr:cNvPr id="4" name="CuadroTexto 3">
          <a:extLst>
            <a:ext uri="{FF2B5EF4-FFF2-40B4-BE49-F238E27FC236}">
              <a16:creationId xmlns:a16="http://schemas.microsoft.com/office/drawing/2014/main" id="{00000000-0008-0000-1900-000004000000}"/>
            </a:ext>
          </a:extLst>
        </xdr:cNvPr>
        <xdr:cNvSpPr txBox="1"/>
      </xdr:nvSpPr>
      <xdr:spPr>
        <a:xfrm>
          <a:off x="8778184" y="10103700"/>
          <a:ext cx="1937132" cy="3985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431423</xdr:colOff>
      <xdr:row>67</xdr:row>
      <xdr:rowOff>65244</xdr:rowOff>
    </xdr:from>
    <xdr:to>
      <xdr:col>13</xdr:col>
      <xdr:colOff>38038</xdr:colOff>
      <xdr:row>69</xdr:row>
      <xdr:rowOff>6094</xdr:rowOff>
    </xdr:to>
    <xdr:sp macro="" textlink="">
      <xdr:nvSpPr>
        <xdr:cNvPr id="5" name="CuadroTexto 4">
          <a:extLst>
            <a:ext uri="{FF2B5EF4-FFF2-40B4-BE49-F238E27FC236}">
              <a16:creationId xmlns:a16="http://schemas.microsoft.com/office/drawing/2014/main" id="{00000000-0008-0000-1900-000005000000}"/>
            </a:ext>
          </a:extLst>
        </xdr:cNvPr>
        <xdr:cNvSpPr txBox="1"/>
      </xdr:nvSpPr>
      <xdr:spPr>
        <a:xfrm>
          <a:off x="8846918" y="15231975"/>
          <a:ext cx="1898895" cy="3176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900-000006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900-000007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184232</xdr:colOff>
      <xdr:row>16</xdr:row>
      <xdr:rowOff>288016</xdr:rowOff>
    </xdr:from>
    <xdr:to>
      <xdr:col>21</xdr:col>
      <xdr:colOff>313502</xdr:colOff>
      <xdr:row>19</xdr:row>
      <xdr:rowOff>105188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5476567" y="5657604"/>
          <a:ext cx="2421550" cy="57079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137583</xdr:colOff>
      <xdr:row>19</xdr:row>
      <xdr:rowOff>113393</xdr:rowOff>
    </xdr:from>
    <xdr:to>
      <xdr:col>17</xdr:col>
      <xdr:colOff>751416</xdr:colOff>
      <xdr:row>40</xdr:row>
      <xdr:rowOff>111353</xdr:rowOff>
    </xdr:to>
    <xdr:graphicFrame macro="">
      <xdr:nvGraphicFramePr>
        <xdr:cNvPr id="2" name="Gráfico 1" descr="Comportamiento de los componentes tarifarios:  CUV, G,T, D, desde junio 2024 a junio 2025&#10;&#10;"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455084</xdr:colOff>
      <xdr:row>42</xdr:row>
      <xdr:rowOff>4201</xdr:rowOff>
    </xdr:from>
    <xdr:to>
      <xdr:col>17</xdr:col>
      <xdr:colOff>624416</xdr:colOff>
      <xdr:row>59</xdr:row>
      <xdr:rowOff>150158</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388394</xdr:colOff>
      <xdr:row>40</xdr:row>
      <xdr:rowOff>58339</xdr:rowOff>
    </xdr:from>
    <xdr:to>
      <xdr:col>10</xdr:col>
      <xdr:colOff>252418</xdr:colOff>
      <xdr:row>41</xdr:row>
      <xdr:rowOff>113193</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7881394" y="10228922"/>
          <a:ext cx="2150024" cy="24535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267118</xdr:colOff>
      <xdr:row>59</xdr:row>
      <xdr:rowOff>129836</xdr:rowOff>
    </xdr:from>
    <xdr:to>
      <xdr:col>10</xdr:col>
      <xdr:colOff>205983</xdr:colOff>
      <xdr:row>61</xdr:row>
      <xdr:rowOff>114</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7760118" y="13919919"/>
          <a:ext cx="2224865" cy="251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552440</xdr:colOff>
      <xdr:row>16</xdr:row>
      <xdr:rowOff>333373</xdr:rowOff>
    </xdr:from>
    <xdr:to>
      <xdr:col>21</xdr:col>
      <xdr:colOff>681709</xdr:colOff>
      <xdr:row>19</xdr:row>
      <xdr:rowOff>83789</xdr:rowOff>
    </xdr:to>
    <xdr:sp macro="[0]!EST" textlink="">
      <xdr:nvSpPr>
        <xdr:cNvPr id="10" name="CuadroTexto 9">
          <a:hlinkClick xmlns:r="http://schemas.openxmlformats.org/officeDocument/2006/relationships" r:id="rId5"/>
          <a:extLst>
            <a:ext uri="{FF2B5EF4-FFF2-40B4-BE49-F238E27FC236}">
              <a16:creationId xmlns:a16="http://schemas.microsoft.com/office/drawing/2014/main" id="{00000000-0008-0000-1A00-00000A000000}"/>
            </a:ext>
          </a:extLst>
        </xdr:cNvPr>
        <xdr:cNvSpPr txBox="1"/>
      </xdr:nvSpPr>
      <xdr:spPr>
        <a:xfrm>
          <a:off x="15654857" y="5762623"/>
          <a:ext cx="2415269" cy="49124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139129</xdr:colOff>
      <xdr:row>19</xdr:row>
      <xdr:rowOff>95621</xdr:rowOff>
    </xdr:from>
    <xdr:to>
      <xdr:col>18</xdr:col>
      <xdr:colOff>0</xdr:colOff>
      <xdr:row>40</xdr:row>
      <xdr:rowOff>55934</xdr:rowOff>
    </xdr:to>
    <xdr:graphicFrame macro="">
      <xdr:nvGraphicFramePr>
        <xdr:cNvPr id="2" name="Gráfico 1" descr="Comportamiento de los componentes tarifarios:  CUV, G,T, D, desde junio 2024 a junio 2025&#10;&#10;" title="Componentes Valledupar Mercado 31">
          <a:extLst>
            <a:ext uri="{FF2B5EF4-FFF2-40B4-BE49-F238E27FC236}">
              <a16:creationId xmlns:a16="http://schemas.microsoft.com/office/drawing/2014/main" id="{00000000-0008-0000-1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547767</xdr:colOff>
      <xdr:row>40</xdr:row>
      <xdr:rowOff>61320</xdr:rowOff>
    </xdr:from>
    <xdr:to>
      <xdr:col>13</xdr:col>
      <xdr:colOff>69135</xdr:colOff>
      <xdr:row>41</xdr:row>
      <xdr:rowOff>106100</xdr:rowOff>
    </xdr:to>
    <xdr:sp macro="" textlink="">
      <xdr:nvSpPr>
        <xdr:cNvPr id="4" name="CuadroTexto 3">
          <a:extLst>
            <a:ext uri="{FF2B5EF4-FFF2-40B4-BE49-F238E27FC236}">
              <a16:creationId xmlns:a16="http://schemas.microsoft.com/office/drawing/2014/main" id="{00000000-0008-0000-1B00-000004000000}"/>
            </a:ext>
          </a:extLst>
        </xdr:cNvPr>
        <xdr:cNvSpPr txBox="1"/>
      </xdr:nvSpPr>
      <xdr:spPr>
        <a:xfrm>
          <a:off x="8788497" y="10335477"/>
          <a:ext cx="1800947" cy="23742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261700</xdr:colOff>
      <xdr:row>59</xdr:row>
      <xdr:rowOff>184008</xdr:rowOff>
    </xdr:from>
    <xdr:to>
      <xdr:col>12</xdr:col>
      <xdr:colOff>562721</xdr:colOff>
      <xdr:row>61</xdr:row>
      <xdr:rowOff>59993</xdr:rowOff>
    </xdr:to>
    <xdr:sp macro="" textlink="">
      <xdr:nvSpPr>
        <xdr:cNvPr id="5" name="CuadroTexto 4">
          <a:extLst>
            <a:ext uri="{FF2B5EF4-FFF2-40B4-BE49-F238E27FC236}">
              <a16:creationId xmlns:a16="http://schemas.microsoft.com/office/drawing/2014/main" id="{00000000-0008-0000-1B00-000005000000}"/>
            </a:ext>
          </a:extLst>
        </xdr:cNvPr>
        <xdr:cNvSpPr txBox="1"/>
      </xdr:nvSpPr>
      <xdr:spPr>
        <a:xfrm>
          <a:off x="8502430" y="14118334"/>
          <a:ext cx="1820740" cy="261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 textlink="">
      <xdr:nvSpPr>
        <xdr:cNvPr id="6" name="CuadroTexto 5">
          <a:hlinkClick xmlns:r="http://schemas.openxmlformats.org/officeDocument/2006/relationships" r:id="rId2"/>
          <a:extLst>
            <a:ext uri="{FF2B5EF4-FFF2-40B4-BE49-F238E27FC236}">
              <a16:creationId xmlns:a16="http://schemas.microsoft.com/office/drawing/2014/main" id="{00000000-0008-0000-1B00-000006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 textlink="">
      <xdr:nvSpPr>
        <xdr:cNvPr id="7" name="CuadroTexto 6">
          <a:hlinkClick xmlns:r="http://schemas.openxmlformats.org/officeDocument/2006/relationships" r:id="rId3"/>
          <a:extLst>
            <a:ext uri="{FF2B5EF4-FFF2-40B4-BE49-F238E27FC236}">
              <a16:creationId xmlns:a16="http://schemas.microsoft.com/office/drawing/2014/main" id="{00000000-0008-0000-1B00-000007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565042</xdr:colOff>
      <xdr:row>16</xdr:row>
      <xdr:rowOff>229918</xdr:rowOff>
    </xdr:from>
    <xdr:to>
      <xdr:col>21</xdr:col>
      <xdr:colOff>694310</xdr:colOff>
      <xdr:row>19</xdr:row>
      <xdr:rowOff>29802</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1B00-000009000000}"/>
            </a:ext>
          </a:extLst>
        </xdr:cNvPr>
        <xdr:cNvSpPr txBox="1"/>
      </xdr:nvSpPr>
      <xdr:spPr>
        <a:xfrm>
          <a:off x="15644508" y="5645255"/>
          <a:ext cx="2408847" cy="61325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0</xdr:colOff>
      <xdr:row>42</xdr:row>
      <xdr:rowOff>0</xdr:rowOff>
    </xdr:from>
    <xdr:to>
      <xdr:col>17</xdr:col>
      <xdr:colOff>299663</xdr:colOff>
      <xdr:row>60</xdr:row>
      <xdr:rowOff>24271</xdr:rowOff>
    </xdr:to>
    <xdr:graphicFrame macro="">
      <xdr:nvGraphicFramePr>
        <xdr:cNvPr id="11" name="Gráfico 10" descr="Comportamiento de la tarifa:  estrato1, estrato 2, estratos 3 y 4 y estratos 5 y 6,&#10;desde junio 2024 a junio 2025&#10;" title="Tarifa a usuario final por estrato">
          <a:extLst>
            <a:ext uri="{FF2B5EF4-FFF2-40B4-BE49-F238E27FC236}">
              <a16:creationId xmlns:a16="http://schemas.microsoft.com/office/drawing/2014/main" id="{D25F2D38-A7D4-4EE4-82E7-8BC50372E4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2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2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2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2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2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2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2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2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2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2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2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2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2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2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2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2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2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2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2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2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2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2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2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2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2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2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2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2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2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2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2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2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2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2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2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2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2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2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2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2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2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2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2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2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2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2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2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2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2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2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2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2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2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2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2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2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2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2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2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2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2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2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460197</xdr:colOff>
      <xdr:row>19</xdr:row>
      <xdr:rowOff>7660</xdr:rowOff>
    </xdr:from>
    <xdr:to>
      <xdr:col>18</xdr:col>
      <xdr:colOff>181938</xdr:colOff>
      <xdr:row>39</xdr:row>
      <xdr:rowOff>74916</xdr:rowOff>
    </xdr:to>
    <xdr:graphicFrame macro="">
      <xdr:nvGraphicFramePr>
        <xdr:cNvPr id="2" name="Gráfico 1" descr="Comportamiento de los componentes tarifarios:  CUV, G,T, D, desde junio 2024 a junio 2025&#10;&#10;&#10;" title="Componentes Tunja Mercado 169">
          <a:extLst>
            <a:ext uri="{FF2B5EF4-FFF2-40B4-BE49-F238E27FC236}">
              <a16:creationId xmlns:a16="http://schemas.microsoft.com/office/drawing/2014/main" id="{00000000-0008-0000-1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406685</xdr:colOff>
      <xdr:row>42</xdr:row>
      <xdr:rowOff>129977</xdr:rowOff>
    </xdr:from>
    <xdr:to>
      <xdr:col>17</xdr:col>
      <xdr:colOff>706348</xdr:colOff>
      <xdr:row>60</xdr:row>
      <xdr:rowOff>154248</xdr:rowOff>
    </xdr:to>
    <xdr:graphicFrame macro="">
      <xdr:nvGraphicFramePr>
        <xdr:cNvPr id="3" name="Gráfico 2" descr="Comportamiento de la tarifa:  estrato1, estrato 2, estratos 3 y 4 y estratos 5 y 6,&#10;desde junio 2024 a junio 2025&#10;" title="Tarifa a usuario final por estrato">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752622</xdr:colOff>
      <xdr:row>39</xdr:row>
      <xdr:rowOff>35013</xdr:rowOff>
    </xdr:from>
    <xdr:to>
      <xdr:col>11</xdr:col>
      <xdr:colOff>300598</xdr:colOff>
      <xdr:row>40</xdr:row>
      <xdr:rowOff>96245</xdr:rowOff>
    </xdr:to>
    <xdr:sp macro="" textlink="">
      <xdr:nvSpPr>
        <xdr:cNvPr id="4" name="CuadroTexto 3">
          <a:extLst>
            <a:ext uri="{FF2B5EF4-FFF2-40B4-BE49-F238E27FC236}">
              <a16:creationId xmlns:a16="http://schemas.microsoft.com/office/drawing/2014/main" id="{00000000-0008-0000-1C00-000004000000}"/>
            </a:ext>
          </a:extLst>
        </xdr:cNvPr>
        <xdr:cNvSpPr txBox="1"/>
      </xdr:nvSpPr>
      <xdr:spPr>
        <a:xfrm>
          <a:off x="8233493" y="10095125"/>
          <a:ext cx="1827554" cy="2538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115579</xdr:colOff>
      <xdr:row>60</xdr:row>
      <xdr:rowOff>132256</xdr:rowOff>
    </xdr:from>
    <xdr:to>
      <xdr:col>11</xdr:col>
      <xdr:colOff>418921</xdr:colOff>
      <xdr:row>62</xdr:row>
      <xdr:rowOff>3940</xdr:rowOff>
    </xdr:to>
    <xdr:sp macro="" textlink="">
      <xdr:nvSpPr>
        <xdr:cNvPr id="5" name="CuadroTexto 4">
          <a:extLst>
            <a:ext uri="{FF2B5EF4-FFF2-40B4-BE49-F238E27FC236}">
              <a16:creationId xmlns:a16="http://schemas.microsoft.com/office/drawing/2014/main" id="{00000000-0008-0000-1C00-000005000000}"/>
            </a:ext>
          </a:extLst>
        </xdr:cNvPr>
        <xdr:cNvSpPr txBox="1"/>
      </xdr:nvSpPr>
      <xdr:spPr>
        <a:xfrm>
          <a:off x="8356309" y="14237818"/>
          <a:ext cx="1823061" cy="2569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C00-000006000000}"/>
            </a:ext>
          </a:extLst>
        </xdr:cNvPr>
        <xdr:cNvSpPr txBox="1"/>
      </xdr:nvSpPr>
      <xdr:spPr>
        <a:xfrm>
          <a:off x="762000" y="742950"/>
          <a:ext cx="1990725" cy="20955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C00-000007000000}"/>
            </a:ext>
          </a:extLst>
        </xdr:cNvPr>
        <xdr:cNvSpPr txBox="1"/>
      </xdr:nvSpPr>
      <xdr:spPr>
        <a:xfrm>
          <a:off x="771525" y="1114425"/>
          <a:ext cx="1990725" cy="2190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233272</xdr:colOff>
      <xdr:row>16</xdr:row>
      <xdr:rowOff>390451</xdr:rowOff>
    </xdr:from>
    <xdr:to>
      <xdr:col>21</xdr:col>
      <xdr:colOff>362544</xdr:colOff>
      <xdr:row>20</xdr:row>
      <xdr:rowOff>94014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C00-000009000000}"/>
            </a:ext>
          </a:extLst>
        </xdr:cNvPr>
        <xdr:cNvSpPr txBox="1"/>
      </xdr:nvSpPr>
      <xdr:spPr>
        <a:xfrm>
          <a:off x="15312738" y="5805788"/>
          <a:ext cx="2408851" cy="68817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177938</xdr:colOff>
      <xdr:row>18</xdr:row>
      <xdr:rowOff>174276</xdr:rowOff>
    </xdr:from>
    <xdr:to>
      <xdr:col>21</xdr:col>
      <xdr:colOff>10467</xdr:colOff>
      <xdr:row>39</xdr:row>
      <xdr:rowOff>77865</xdr:rowOff>
    </xdr:to>
    <xdr:graphicFrame macro="">
      <xdr:nvGraphicFramePr>
        <xdr:cNvPr id="10" name="Gráfico 9" descr="Comportamiento de los componentes tarifarios:  CUV, G,T, D, desde mayo 2024 a mayo 2025&#10;" title="Componentes Yopal Mercado 14 Gases del Cusiana">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52334</xdr:colOff>
      <xdr:row>41</xdr:row>
      <xdr:rowOff>119061</xdr:rowOff>
    </xdr:from>
    <xdr:to>
      <xdr:col>20</xdr:col>
      <xdr:colOff>638489</xdr:colOff>
      <xdr:row>59</xdr:row>
      <xdr:rowOff>85724</xdr:rowOff>
    </xdr:to>
    <xdr:graphicFrame macro="">
      <xdr:nvGraphicFramePr>
        <xdr:cNvPr id="11" name="Gráfico 10" descr="Comportamiento de la tarifa:  estrato1, estrato 2, estratos 3 y 4 y estratos 5 y 6,&#10;desde mayo 2024 a mayo 2025&#10;"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750043</xdr:colOff>
      <xdr:row>38</xdr:row>
      <xdr:rowOff>168218</xdr:rowOff>
    </xdr:from>
    <xdr:to>
      <xdr:col>11</xdr:col>
      <xdr:colOff>405763</xdr:colOff>
      <xdr:row>40</xdr:row>
      <xdr:rowOff>39393</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8265373" y="9808355"/>
          <a:ext cx="1948000" cy="2479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585944</xdr:colOff>
      <xdr:row>58</xdr:row>
      <xdr:rowOff>182879</xdr:rowOff>
    </xdr:from>
    <xdr:to>
      <xdr:col>11</xdr:col>
      <xdr:colOff>257613</xdr:colOff>
      <xdr:row>60</xdr:row>
      <xdr:rowOff>49407</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8101274" y="13591148"/>
          <a:ext cx="1963949" cy="2433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21</xdr:col>
      <xdr:colOff>205167</xdr:colOff>
      <xdr:row>17</xdr:row>
      <xdr:rowOff>68208</xdr:rowOff>
    </xdr:from>
    <xdr:to>
      <xdr:col>24</xdr:col>
      <xdr:colOff>313500</xdr:colOff>
      <xdr:row>19</xdr:row>
      <xdr:rowOff>178457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D00-000009000000}"/>
            </a:ext>
          </a:extLst>
        </xdr:cNvPr>
        <xdr:cNvSpPr txBox="1"/>
      </xdr:nvSpPr>
      <xdr:spPr>
        <a:xfrm>
          <a:off x="15403299" y="5678538"/>
          <a:ext cx="2400613" cy="56033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446511</xdr:colOff>
      <xdr:row>39</xdr:row>
      <xdr:rowOff>14968</xdr:rowOff>
    </xdr:from>
    <xdr:to>
      <xdr:col>18</xdr:col>
      <xdr:colOff>53511</xdr:colOff>
      <xdr:row>56</xdr:row>
      <xdr:rowOff>172131</xdr:rowOff>
    </xdr:to>
    <xdr:graphicFrame macro="">
      <xdr:nvGraphicFramePr>
        <xdr:cNvPr id="2" name="Gráfico 1"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107023</xdr:colOff>
      <xdr:row>19</xdr:row>
      <xdr:rowOff>38100</xdr:rowOff>
    </xdr:from>
    <xdr:to>
      <xdr:col>17</xdr:col>
      <xdr:colOff>749157</xdr:colOff>
      <xdr:row>36</xdr:row>
      <xdr:rowOff>152400</xdr:rowOff>
    </xdr:to>
    <xdr:graphicFrame macro="">
      <xdr:nvGraphicFramePr>
        <xdr:cNvPr id="3" name="Gráfico 2" descr="Comportamiento de los componentes tarifarios:  CUV, G,T, D, desde junio 2024 a junio 2025&#10;&#10;" title="Componentes Yopal Mercado 14 Gases del Cusiana">
          <a:extLst>
            <a:ext uri="{FF2B5EF4-FFF2-40B4-BE49-F238E27FC236}">
              <a16:creationId xmlns:a16="http://schemas.microsoft.com/office/drawing/2014/main" id="{00000000-0008-0000-1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72183</xdr:colOff>
      <xdr:row>36</xdr:row>
      <xdr:rowOff>114221</xdr:rowOff>
    </xdr:from>
    <xdr:to>
      <xdr:col>11</xdr:col>
      <xdr:colOff>370096</xdr:colOff>
      <xdr:row>37</xdr:row>
      <xdr:rowOff>171371</xdr:rowOff>
    </xdr:to>
    <xdr:sp macro="" textlink="">
      <xdr:nvSpPr>
        <xdr:cNvPr id="4" name="CuadroTexto 3">
          <a:extLst>
            <a:ext uri="{FF2B5EF4-FFF2-40B4-BE49-F238E27FC236}">
              <a16:creationId xmlns:a16="http://schemas.microsoft.com/office/drawing/2014/main" id="{00000000-0008-0000-1E00-000004000000}"/>
            </a:ext>
          </a:extLst>
        </xdr:cNvPr>
        <xdr:cNvSpPr txBox="1"/>
      </xdr:nvSpPr>
      <xdr:spPr>
        <a:xfrm>
          <a:off x="7568358" y="9505871"/>
          <a:ext cx="1821913"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298857</xdr:colOff>
      <xdr:row>56</xdr:row>
      <xdr:rowOff>173594</xdr:rowOff>
    </xdr:from>
    <xdr:to>
      <xdr:col>11</xdr:col>
      <xdr:colOff>583397</xdr:colOff>
      <xdr:row>58</xdr:row>
      <xdr:rowOff>26726</xdr:rowOff>
    </xdr:to>
    <xdr:sp macro="" textlink="">
      <xdr:nvSpPr>
        <xdr:cNvPr id="5" name="CuadroTexto 4">
          <a:extLst>
            <a:ext uri="{FF2B5EF4-FFF2-40B4-BE49-F238E27FC236}">
              <a16:creationId xmlns:a16="http://schemas.microsoft.com/office/drawing/2014/main" id="{00000000-0008-0000-1E00-000005000000}"/>
            </a:ext>
          </a:extLst>
        </xdr:cNvPr>
        <xdr:cNvSpPr txBox="1"/>
      </xdr:nvSpPr>
      <xdr:spPr>
        <a:xfrm>
          <a:off x="7795032" y="13375244"/>
          <a:ext cx="1808540" cy="2341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 textlink="">
      <xdr:nvSpPr>
        <xdr:cNvPr id="6" name="CuadroTexto 5">
          <a:hlinkClick xmlns:r="http://schemas.openxmlformats.org/officeDocument/2006/relationships" r:id="rId3"/>
          <a:extLst>
            <a:ext uri="{FF2B5EF4-FFF2-40B4-BE49-F238E27FC236}">
              <a16:creationId xmlns:a16="http://schemas.microsoft.com/office/drawing/2014/main" id="{00000000-0008-0000-1E00-000006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 textlink="">
      <xdr:nvSpPr>
        <xdr:cNvPr id="7" name="CuadroTexto 6">
          <a:hlinkClick xmlns:r="http://schemas.openxmlformats.org/officeDocument/2006/relationships" r:id="rId4"/>
          <a:extLst>
            <a:ext uri="{FF2B5EF4-FFF2-40B4-BE49-F238E27FC236}">
              <a16:creationId xmlns:a16="http://schemas.microsoft.com/office/drawing/2014/main" id="{00000000-0008-0000-1E00-000007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425916</xdr:colOff>
      <xdr:row>17</xdr:row>
      <xdr:rowOff>144299</xdr:rowOff>
    </xdr:from>
    <xdr:to>
      <xdr:col>21</xdr:col>
      <xdr:colOff>555180</xdr:colOff>
      <xdr:row>20</xdr:row>
      <xdr:rowOff>61908</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E00-000008000000}"/>
            </a:ext>
          </a:extLst>
        </xdr:cNvPr>
        <xdr:cNvSpPr txBox="1"/>
      </xdr:nvSpPr>
      <xdr:spPr>
        <a:xfrm>
          <a:off x="14780091" y="5725949"/>
          <a:ext cx="2415264" cy="67960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254000</xdr:colOff>
      <xdr:row>9</xdr:row>
      <xdr:rowOff>7558</xdr:rowOff>
    </xdr:from>
    <xdr:to>
      <xdr:col>8</xdr:col>
      <xdr:colOff>495905</xdr:colOff>
      <xdr:row>23</xdr:row>
      <xdr:rowOff>161775</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25890</xdr:colOff>
      <xdr:row>9</xdr:row>
      <xdr:rowOff>169711</xdr:rowOff>
    </xdr:from>
    <xdr:to>
      <xdr:col>20</xdr:col>
      <xdr:colOff>703224</xdr:colOff>
      <xdr:row>22</xdr:row>
      <xdr:rowOff>226219</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326193</xdr:colOff>
      <xdr:row>30</xdr:row>
      <xdr:rowOff>98851</xdr:rowOff>
    </xdr:from>
    <xdr:to>
      <xdr:col>20</xdr:col>
      <xdr:colOff>519716</xdr:colOff>
      <xdr:row>44</xdr:row>
      <xdr:rowOff>34017</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63878</xdr:colOff>
      <xdr:row>28</xdr:row>
      <xdr:rowOff>157237</xdr:rowOff>
    </xdr:from>
    <xdr:to>
      <xdr:col>9</xdr:col>
      <xdr:colOff>1547811</xdr:colOff>
      <xdr:row>43</xdr:row>
      <xdr:rowOff>145141</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6100233"/>
          <a:ext cx="12853761" cy="2848383"/>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696154" y="5659210"/>
          <a:ext cx="6134139" cy="1021153"/>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917511"/>
          <a:ext cx="5042024" cy="2503171"/>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07771" y="12894509"/>
          <a:ext cx="10343243" cy="255148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952926</xdr:colOff>
      <xdr:row>20</xdr:row>
      <xdr:rowOff>87586</xdr:rowOff>
    </xdr:from>
    <xdr:to>
      <xdr:col>17</xdr:col>
      <xdr:colOff>667845</xdr:colOff>
      <xdr:row>41</xdr:row>
      <xdr:rowOff>4378</xdr:rowOff>
    </xdr:to>
    <xdr:graphicFrame macro="">
      <xdr:nvGraphicFramePr>
        <xdr:cNvPr id="9" name="Gráfico 8" descr="Comportamiento de los componentes tarifarios:  CUV, G,T, D, desde juio 2024 a junio 2025&#10;&#10;&#10;&#10;"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90713</xdr:colOff>
      <xdr:row>42</xdr:row>
      <xdr:rowOff>43793</xdr:rowOff>
    </xdr:from>
    <xdr:to>
      <xdr:col>18</xdr:col>
      <xdr:colOff>251811</xdr:colOff>
      <xdr:row>59</xdr:row>
      <xdr:rowOff>47039</xdr:rowOff>
    </xdr:to>
    <xdr:graphicFrame macro="">
      <xdr:nvGraphicFramePr>
        <xdr:cNvPr id="10" name="Gráfico 9" descr="Comportamiento de la tarifa:  estrato1, estrato 2, estratos 3 y 4 y estratos 5 y 6, desde juio 2024 a junio 2025&#10;&#10;&#10;&#10;&#10;&#10;&#10;&#10;&#10;"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228053</xdr:colOff>
      <xdr:row>17</xdr:row>
      <xdr:rowOff>67461</xdr:rowOff>
    </xdr:from>
    <xdr:to>
      <xdr:col>22</xdr:col>
      <xdr:colOff>268179</xdr:colOff>
      <xdr:row>20</xdr:row>
      <xdr:rowOff>13267</xdr:rowOff>
    </xdr:to>
    <xdr:sp macro=""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4657881" y="5618237"/>
          <a:ext cx="2339264" cy="69028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6</xdr:col>
      <xdr:colOff>706221</xdr:colOff>
      <xdr:row>59</xdr:row>
      <xdr:rowOff>39101</xdr:rowOff>
    </xdr:from>
    <xdr:to>
      <xdr:col>9</xdr:col>
      <xdr:colOff>595180</xdr:colOff>
      <xdr:row>60</xdr:row>
      <xdr:rowOff>96252</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8238635" y="13593067"/>
          <a:ext cx="2188097" cy="2432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0.46469</cdr:x>
      <cdr:y>0.92649</cdr:y>
    </cdr:from>
    <cdr:to>
      <cdr:x>0.61091</cdr:x>
      <cdr:y>1</cdr:y>
    </cdr:to>
    <cdr:pic>
      <cdr:nvPicPr>
        <cdr:cNvPr id="2" name="chart">
          <a:extLst xmlns:a="http://schemas.openxmlformats.org/drawingml/2006/main">
            <a:ext uri="{FF2B5EF4-FFF2-40B4-BE49-F238E27FC236}">
              <a16:creationId xmlns:a16="http://schemas.microsoft.com/office/drawing/2014/main" id="{D1E3F168-728A-8613-E947-1D076E60B5A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287248" y="3959950"/>
          <a:ext cx="1663704" cy="314192"/>
        </a:xfrm>
        <a:prstGeom xmlns:a="http://schemas.openxmlformats.org/drawingml/2006/main" prst="rect">
          <a:avLst/>
        </a:prstGeom>
      </cdr:spPr>
    </cdr:pic>
  </cdr:relSizeAnchor>
</c:userShapes>
</file>

<file path=xl/drawings/drawing8.xml><?xml version="1.0" encoding="utf-8"?>
<xdr:wsDr xmlns:xdr="http://schemas.openxmlformats.org/drawingml/2006/spreadsheetDrawing" xmlns:a="http://schemas.openxmlformats.org/drawingml/2006/main">
  <xdr:twoCellAnchor>
    <xdr:from>
      <xdr:col>3</xdr:col>
      <xdr:colOff>659334</xdr:colOff>
      <xdr:row>19</xdr:row>
      <xdr:rowOff>174610</xdr:rowOff>
    </xdr:from>
    <xdr:to>
      <xdr:col>17</xdr:col>
      <xdr:colOff>599326</xdr:colOff>
      <xdr:row>40</xdr:row>
      <xdr:rowOff>166219</xdr:rowOff>
    </xdr:to>
    <xdr:graphicFrame macro="">
      <xdr:nvGraphicFramePr>
        <xdr:cNvPr id="2" name="Gráfico 1" descr="Comportamiento de los componentes tarifarios:  CUV, G,T, D,  desde junio 2024 a junio 2025&#10;&#10;&#10;&#10;&#10;"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860776</xdr:colOff>
      <xdr:row>42</xdr:row>
      <xdr:rowOff>86536</xdr:rowOff>
    </xdr:from>
    <xdr:to>
      <xdr:col>17</xdr:col>
      <xdr:colOff>556517</xdr:colOff>
      <xdr:row>65</xdr:row>
      <xdr:rowOff>6465</xdr:rowOff>
    </xdr:to>
    <xdr:graphicFrame macro="">
      <xdr:nvGraphicFramePr>
        <xdr:cNvPr id="3" name="Gráfico 2" descr="Comportamiento de la tarifa:  estrato1, estrato 2, estratos 3 y 4 y estratos 5 y 6,&#10;desde junio 2024 a junio 2025&#10;&#10;"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80217</xdr:colOff>
      <xdr:row>17</xdr:row>
      <xdr:rowOff>108814</xdr:rowOff>
    </xdr:from>
    <xdr:to>
      <xdr:col>21</xdr:col>
      <xdr:colOff>64214</xdr:colOff>
      <xdr:row>21</xdr:row>
      <xdr:rowOff>74916</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5159683" y="5845218"/>
          <a:ext cx="2263576" cy="73666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137565</xdr:colOff>
      <xdr:row>19</xdr:row>
      <xdr:rowOff>98237</xdr:rowOff>
    </xdr:from>
    <xdr:to>
      <xdr:col>18</xdr:col>
      <xdr:colOff>0</xdr:colOff>
      <xdr:row>39</xdr:row>
      <xdr:rowOff>70650</xdr:rowOff>
    </xdr:to>
    <xdr:graphicFrame macro="">
      <xdr:nvGraphicFramePr>
        <xdr:cNvPr id="2" name="Gráfico 1" descr="Comportamiento de los componentes tarifarios:  CUV, G,T, D,desde junio 2024 a junio 2025&#10;&#10;&#10;&#10;"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328284</xdr:colOff>
      <xdr:row>39</xdr:row>
      <xdr:rowOff>79401</xdr:rowOff>
    </xdr:from>
    <xdr:to>
      <xdr:col>10</xdr:col>
      <xdr:colOff>603289</xdr:colOff>
      <xdr:row>40</xdr:row>
      <xdr:rowOff>136551</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7299328" y="11006983"/>
          <a:ext cx="1803192" cy="308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351703</xdr:colOff>
      <xdr:row>17</xdr:row>
      <xdr:rowOff>99609</xdr:rowOff>
    </xdr:from>
    <xdr:to>
      <xdr:col>21</xdr:col>
      <xdr:colOff>480972</xdr:colOff>
      <xdr:row>20</xdr:row>
      <xdr:rowOff>21451</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4963681" y="5730873"/>
          <a:ext cx="2421549" cy="6336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298062</xdr:colOff>
      <xdr:row>43</xdr:row>
      <xdr:rowOff>93067</xdr:rowOff>
    </xdr:from>
    <xdr:to>
      <xdr:col>17</xdr:col>
      <xdr:colOff>460550</xdr:colOff>
      <xdr:row>61</xdr:row>
      <xdr:rowOff>68801</xdr:rowOff>
    </xdr:to>
    <xdr:graphicFrame macro="">
      <xdr:nvGraphicFramePr>
        <xdr:cNvPr id="14" name="Gráfico 13" descr="Comportamiento de la tarifa:  estrato1, estrato 2, estratos 3 y 4 y estratos 5 y 6, desde junio 2024 a junio 2025&#10;&#10;&#10;&#10;"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61</xdr:row>
      <xdr:rowOff>0</xdr:rowOff>
    </xdr:from>
    <xdr:to>
      <xdr:col>10</xdr:col>
      <xdr:colOff>275005</xdr:colOff>
      <xdr:row>62</xdr:row>
      <xdr:rowOff>57150</xdr:rowOff>
    </xdr:to>
    <xdr:sp macro="" textlink="">
      <xdr:nvSpPr>
        <xdr:cNvPr id="10" name="CuadroTexto 9">
          <a:extLst>
            <a:ext uri="{FF2B5EF4-FFF2-40B4-BE49-F238E27FC236}">
              <a16:creationId xmlns:a16="http://schemas.microsoft.com/office/drawing/2014/main" id="{00000000-0008-0000-0700-00000A000000}"/>
            </a:ext>
          </a:extLst>
        </xdr:cNvPr>
        <xdr:cNvSpPr txBox="1"/>
      </xdr:nvSpPr>
      <xdr:spPr>
        <a:xfrm>
          <a:off x="6971044" y="16454176"/>
          <a:ext cx="1803192" cy="3083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tint="-0.499984740745262"/>
  </sheetPr>
  <dimension ref="A2:AC30"/>
  <sheetViews>
    <sheetView topLeftCell="C313" workbookViewId="0">
      <selection activeCell="K323" sqref="K323"/>
    </sheetView>
  </sheetViews>
  <sheetFormatPr baseColWidth="10" defaultColWidth="11.42578125"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112" t="s">
        <v>0</v>
      </c>
      <c r="D3" s="113"/>
      <c r="E3" s="113"/>
      <c r="F3" s="113"/>
      <c r="G3" s="113"/>
      <c r="H3" s="113"/>
      <c r="I3" s="114"/>
      <c r="J3" s="10"/>
      <c r="K3" s="10"/>
    </row>
    <row r="4" spans="1:11" ht="26.25" customHeight="1" thickBot="1">
      <c r="A4" s="10"/>
      <c r="B4" s="10"/>
      <c r="C4" s="115"/>
      <c r="D4" s="116"/>
      <c r="E4" s="116"/>
      <c r="F4" s="116"/>
      <c r="G4" s="116"/>
      <c r="H4" s="116"/>
      <c r="I4" s="117"/>
      <c r="J4" s="10"/>
      <c r="K4" s="10"/>
    </row>
    <row r="5" spans="1:11" ht="15" customHeight="1">
      <c r="A5" s="10"/>
      <c r="B5" s="10"/>
      <c r="C5" s="33"/>
      <c r="D5" s="34"/>
      <c r="E5" s="34"/>
      <c r="F5" s="34"/>
      <c r="G5" s="34"/>
      <c r="H5" s="34"/>
      <c r="I5" s="35"/>
      <c r="J5" s="10"/>
      <c r="K5" s="10"/>
    </row>
    <row r="6" spans="1:11" ht="15" customHeight="1">
      <c r="A6" s="10"/>
      <c r="B6" s="10"/>
      <c r="C6" s="16"/>
      <c r="D6" s="36"/>
      <c r="E6" s="36"/>
      <c r="F6" s="36"/>
      <c r="G6" s="36"/>
      <c r="H6" s="36"/>
      <c r="I6" s="17"/>
      <c r="J6" s="10"/>
      <c r="K6" s="10"/>
    </row>
    <row r="7" spans="1:11" ht="15" customHeight="1">
      <c r="A7" s="10"/>
      <c r="B7" s="10"/>
      <c r="C7" s="16"/>
      <c r="D7" s="36"/>
      <c r="E7" s="36"/>
      <c r="F7" s="36"/>
      <c r="G7" s="36"/>
      <c r="H7" s="36"/>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118" t="s">
        <v>1</v>
      </c>
      <c r="D22" s="119"/>
      <c r="E22" s="119"/>
      <c r="F22" s="119"/>
      <c r="G22" s="119"/>
      <c r="H22" s="119"/>
      <c r="I22" s="120"/>
    </row>
    <row r="23" spans="3:9" ht="3" customHeight="1" thickBot="1"/>
    <row r="24" spans="3:9" ht="45.6" customHeight="1" thickBot="1">
      <c r="C24" s="118" t="s">
        <v>2</v>
      </c>
      <c r="D24" s="119"/>
      <c r="E24" s="119"/>
      <c r="F24" s="119"/>
      <c r="G24" s="119"/>
      <c r="H24" s="119"/>
      <c r="I24" s="120"/>
    </row>
    <row r="25" spans="3:9" ht="7.5" customHeight="1" thickBot="1"/>
    <row r="26" spans="3:9" ht="19.5" customHeight="1">
      <c r="C26" s="121" t="s">
        <v>3</v>
      </c>
      <c r="D26" s="122"/>
      <c r="E26" s="122"/>
      <c r="F26" s="122"/>
      <c r="G26" s="122"/>
      <c r="H26" s="122"/>
      <c r="I26" s="123"/>
    </row>
    <row r="27" spans="3:9">
      <c r="C27" s="124"/>
      <c r="D27" s="125"/>
      <c r="E27" s="125"/>
      <c r="F27" s="125"/>
      <c r="G27" s="125"/>
      <c r="H27" s="125"/>
      <c r="I27" s="126"/>
    </row>
    <row r="28" spans="3:9">
      <c r="C28" s="124"/>
      <c r="D28" s="125"/>
      <c r="E28" s="125"/>
      <c r="F28" s="125"/>
      <c r="G28" s="125"/>
      <c r="H28" s="125"/>
      <c r="I28" s="126"/>
    </row>
    <row r="29" spans="3:9">
      <c r="C29" s="124"/>
      <c r="D29" s="125"/>
      <c r="E29" s="125"/>
      <c r="F29" s="125"/>
      <c r="G29" s="125"/>
      <c r="H29" s="125"/>
      <c r="I29" s="126"/>
    </row>
    <row r="30" spans="3:9" ht="15.75" thickBot="1">
      <c r="C30" s="127"/>
      <c r="D30" s="128"/>
      <c r="E30" s="128"/>
      <c r="F30" s="128"/>
      <c r="G30" s="128"/>
      <c r="H30" s="128"/>
      <c r="I30" s="129"/>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tint="-0.249977111117893"/>
  </sheetPr>
  <dimension ref="A1:R87"/>
  <sheetViews>
    <sheetView zoomScale="90" zoomScaleNormal="90" workbookViewId="0">
      <selection activeCell="U6" sqref="U6"/>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60"/>
      <c r="B1" s="160"/>
      <c r="C1" s="160"/>
    </row>
    <row r="2" spans="1:18" ht="15.75" thickBot="1"/>
    <row r="3" spans="1:18" ht="26.25" customHeight="1" thickBot="1">
      <c r="F3" s="228" t="s">
        <v>107</v>
      </c>
      <c r="G3" s="229"/>
      <c r="H3" s="229"/>
      <c r="I3" s="229"/>
      <c r="J3" s="229"/>
      <c r="K3" s="229"/>
      <c r="L3" s="229"/>
      <c r="M3" s="229"/>
      <c r="N3" s="229"/>
      <c r="O3" s="229"/>
      <c r="P3" s="229"/>
      <c r="Q3" s="229"/>
      <c r="R3" s="230"/>
    </row>
    <row r="4" spans="1:18" ht="26.25" customHeight="1" thickBot="1">
      <c r="E4" s="37" t="s">
        <v>82</v>
      </c>
      <c r="F4" s="59">
        <v>45717</v>
      </c>
      <c r="G4" s="53">
        <v>45748</v>
      </c>
      <c r="H4" s="59">
        <v>45778</v>
      </c>
      <c r="I4" s="61">
        <v>45809</v>
      </c>
      <c r="J4" s="77">
        <v>45839</v>
      </c>
      <c r="K4" s="77">
        <v>45870</v>
      </c>
      <c r="L4" s="77">
        <v>45901</v>
      </c>
      <c r="M4" s="77">
        <v>45931</v>
      </c>
      <c r="N4" s="77">
        <v>45962</v>
      </c>
      <c r="O4" s="77">
        <v>45992</v>
      </c>
      <c r="P4" s="77">
        <v>46023</v>
      </c>
      <c r="Q4" s="77">
        <v>46054</v>
      </c>
      <c r="R4" s="77">
        <v>46082</v>
      </c>
    </row>
    <row r="5" spans="1:18" ht="26.25" customHeight="1">
      <c r="E5" s="40" t="s">
        <v>83</v>
      </c>
      <c r="F5" s="58">
        <v>1396.22</v>
      </c>
      <c r="G5" s="58">
        <v>1375.81</v>
      </c>
      <c r="H5" s="58">
        <v>1112.77</v>
      </c>
      <c r="I5" s="60">
        <v>1416.6</v>
      </c>
      <c r="J5" s="60">
        <v>1407.51</v>
      </c>
      <c r="K5" s="60">
        <v>1358.29</v>
      </c>
      <c r="L5" s="60">
        <v>1301.3900000000001</v>
      </c>
      <c r="M5" s="60">
        <v>1243.72</v>
      </c>
      <c r="N5" s="60">
        <v>1315.52</v>
      </c>
      <c r="O5" s="60">
        <v>1315.52</v>
      </c>
      <c r="P5" s="60">
        <v>1520.65</v>
      </c>
      <c r="Q5" s="60">
        <v>1354.14</v>
      </c>
      <c r="R5" s="60">
        <v>1437.57</v>
      </c>
    </row>
    <row r="6" spans="1:18" ht="26.25" customHeight="1">
      <c r="E6" s="28" t="s">
        <v>84</v>
      </c>
      <c r="F6" s="11">
        <v>574.41</v>
      </c>
      <c r="G6" s="11">
        <v>655.64</v>
      </c>
      <c r="H6" s="11">
        <v>920.28</v>
      </c>
      <c r="I6" s="25">
        <v>687.55</v>
      </c>
      <c r="J6" s="25">
        <v>731.57</v>
      </c>
      <c r="K6" s="60">
        <v>677.82</v>
      </c>
      <c r="L6" s="60">
        <v>767.88</v>
      </c>
      <c r="M6" s="60">
        <v>818</v>
      </c>
      <c r="N6" s="60">
        <v>715</v>
      </c>
      <c r="O6" s="60">
        <v>715</v>
      </c>
      <c r="P6" s="60">
        <v>410.24</v>
      </c>
      <c r="Q6" s="60">
        <v>426.89</v>
      </c>
      <c r="R6" s="60">
        <v>414.19</v>
      </c>
    </row>
    <row r="7" spans="1:18" ht="26.25" customHeight="1">
      <c r="E7" s="28" t="s">
        <v>85</v>
      </c>
      <c r="F7" s="11">
        <v>493.48</v>
      </c>
      <c r="G7" s="11">
        <v>492.51</v>
      </c>
      <c r="H7" s="11">
        <v>492.47</v>
      </c>
      <c r="I7" s="25">
        <v>486.49</v>
      </c>
      <c r="J7" s="25">
        <v>482.86</v>
      </c>
      <c r="K7" s="60">
        <v>485.28</v>
      </c>
      <c r="L7" s="60">
        <v>487.42</v>
      </c>
      <c r="M7" s="60">
        <v>488.92</v>
      </c>
      <c r="N7" s="60">
        <v>485.5</v>
      </c>
      <c r="O7" s="60">
        <v>485.5</v>
      </c>
      <c r="P7" s="60">
        <v>475.87</v>
      </c>
      <c r="Q7" s="60">
        <v>480.38</v>
      </c>
      <c r="R7" s="60">
        <v>482.92</v>
      </c>
    </row>
    <row r="8" spans="1:18" ht="26.25" customHeight="1">
      <c r="E8" s="28" t="s">
        <v>86</v>
      </c>
      <c r="F8" s="11">
        <v>2509.0300000000002</v>
      </c>
      <c r="G8" s="11">
        <v>2592.96</v>
      </c>
      <c r="H8" s="11">
        <v>2588.13</v>
      </c>
      <c r="I8" s="25">
        <v>2660.67</v>
      </c>
      <c r="J8" s="25">
        <v>2697.48</v>
      </c>
      <c r="K8" s="60">
        <v>2600.2800000000002</v>
      </c>
      <c r="L8" s="60">
        <v>2638.33</v>
      </c>
      <c r="M8" s="60">
        <v>2640.14</v>
      </c>
      <c r="N8" s="60">
        <v>2610.8000000000002</v>
      </c>
      <c r="O8" s="60">
        <v>2610.8000000000002</v>
      </c>
      <c r="P8" s="60">
        <v>2492.08</v>
      </c>
      <c r="Q8" s="60">
        <v>2340.0300000000002</v>
      </c>
      <c r="R8" s="60">
        <v>2411.58</v>
      </c>
    </row>
    <row r="9" spans="1:18" ht="26.25" customHeight="1" thickBot="1">
      <c r="E9" s="29" t="s">
        <v>87</v>
      </c>
      <c r="F9" s="26">
        <v>2883</v>
      </c>
      <c r="G9" s="26">
        <v>2894</v>
      </c>
      <c r="H9" s="26">
        <v>2910</v>
      </c>
      <c r="I9" s="27">
        <v>2915</v>
      </c>
      <c r="J9" s="27">
        <v>2915</v>
      </c>
      <c r="K9" s="60">
        <v>2919</v>
      </c>
      <c r="L9" s="60">
        <v>2921</v>
      </c>
      <c r="M9" s="60">
        <v>2927</v>
      </c>
      <c r="N9" s="60">
        <v>2928</v>
      </c>
      <c r="O9" s="60">
        <v>2928</v>
      </c>
      <c r="P9" s="60">
        <v>2931</v>
      </c>
      <c r="Q9" s="60">
        <v>2962</v>
      </c>
      <c r="R9" s="60">
        <v>2990</v>
      </c>
    </row>
    <row r="10" spans="1:18" ht="30" customHeight="1" thickBot="1">
      <c r="E10" s="223" t="s">
        <v>88</v>
      </c>
      <c r="F10" s="224"/>
      <c r="G10" s="224"/>
      <c r="H10" s="224"/>
      <c r="I10" s="224"/>
      <c r="J10" s="224"/>
      <c r="K10" s="224"/>
      <c r="L10" s="224"/>
      <c r="M10" s="224"/>
      <c r="N10" s="224"/>
      <c r="O10" s="224"/>
      <c r="P10" s="224"/>
      <c r="Q10" s="224"/>
    </row>
    <row r="11" spans="1:18" ht="30" customHeight="1" thickBot="1">
      <c r="F11" s="225" t="s">
        <v>108</v>
      </c>
      <c r="G11" s="226"/>
      <c r="H11" s="226"/>
      <c r="I11" s="226"/>
      <c r="J11" s="226"/>
      <c r="K11" s="226"/>
      <c r="L11" s="226"/>
      <c r="M11" s="226"/>
      <c r="N11" s="226"/>
      <c r="O11" s="226"/>
      <c r="P11" s="226"/>
      <c r="Q11" s="226"/>
      <c r="R11" s="227"/>
    </row>
    <row r="12" spans="1:18" ht="30" customHeight="1" thickBot="1">
      <c r="D12" s="32" t="s">
        <v>90</v>
      </c>
      <c r="E12" s="42" t="s">
        <v>91</v>
      </c>
      <c r="F12" s="59">
        <v>45717</v>
      </c>
      <c r="G12" s="53">
        <v>45748</v>
      </c>
      <c r="H12" s="63">
        <v>45778</v>
      </c>
      <c r="I12" s="61">
        <v>45809</v>
      </c>
      <c r="J12" s="77">
        <v>45839</v>
      </c>
      <c r="K12" s="77">
        <v>45870</v>
      </c>
      <c r="L12" s="77">
        <v>45901</v>
      </c>
      <c r="M12" s="77">
        <v>45931</v>
      </c>
      <c r="N12" s="77">
        <v>45962</v>
      </c>
      <c r="O12" s="77">
        <v>45992</v>
      </c>
      <c r="P12" s="77">
        <v>46023</v>
      </c>
      <c r="Q12" s="77">
        <v>46054</v>
      </c>
      <c r="R12" s="77">
        <v>46082</v>
      </c>
    </row>
    <row r="13" spans="1:18" ht="30" customHeight="1" thickBot="1">
      <c r="D13" s="219" t="s">
        <v>92</v>
      </c>
      <c r="E13" s="40" t="s">
        <v>93</v>
      </c>
      <c r="F13" s="64">
        <v>1391.91</v>
      </c>
      <c r="G13" s="64">
        <v>1428.04</v>
      </c>
      <c r="H13" s="64">
        <v>1437.45</v>
      </c>
      <c r="I13" s="65">
        <v>1412.99</v>
      </c>
      <c r="J13" s="65">
        <v>1414.5</v>
      </c>
      <c r="K13" s="65">
        <v>1447.54</v>
      </c>
      <c r="L13" s="65">
        <v>1450.23</v>
      </c>
      <c r="M13" s="65">
        <v>1425.61</v>
      </c>
      <c r="N13" s="65">
        <v>1457.63</v>
      </c>
      <c r="O13" s="65">
        <v>1458.69</v>
      </c>
      <c r="P13" s="65">
        <v>1462.53</v>
      </c>
      <c r="Q13" s="65">
        <v>1479.82</v>
      </c>
      <c r="R13" s="65">
        <v>1495.76</v>
      </c>
    </row>
    <row r="14" spans="1:18" ht="30" customHeight="1" thickBot="1">
      <c r="D14" s="220"/>
      <c r="E14" s="28" t="s">
        <v>94</v>
      </c>
      <c r="F14" s="11">
        <v>1765.46</v>
      </c>
      <c r="G14" s="11">
        <v>1783.72</v>
      </c>
      <c r="H14" s="11">
        <v>1795.48</v>
      </c>
      <c r="I14" s="25">
        <v>1792.2</v>
      </c>
      <c r="J14" s="65">
        <v>1794.11</v>
      </c>
      <c r="K14" s="65">
        <v>1808.08</v>
      </c>
      <c r="L14" s="65">
        <v>1811.44</v>
      </c>
      <c r="M14" s="65">
        <v>1808.19</v>
      </c>
      <c r="N14" s="65">
        <v>1820.68</v>
      </c>
      <c r="O14" s="65">
        <v>1822</v>
      </c>
      <c r="P14" s="65">
        <v>1826.8</v>
      </c>
      <c r="Q14" s="65">
        <v>1848.39</v>
      </c>
      <c r="R14" s="65">
        <v>1868.31</v>
      </c>
    </row>
    <row r="15" spans="1:18" ht="30" customHeight="1" thickBot="1">
      <c r="D15" s="31" t="s">
        <v>95</v>
      </c>
      <c r="E15" s="28" t="s">
        <v>96</v>
      </c>
      <c r="F15" s="11">
        <f t="shared" ref="F15:I15" si="0">+F8</f>
        <v>2509.0300000000002</v>
      </c>
      <c r="G15" s="11">
        <f t="shared" si="0"/>
        <v>2592.96</v>
      </c>
      <c r="H15" s="11">
        <f t="shared" si="0"/>
        <v>2588.13</v>
      </c>
      <c r="I15" s="25">
        <f t="shared" si="0"/>
        <v>2660.67</v>
      </c>
      <c r="J15" s="25">
        <v>2697.48</v>
      </c>
      <c r="K15" s="60">
        <v>2600.2800000000002</v>
      </c>
      <c r="L15" s="65">
        <v>2638.33</v>
      </c>
      <c r="M15" s="65">
        <v>2640.14</v>
      </c>
      <c r="N15" s="60">
        <v>2610.8000000000002</v>
      </c>
      <c r="O15" s="65">
        <v>2610.8000000000002</v>
      </c>
      <c r="P15" s="65">
        <f>P8</f>
        <v>2492.08</v>
      </c>
      <c r="Q15" s="60">
        <v>2340.0300000000002</v>
      </c>
      <c r="R15" s="65">
        <v>2411.58</v>
      </c>
    </row>
    <row r="16" spans="1:18" ht="30" customHeight="1" thickBot="1">
      <c r="D16" s="31" t="s">
        <v>97</v>
      </c>
      <c r="E16" s="29" t="s">
        <v>98</v>
      </c>
      <c r="F16" s="26">
        <f t="shared" ref="F16:R16" si="1">+F15*1.2</f>
        <v>3010.8360000000002</v>
      </c>
      <c r="G16" s="26">
        <f t="shared" si="1"/>
        <v>3111.5520000000001</v>
      </c>
      <c r="H16" s="26">
        <f t="shared" si="1"/>
        <v>3105.7559999999999</v>
      </c>
      <c r="I16" s="27">
        <f t="shared" si="1"/>
        <v>3192.8040000000001</v>
      </c>
      <c r="J16" s="27">
        <f t="shared" si="1"/>
        <v>3236.9760000000001</v>
      </c>
      <c r="K16" s="27">
        <f t="shared" si="1"/>
        <v>3120.3360000000002</v>
      </c>
      <c r="L16" s="65">
        <f t="shared" si="1"/>
        <v>3165.9959999999996</v>
      </c>
      <c r="M16" s="65">
        <f t="shared" si="1"/>
        <v>3168.1679999999997</v>
      </c>
      <c r="N16" s="65">
        <f t="shared" si="1"/>
        <v>3132.96</v>
      </c>
      <c r="O16" s="65">
        <f t="shared" si="1"/>
        <v>3132.96</v>
      </c>
      <c r="P16" s="65">
        <f t="shared" si="1"/>
        <v>2990.4959999999996</v>
      </c>
      <c r="Q16" s="65">
        <f t="shared" si="1"/>
        <v>2808.0360000000001</v>
      </c>
      <c r="R16" s="65">
        <f t="shared" si="1"/>
        <v>2893.8959999999997</v>
      </c>
    </row>
    <row r="17" spans="5:17" ht="15" customHeight="1">
      <c r="E17" s="223" t="s">
        <v>88</v>
      </c>
      <c r="F17" s="224"/>
      <c r="G17" s="224"/>
      <c r="H17" s="224"/>
      <c r="I17" s="224"/>
      <c r="J17" s="224"/>
      <c r="K17" s="224"/>
      <c r="L17" s="224"/>
      <c r="M17" s="224"/>
      <c r="N17" s="224"/>
      <c r="O17" s="224"/>
      <c r="P17" s="224"/>
      <c r="Q17" s="224"/>
    </row>
    <row r="18" spans="5:17" ht="45.75" customHeight="1">
      <c r="E18" s="238" t="s">
        <v>106</v>
      </c>
      <c r="F18" s="238"/>
      <c r="G18" s="238"/>
      <c r="H18" s="238"/>
      <c r="I18" s="238"/>
      <c r="J18" s="238"/>
      <c r="K18" s="238"/>
      <c r="L18" s="238"/>
      <c r="M18" s="238"/>
      <c r="N18" s="238"/>
      <c r="O18" s="238"/>
      <c r="P18" s="238"/>
      <c r="Q18" s="238"/>
    </row>
    <row r="19" spans="5:17" ht="15.75">
      <c r="E19" s="57"/>
    </row>
    <row r="28" spans="5:17" ht="19.899999999999999" customHeight="1"/>
    <row r="29" spans="5:17" ht="19.899999999999999" customHeight="1"/>
    <row r="30" spans="5:17" ht="19.899999999999999" customHeight="1"/>
    <row r="31" spans="5:17" ht="19.899999999999999" customHeight="1"/>
    <row r="32" spans="5:17" ht="19.899999999999999" customHeight="1"/>
    <row r="33" spans="5:5" ht="19.899999999999999" customHeight="1"/>
    <row r="34" spans="5:5" ht="19.899999999999999" customHeight="1"/>
    <row r="35" spans="5:5" ht="19.899999999999999" customHeight="1"/>
    <row r="36" spans="5:5" ht="19.899999999999999" customHeight="1"/>
    <row r="37" spans="5:5" ht="19.899999999999999" customHeight="1"/>
    <row r="38" spans="5:5" ht="19.899999999999999" customHeight="1"/>
    <row r="39" spans="5:5" ht="19.899999999999999" customHeight="1"/>
    <row r="40" spans="5:5" ht="19.899999999999999" customHeight="1"/>
    <row r="41" spans="5:5" ht="19.899999999999999" customHeight="1"/>
    <row r="42" spans="5:5" ht="19.899999999999999" customHeight="1">
      <c r="E42" s="56"/>
    </row>
    <row r="43" spans="5:5" ht="19.899999999999999" customHeight="1"/>
    <row r="44" spans="5:5" ht="19.899999999999999" customHeight="1"/>
    <row r="45" spans="5:5" ht="19.899999999999999" customHeight="1"/>
    <row r="46" spans="5:5" ht="19.899999999999999" customHeight="1"/>
    <row r="47" spans="5:5" ht="19.899999999999999" customHeight="1"/>
    <row r="48" spans="5:5"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80" ht="32.25" customHeight="1"/>
    <row r="81" ht="32.25" customHeight="1"/>
    <row r="84" ht="30" customHeight="1"/>
    <row r="87" ht="21" customHeight="1"/>
  </sheetData>
  <mergeCells count="7">
    <mergeCell ref="E18:Q18"/>
    <mergeCell ref="E10:Q10"/>
    <mergeCell ref="A1:C1"/>
    <mergeCell ref="D13:D14"/>
    <mergeCell ref="E17:Q17"/>
    <mergeCell ref="F3:R3"/>
    <mergeCell ref="F11:R11"/>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tint="-0.249977111117893"/>
  </sheetPr>
  <dimension ref="A1:R89"/>
  <sheetViews>
    <sheetView topLeftCell="D1" zoomScale="88" zoomScaleNormal="88" workbookViewId="0">
      <selection activeCell="T14" sqref="T14"/>
    </sheetView>
  </sheetViews>
  <sheetFormatPr baseColWidth="10" defaultColWidth="11.42578125" defaultRowHeight="15"/>
  <cols>
    <col min="1" max="3" width="11.42578125" style="2"/>
    <col min="4" max="4" width="14.42578125" style="2" customWidth="1"/>
    <col min="5" max="5" width="18" style="2" customWidth="1"/>
    <col min="6" max="8" width="11.42578125" customWidth="1"/>
    <col min="9" max="11" width="11.42578125" style="2"/>
    <col min="12" max="12" width="11.42578125" style="2" customWidth="1"/>
    <col min="13" max="16384" width="11.42578125" style="2"/>
  </cols>
  <sheetData>
    <row r="1" spans="1:18">
      <c r="A1" s="160" t="s">
        <v>109</v>
      </c>
      <c r="B1" s="160"/>
      <c r="C1" s="160"/>
      <c r="F1" s="56"/>
      <c r="G1" s="2"/>
    </row>
    <row r="2" spans="1:18" ht="15.75" thickBot="1">
      <c r="F2" s="2"/>
      <c r="G2" s="2"/>
      <c r="H2" s="2"/>
    </row>
    <row r="3" spans="1:18" ht="26.25" customHeight="1" thickBot="1">
      <c r="F3" s="228" t="s">
        <v>110</v>
      </c>
      <c r="G3" s="229"/>
      <c r="H3" s="229"/>
      <c r="I3" s="229"/>
      <c r="J3" s="229"/>
      <c r="K3" s="229"/>
      <c r="L3" s="229"/>
      <c r="M3" s="229"/>
      <c r="N3" s="229"/>
      <c r="O3" s="229"/>
      <c r="P3" s="229"/>
      <c r="Q3" s="229"/>
      <c r="R3" s="230"/>
    </row>
    <row r="4" spans="1:18" ht="26.25" customHeight="1" thickBot="1">
      <c r="E4" s="37" t="s">
        <v>82</v>
      </c>
      <c r="F4" s="59">
        <v>45717</v>
      </c>
      <c r="G4" s="53">
        <v>45748</v>
      </c>
      <c r="H4" s="59">
        <v>45778</v>
      </c>
      <c r="I4" s="61">
        <v>45809</v>
      </c>
      <c r="J4" s="61">
        <v>45839</v>
      </c>
      <c r="K4" s="61">
        <v>45870</v>
      </c>
      <c r="L4" s="61">
        <v>45901</v>
      </c>
      <c r="M4" s="61">
        <v>45931</v>
      </c>
      <c r="N4" s="61">
        <v>45962</v>
      </c>
      <c r="O4" s="61">
        <v>45992</v>
      </c>
      <c r="P4" s="61">
        <v>46023</v>
      </c>
      <c r="Q4" s="61">
        <v>46054</v>
      </c>
      <c r="R4" s="61">
        <v>46082</v>
      </c>
    </row>
    <row r="5" spans="1:18" ht="26.25" customHeight="1">
      <c r="E5" s="40" t="s">
        <v>83</v>
      </c>
      <c r="F5" s="58">
        <v>1011.2</v>
      </c>
      <c r="G5" s="58">
        <v>1059.44</v>
      </c>
      <c r="H5" s="58">
        <v>1096.6600000000001</v>
      </c>
      <c r="I5" s="60">
        <v>1063.25</v>
      </c>
      <c r="J5" s="60">
        <v>1054.8599999999999</v>
      </c>
      <c r="K5" s="60">
        <v>1092.1500000000001</v>
      </c>
      <c r="L5" s="60">
        <v>1048.4000000000001</v>
      </c>
      <c r="M5" s="60">
        <v>1011.88</v>
      </c>
      <c r="N5" s="60">
        <v>961.36176</v>
      </c>
      <c r="O5" s="60">
        <v>961.36176</v>
      </c>
      <c r="P5" s="60">
        <v>1248.1400000000001</v>
      </c>
      <c r="Q5" s="60">
        <v>1175.83</v>
      </c>
      <c r="R5" s="60">
        <v>1190.48</v>
      </c>
    </row>
    <row r="6" spans="1:18" ht="26.25" customHeight="1">
      <c r="E6" s="28" t="s">
        <v>84</v>
      </c>
      <c r="F6" s="11">
        <v>1034.4000000000001</v>
      </c>
      <c r="G6" s="11">
        <v>1138.1400000000001</v>
      </c>
      <c r="H6" s="11">
        <v>1108.43</v>
      </c>
      <c r="I6" s="25">
        <v>1102.08</v>
      </c>
      <c r="J6" s="25">
        <v>1195.74</v>
      </c>
      <c r="K6" s="60">
        <v>1099.8499999999999</v>
      </c>
      <c r="L6" s="60">
        <v>1098.23</v>
      </c>
      <c r="M6" s="60">
        <v>1157.74</v>
      </c>
      <c r="N6" s="60">
        <v>961.36176</v>
      </c>
      <c r="O6" s="60">
        <v>961.36176</v>
      </c>
      <c r="P6" s="60">
        <v>1101.46</v>
      </c>
      <c r="Q6" s="60">
        <v>1116.67</v>
      </c>
      <c r="R6" s="60">
        <v>1051.81</v>
      </c>
    </row>
    <row r="7" spans="1:18" ht="26.25" customHeight="1">
      <c r="E7" s="28" t="s">
        <v>85</v>
      </c>
      <c r="F7" s="11">
        <v>890</v>
      </c>
      <c r="G7" s="11">
        <v>891</v>
      </c>
      <c r="H7" s="11">
        <v>894</v>
      </c>
      <c r="I7" s="25">
        <v>889</v>
      </c>
      <c r="J7" s="25">
        <v>886</v>
      </c>
      <c r="K7" s="60">
        <v>890</v>
      </c>
      <c r="L7" s="60">
        <v>893.98</v>
      </c>
      <c r="M7" s="60">
        <v>897.35</v>
      </c>
      <c r="N7" s="60">
        <v>894.80334000000005</v>
      </c>
      <c r="O7" s="60">
        <v>894.80334000000005</v>
      </c>
      <c r="P7" s="60">
        <v>886.47</v>
      </c>
      <c r="Q7" s="60">
        <v>896.28</v>
      </c>
      <c r="R7" s="60">
        <v>903.57</v>
      </c>
    </row>
    <row r="8" spans="1:18" ht="26.25" customHeight="1">
      <c r="E8" s="28" t="s">
        <v>86</v>
      </c>
      <c r="F8" s="11">
        <v>2956.2</v>
      </c>
      <c r="G8" s="11">
        <v>3106.58</v>
      </c>
      <c r="H8" s="11">
        <v>3128.24</v>
      </c>
      <c r="I8" s="25">
        <v>3076.44</v>
      </c>
      <c r="J8" s="25">
        <v>3159.51</v>
      </c>
      <c r="K8" s="60">
        <v>3097.82</v>
      </c>
      <c r="L8" s="60">
        <v>3060.11</v>
      </c>
      <c r="M8" s="60">
        <v>3077.88</v>
      </c>
      <c r="N8" s="60">
        <v>2942.24305</v>
      </c>
      <c r="O8" s="60">
        <v>2942.24305</v>
      </c>
      <c r="P8" s="60">
        <v>3262.2</v>
      </c>
      <c r="Q8" s="60">
        <v>3184.21</v>
      </c>
      <c r="R8" s="60">
        <v>3148.1</v>
      </c>
    </row>
    <row r="9" spans="1:18" ht="26.25" customHeight="1" thickBot="1">
      <c r="E9" s="29" t="s">
        <v>87</v>
      </c>
      <c r="F9" s="26">
        <v>3195.05</v>
      </c>
      <c r="G9" s="26">
        <v>3207.65</v>
      </c>
      <c r="H9" s="26">
        <v>3224.79</v>
      </c>
      <c r="I9" s="27">
        <v>3231.06</v>
      </c>
      <c r="J9" s="27">
        <v>3230.25</v>
      </c>
      <c r="K9" s="60">
        <v>3235.24</v>
      </c>
      <c r="L9" s="60">
        <v>3237.34</v>
      </c>
      <c r="M9" s="60">
        <v>3243.64</v>
      </c>
      <c r="N9" s="60">
        <v>3245.41651</v>
      </c>
      <c r="O9" s="60">
        <v>3245.41651</v>
      </c>
      <c r="P9" s="60">
        <v>3248.32</v>
      </c>
      <c r="Q9" s="60">
        <v>3282.54</v>
      </c>
      <c r="R9" s="60">
        <v>3313.85</v>
      </c>
    </row>
    <row r="10" spans="1:18" ht="30" customHeight="1" thickBot="1">
      <c r="E10" s="223" t="s">
        <v>88</v>
      </c>
      <c r="F10" s="224"/>
      <c r="G10" s="224"/>
      <c r="H10" s="224"/>
      <c r="I10" s="224"/>
      <c r="J10" s="224"/>
      <c r="K10" s="224"/>
      <c r="L10" s="224"/>
      <c r="M10" s="224"/>
      <c r="N10" s="224"/>
      <c r="O10" s="224"/>
      <c r="P10" s="224"/>
      <c r="Q10" s="224"/>
    </row>
    <row r="11" spans="1:18" ht="30" customHeight="1" thickBot="1">
      <c r="F11" s="228" t="s">
        <v>111</v>
      </c>
      <c r="G11" s="229"/>
      <c r="H11" s="229"/>
      <c r="I11" s="229"/>
      <c r="J11" s="229"/>
      <c r="K11" s="229"/>
      <c r="L11" s="229"/>
      <c r="M11" s="229"/>
      <c r="N11" s="229"/>
      <c r="O11" s="229"/>
      <c r="P11" s="229"/>
      <c r="Q11" s="229"/>
      <c r="R11" s="230"/>
    </row>
    <row r="12" spans="1:18" ht="30" customHeight="1" thickBot="1">
      <c r="D12" s="32" t="s">
        <v>90</v>
      </c>
      <c r="E12" s="38" t="s">
        <v>91</v>
      </c>
      <c r="F12" s="59">
        <v>45717</v>
      </c>
      <c r="G12" s="53">
        <v>45748</v>
      </c>
      <c r="H12" s="59">
        <v>45778</v>
      </c>
      <c r="I12" s="61">
        <v>45809</v>
      </c>
      <c r="J12" s="61">
        <v>45839</v>
      </c>
      <c r="K12" s="61">
        <v>45870</v>
      </c>
      <c r="L12" s="61">
        <v>45901</v>
      </c>
      <c r="M12" s="61">
        <v>45931</v>
      </c>
      <c r="N12" s="61">
        <v>45962</v>
      </c>
      <c r="O12" s="61">
        <v>45992</v>
      </c>
      <c r="P12" s="61">
        <v>46023</v>
      </c>
      <c r="Q12" s="61">
        <v>46054</v>
      </c>
      <c r="R12" s="61">
        <v>46082</v>
      </c>
    </row>
    <row r="13" spans="1:18" ht="30" customHeight="1" thickBot="1">
      <c r="D13" s="219" t="s">
        <v>92</v>
      </c>
      <c r="E13" s="40" t="s">
        <v>93</v>
      </c>
      <c r="F13" s="64">
        <v>1634.16</v>
      </c>
      <c r="G13" s="64">
        <v>1642.66</v>
      </c>
      <c r="H13" s="64">
        <v>1653.5</v>
      </c>
      <c r="I13" s="65">
        <v>1658.79</v>
      </c>
      <c r="J13" s="65">
        <v>1660.45</v>
      </c>
      <c r="K13" s="65">
        <v>1665.1</v>
      </c>
      <c r="L13" s="27">
        <v>1668.26</v>
      </c>
      <c r="M13" s="27">
        <v>1673.6</v>
      </c>
      <c r="N13" s="60">
        <v>1676.61</v>
      </c>
      <c r="O13" s="60">
        <v>1677.79</v>
      </c>
      <c r="P13" s="60">
        <v>1682.32</v>
      </c>
      <c r="Q13" s="60">
        <v>1702.17</v>
      </c>
      <c r="R13" s="60">
        <v>1720.55</v>
      </c>
    </row>
    <row r="14" spans="1:18" ht="30" customHeight="1" thickBot="1">
      <c r="D14" s="220"/>
      <c r="E14" s="28" t="s">
        <v>94</v>
      </c>
      <c r="F14" s="11">
        <v>2050.1799999999998</v>
      </c>
      <c r="G14" s="11">
        <v>2060.84</v>
      </c>
      <c r="H14" s="11">
        <v>2074.44</v>
      </c>
      <c r="I14" s="25">
        <v>2081.08</v>
      </c>
      <c r="J14" s="25">
        <v>2083.16</v>
      </c>
      <c r="K14" s="65">
        <v>2088.9899999999998</v>
      </c>
      <c r="L14" s="27">
        <v>2092.96</v>
      </c>
      <c r="M14" s="27">
        <v>2099.66</v>
      </c>
      <c r="N14" s="60">
        <v>2103.44</v>
      </c>
      <c r="O14" s="60">
        <v>2104.91</v>
      </c>
      <c r="P14" s="60">
        <v>2110.59</v>
      </c>
      <c r="Q14" s="60">
        <v>2135.5</v>
      </c>
      <c r="R14" s="60">
        <v>2158.56</v>
      </c>
    </row>
    <row r="15" spans="1:18" ht="30" customHeight="1" thickBot="1">
      <c r="D15" s="31" t="s">
        <v>95</v>
      </c>
      <c r="E15" s="28" t="s">
        <v>96</v>
      </c>
      <c r="F15" s="11">
        <f t="shared" ref="F15:I15" si="0">+F8</f>
        <v>2956.2</v>
      </c>
      <c r="G15" s="11">
        <f t="shared" si="0"/>
        <v>3106.58</v>
      </c>
      <c r="H15" s="11">
        <f t="shared" si="0"/>
        <v>3128.24</v>
      </c>
      <c r="I15" s="25">
        <f t="shared" si="0"/>
        <v>3076.44</v>
      </c>
      <c r="J15" s="25">
        <v>3159.51</v>
      </c>
      <c r="K15" s="65">
        <v>3097.82</v>
      </c>
      <c r="L15" s="27">
        <v>3060.11</v>
      </c>
      <c r="M15" s="60">
        <v>3077.88</v>
      </c>
      <c r="N15" s="60">
        <v>2942.24305</v>
      </c>
      <c r="O15" s="60">
        <v>2942.24305</v>
      </c>
      <c r="P15" s="60">
        <f>P8</f>
        <v>3262.2</v>
      </c>
      <c r="Q15" s="60">
        <v>3184.21</v>
      </c>
      <c r="R15" s="60">
        <v>3148.1</v>
      </c>
    </row>
    <row r="16" spans="1:18" ht="30" customHeight="1" thickBot="1">
      <c r="D16" s="31" t="s">
        <v>97</v>
      </c>
      <c r="E16" s="29" t="s">
        <v>98</v>
      </c>
      <c r="F16" s="26">
        <f t="shared" ref="F16:R16" si="1">+F15*1.2</f>
        <v>3547.4399999999996</v>
      </c>
      <c r="G16" s="26">
        <f t="shared" si="1"/>
        <v>3727.8959999999997</v>
      </c>
      <c r="H16" s="26">
        <f t="shared" si="1"/>
        <v>3753.8879999999995</v>
      </c>
      <c r="I16" s="27">
        <f t="shared" si="1"/>
        <v>3691.7280000000001</v>
      </c>
      <c r="J16" s="27">
        <f t="shared" si="1"/>
        <v>3791.4120000000003</v>
      </c>
      <c r="K16" s="65">
        <f t="shared" si="1"/>
        <v>3717.384</v>
      </c>
      <c r="L16" s="27">
        <f t="shared" si="1"/>
        <v>3672.1320000000001</v>
      </c>
      <c r="M16" s="27">
        <f t="shared" si="1"/>
        <v>3693.4560000000001</v>
      </c>
      <c r="N16" s="60">
        <f t="shared" si="1"/>
        <v>3530.69166</v>
      </c>
      <c r="O16" s="60">
        <f t="shared" si="1"/>
        <v>3530.69166</v>
      </c>
      <c r="P16" s="60">
        <f t="shared" si="1"/>
        <v>3914.6399999999994</v>
      </c>
      <c r="Q16" s="60">
        <f t="shared" si="1"/>
        <v>3821.0519999999997</v>
      </c>
      <c r="R16" s="60">
        <f t="shared" si="1"/>
        <v>3777.72</v>
      </c>
    </row>
    <row r="17" spans="5:17" ht="15" customHeight="1">
      <c r="E17" s="221" t="s">
        <v>99</v>
      </c>
      <c r="F17" s="222"/>
      <c r="G17" s="222"/>
      <c r="H17" s="222"/>
      <c r="I17" s="222"/>
      <c r="J17" s="222"/>
      <c r="K17" s="222"/>
      <c r="L17" s="222"/>
      <c r="M17" s="222"/>
      <c r="N17" s="222"/>
      <c r="O17" s="222"/>
      <c r="P17" s="222"/>
      <c r="Q17" s="222"/>
    </row>
    <row r="18" spans="5:17" ht="24.75" customHeight="1">
      <c r="E18" s="222"/>
      <c r="F18" s="222"/>
      <c r="G18" s="222"/>
      <c r="H18" s="222"/>
      <c r="I18" s="222"/>
      <c r="J18" s="222"/>
      <c r="K18" s="222"/>
      <c r="L18" s="222"/>
      <c r="M18" s="222"/>
      <c r="N18" s="222"/>
      <c r="O18" s="222"/>
      <c r="P18" s="222"/>
      <c r="Q18" s="222"/>
    </row>
    <row r="19" spans="5:17">
      <c r="F19" s="2"/>
      <c r="G19" s="2"/>
      <c r="H19" s="2"/>
    </row>
    <row r="20" spans="5:17">
      <c r="F20" s="2"/>
      <c r="G20" s="2"/>
      <c r="H20" s="2"/>
    </row>
    <row r="21" spans="5:17">
      <c r="F21" s="2"/>
      <c r="G21" s="2"/>
      <c r="H21" s="2"/>
    </row>
    <row r="22" spans="5:17">
      <c r="F22" s="2"/>
      <c r="G22" s="2"/>
      <c r="H22" s="2"/>
    </row>
    <row r="23" spans="5:17">
      <c r="F23" s="2"/>
      <c r="G23" s="2"/>
      <c r="H23" s="2"/>
    </row>
    <row r="24" spans="5:17">
      <c r="F24" s="2"/>
      <c r="G24" s="2"/>
      <c r="H24" s="2"/>
    </row>
    <row r="25" spans="5:17">
      <c r="F25" s="2"/>
      <c r="G25" s="2"/>
      <c r="H25" s="2"/>
    </row>
    <row r="26" spans="5:17" ht="19.899999999999999" customHeight="1">
      <c r="F26" s="2"/>
      <c r="G26" s="2"/>
      <c r="H26" s="2"/>
    </row>
    <row r="27" spans="5:17" ht="19.899999999999999" customHeight="1">
      <c r="F27" s="2"/>
      <c r="G27" s="2"/>
      <c r="H27" s="2"/>
    </row>
    <row r="28" spans="5:17" ht="19.899999999999999" customHeight="1">
      <c r="F28" s="2"/>
      <c r="G28" s="2"/>
      <c r="H28" s="2"/>
    </row>
    <row r="29" spans="5:17" ht="19.899999999999999" customHeight="1">
      <c r="F29" s="2"/>
      <c r="G29" s="2"/>
      <c r="H29" s="2"/>
    </row>
    <row r="30" spans="5:17" ht="19.899999999999999" customHeight="1">
      <c r="F30" s="2"/>
      <c r="G30" s="2"/>
      <c r="H30" s="2"/>
    </row>
    <row r="31" spans="5:17" ht="19.899999999999999" customHeight="1">
      <c r="F31" s="2"/>
      <c r="G31" s="2"/>
      <c r="H31" s="2"/>
    </row>
    <row r="32" spans="5:17" ht="19.899999999999999" customHeight="1">
      <c r="F32" s="2"/>
      <c r="G32" s="2"/>
      <c r="H32" s="2"/>
    </row>
    <row r="33" s="2" customFormat="1" ht="19.899999999999999" customHeight="1"/>
    <row r="34" s="2" customFormat="1" ht="19.899999999999999" customHeight="1"/>
    <row r="35" s="2" customFormat="1" ht="19.899999999999999" customHeight="1"/>
    <row r="36" s="2" customFormat="1" ht="19.899999999999999" customHeight="1"/>
    <row r="37" s="2" customFormat="1" ht="19.899999999999999" customHeight="1"/>
    <row r="38" s="2" customFormat="1" ht="19.899999999999999" customHeight="1"/>
    <row r="39" s="2" customFormat="1" ht="19.899999999999999" customHeight="1"/>
    <row r="40" s="2" customFormat="1" ht="19.899999999999999" customHeight="1"/>
    <row r="41" s="2" customFormat="1" ht="19.899999999999999" customHeight="1"/>
    <row r="42" s="2" customFormat="1" ht="19.899999999999999" customHeight="1"/>
    <row r="43" s="2" customFormat="1" ht="19.899999999999999" customHeight="1"/>
    <row r="44" s="2" customFormat="1" ht="19.899999999999999" customHeight="1"/>
    <row r="45" s="2" customFormat="1" ht="19.899999999999999" customHeight="1"/>
    <row r="46" s="2" customFormat="1" ht="19.899999999999999" customHeight="1"/>
    <row r="47" s="2" customFormat="1" ht="19.899999999999999" customHeight="1"/>
    <row r="48" s="2" customFormat="1" ht="19.899999999999999" customHeight="1"/>
    <row r="49" s="2" customFormat="1" ht="19.899999999999999" customHeight="1"/>
    <row r="50" s="2" customFormat="1" ht="19.899999999999999" customHeight="1"/>
    <row r="51" s="2" customFormat="1" ht="19.899999999999999" customHeight="1"/>
    <row r="52" s="2" customFormat="1" ht="19.899999999999999" customHeight="1"/>
    <row r="53" s="2" customFormat="1" ht="19.899999999999999" customHeight="1"/>
    <row r="54" s="2" customFormat="1" ht="19.899999999999999" customHeight="1"/>
    <row r="55" s="2" customFormat="1" ht="19.899999999999999" customHeight="1"/>
    <row r="56" s="2" customFormat="1" ht="19.899999999999999" customHeight="1"/>
    <row r="57" s="2" customFormat="1" ht="19.899999999999999" customHeigh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sheetData>
  <mergeCells count="6">
    <mergeCell ref="E17:Q18"/>
    <mergeCell ref="A1:C1"/>
    <mergeCell ref="D13:D14"/>
    <mergeCell ref="E10:Q10"/>
    <mergeCell ref="F3:R3"/>
    <mergeCell ref="F11:R11"/>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tint="-0.249977111117893"/>
  </sheetPr>
  <dimension ref="A1:R89"/>
  <sheetViews>
    <sheetView topLeftCell="D10" zoomScale="90" zoomScaleNormal="90" workbookViewId="0">
      <selection activeCell="U10" sqref="U10"/>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60"/>
      <c r="B1" s="160"/>
      <c r="C1" s="160"/>
    </row>
    <row r="2" spans="1:18" ht="15.75" thickBot="1"/>
    <row r="3" spans="1:18" ht="26.25" customHeight="1" thickBot="1">
      <c r="F3" s="240" t="s">
        <v>112</v>
      </c>
      <c r="G3" s="241"/>
      <c r="H3" s="241"/>
      <c r="I3" s="241"/>
      <c r="J3" s="241"/>
      <c r="K3" s="241"/>
      <c r="L3" s="241"/>
      <c r="M3" s="241"/>
      <c r="N3" s="241"/>
      <c r="O3" s="241"/>
      <c r="P3" s="241"/>
      <c r="Q3" s="241"/>
      <c r="R3" s="242"/>
    </row>
    <row r="4" spans="1:18" ht="26.25" customHeight="1" thickBot="1">
      <c r="E4" s="39" t="s">
        <v>82</v>
      </c>
      <c r="F4" s="59">
        <v>45717</v>
      </c>
      <c r="G4" s="61">
        <v>45748</v>
      </c>
      <c r="H4" s="59">
        <v>45778</v>
      </c>
      <c r="I4" s="61">
        <v>45809</v>
      </c>
      <c r="J4" s="77">
        <v>45839</v>
      </c>
      <c r="K4" s="77">
        <v>45870</v>
      </c>
      <c r="L4" s="77">
        <v>45901</v>
      </c>
      <c r="M4" s="77">
        <v>45931</v>
      </c>
      <c r="N4" s="77">
        <v>45962</v>
      </c>
      <c r="O4" s="77">
        <v>45992</v>
      </c>
      <c r="P4" s="77">
        <v>46023</v>
      </c>
      <c r="Q4" s="77">
        <v>46054</v>
      </c>
      <c r="R4" s="77">
        <v>46082</v>
      </c>
    </row>
    <row r="5" spans="1:18" ht="26.25" customHeight="1" thickBot="1">
      <c r="E5" s="40" t="s">
        <v>83</v>
      </c>
      <c r="F5" s="64">
        <v>2215.7399999999998</v>
      </c>
      <c r="G5" s="64">
        <v>2411.6999999999998</v>
      </c>
      <c r="H5" s="64">
        <v>2269.25</v>
      </c>
      <c r="I5" s="65">
        <v>2151.15</v>
      </c>
      <c r="J5" s="78">
        <v>1514.15</v>
      </c>
      <c r="K5" s="78">
        <v>2179.54</v>
      </c>
      <c r="L5" s="69">
        <v>1929.47</v>
      </c>
      <c r="M5" s="69">
        <v>1973.85</v>
      </c>
      <c r="N5" s="69">
        <v>1955.55</v>
      </c>
      <c r="O5" s="69">
        <v>2024.44</v>
      </c>
      <c r="P5" s="69">
        <v>1997.33</v>
      </c>
      <c r="Q5" s="69">
        <v>1952.39</v>
      </c>
      <c r="R5" s="69">
        <v>2083.71</v>
      </c>
    </row>
    <row r="6" spans="1:18" ht="26.25" customHeight="1">
      <c r="E6" s="28" t="s">
        <v>84</v>
      </c>
      <c r="F6" s="11">
        <v>308.08999999999997</v>
      </c>
      <c r="G6" s="11">
        <v>371.45</v>
      </c>
      <c r="H6" s="11">
        <v>350.06</v>
      </c>
      <c r="I6" s="25">
        <v>321.52999999999997</v>
      </c>
      <c r="J6" s="78">
        <v>291.36</v>
      </c>
      <c r="K6" s="78">
        <v>310.91000000000003</v>
      </c>
      <c r="L6" s="69">
        <v>335.33</v>
      </c>
      <c r="M6" s="69">
        <v>357.88</v>
      </c>
      <c r="N6" s="69">
        <v>321.98</v>
      </c>
      <c r="O6" s="69">
        <v>326.44</v>
      </c>
      <c r="P6" s="69">
        <v>331.85</v>
      </c>
      <c r="Q6" s="69">
        <v>284.68</v>
      </c>
      <c r="R6" s="69">
        <v>286.26</v>
      </c>
    </row>
    <row r="7" spans="1:18" ht="26.25" customHeight="1">
      <c r="E7" s="28" t="s">
        <v>85</v>
      </c>
      <c r="F7" s="11">
        <v>1325.23</v>
      </c>
      <c r="G7" s="11">
        <v>1324.67</v>
      </c>
      <c r="H7" s="11">
        <v>1312.8</v>
      </c>
      <c r="I7" s="25">
        <v>1314.59</v>
      </c>
      <c r="J7" s="69">
        <v>1317.51</v>
      </c>
      <c r="K7" s="69">
        <v>1313.28</v>
      </c>
      <c r="L7" s="69">
        <v>1304.99</v>
      </c>
      <c r="M7" s="69">
        <v>1322.81</v>
      </c>
      <c r="N7" s="69">
        <v>1329.65</v>
      </c>
      <c r="O7" s="69">
        <v>1315.26</v>
      </c>
      <c r="P7" s="69">
        <v>1309.8499999999999</v>
      </c>
      <c r="Q7" s="69">
        <v>1296.04</v>
      </c>
      <c r="R7" s="69">
        <v>1304.5</v>
      </c>
    </row>
    <row r="8" spans="1:18" ht="26.25" customHeight="1">
      <c r="E8" s="28" t="s">
        <v>86</v>
      </c>
      <c r="F8" s="11">
        <v>3848.34</v>
      </c>
      <c r="G8" s="11">
        <v>4114.53</v>
      </c>
      <c r="H8" s="11">
        <v>3928.65</v>
      </c>
      <c r="I8" s="25">
        <v>3803.82</v>
      </c>
      <c r="J8" s="69">
        <v>3091.92</v>
      </c>
      <c r="K8" s="69">
        <v>3836.68</v>
      </c>
      <c r="L8" s="69">
        <v>3599.93</v>
      </c>
      <c r="M8" s="69">
        <v>3689.79</v>
      </c>
      <c r="N8" s="69">
        <v>3653.66</v>
      </c>
      <c r="O8" s="69">
        <v>3723.63</v>
      </c>
      <c r="P8" s="69">
        <v>3702.01</v>
      </c>
      <c r="Q8" s="69">
        <v>3596.1</v>
      </c>
      <c r="R8" s="69">
        <v>3742.03</v>
      </c>
    </row>
    <row r="9" spans="1:18" ht="26.25" customHeight="1" thickBot="1">
      <c r="E9" s="29" t="s">
        <v>87</v>
      </c>
      <c r="F9" s="26">
        <v>3444.91</v>
      </c>
      <c r="G9" s="26">
        <v>3458.75</v>
      </c>
      <c r="H9" s="26">
        <v>3477.19</v>
      </c>
      <c r="I9" s="27">
        <v>3483.99</v>
      </c>
      <c r="J9" s="70">
        <v>3366.6</v>
      </c>
      <c r="K9" s="69">
        <v>3488.47</v>
      </c>
      <c r="L9" s="69">
        <v>3490.59</v>
      </c>
      <c r="M9" s="69">
        <v>3497.54</v>
      </c>
      <c r="N9" s="69">
        <v>3499.62</v>
      </c>
      <c r="O9" s="69">
        <v>3497.78</v>
      </c>
      <c r="P9" s="69">
        <v>3502.61</v>
      </c>
      <c r="Q9" s="69">
        <v>3539.59</v>
      </c>
      <c r="R9" s="69">
        <v>3573.25</v>
      </c>
    </row>
    <row r="10" spans="1:18" ht="30" customHeight="1" thickBot="1">
      <c r="E10" s="223" t="s">
        <v>88</v>
      </c>
      <c r="F10" s="224"/>
      <c r="G10" s="224"/>
      <c r="H10" s="224"/>
      <c r="I10" s="224"/>
      <c r="J10" s="224"/>
      <c r="K10" s="224"/>
      <c r="L10" s="224"/>
      <c r="M10" s="224"/>
      <c r="N10" s="224"/>
      <c r="O10" s="224"/>
      <c r="P10" s="224"/>
      <c r="Q10" s="224"/>
    </row>
    <row r="11" spans="1:18" ht="30" customHeight="1" thickBot="1">
      <c r="F11" s="228" t="s">
        <v>113</v>
      </c>
      <c r="G11" s="229"/>
      <c r="H11" s="229"/>
      <c r="I11" s="229"/>
      <c r="J11" s="229"/>
      <c r="K11" s="229"/>
      <c r="L11" s="229"/>
      <c r="M11" s="229"/>
      <c r="N11" s="229"/>
      <c r="O11" s="229"/>
      <c r="P11" s="229"/>
      <c r="Q11" s="229"/>
      <c r="R11" s="230"/>
    </row>
    <row r="12" spans="1:18" ht="30" customHeight="1" thickBot="1">
      <c r="D12" s="32" t="s">
        <v>90</v>
      </c>
      <c r="E12" s="38" t="s">
        <v>91</v>
      </c>
      <c r="F12" s="53">
        <v>45717</v>
      </c>
      <c r="G12" s="59">
        <v>45748</v>
      </c>
      <c r="H12" s="53">
        <v>45778</v>
      </c>
      <c r="I12" s="59">
        <v>45809</v>
      </c>
      <c r="J12" s="61">
        <v>45839</v>
      </c>
      <c r="K12" s="77">
        <v>45870</v>
      </c>
      <c r="L12" s="77">
        <v>45901</v>
      </c>
      <c r="M12" s="77">
        <v>45931</v>
      </c>
      <c r="N12" s="77">
        <v>45962</v>
      </c>
      <c r="O12" s="77">
        <v>45992</v>
      </c>
      <c r="P12" s="77">
        <v>46023</v>
      </c>
      <c r="Q12" s="77">
        <v>46054</v>
      </c>
      <c r="R12" s="77">
        <v>46082</v>
      </c>
    </row>
    <row r="13" spans="1:18" ht="30" customHeight="1">
      <c r="D13" s="231" t="s">
        <v>92</v>
      </c>
      <c r="E13" s="40" t="s">
        <v>93</v>
      </c>
      <c r="F13" s="58">
        <v>1717</v>
      </c>
      <c r="G13" s="58">
        <v>1771.4</v>
      </c>
      <c r="H13" s="58">
        <v>1758.4</v>
      </c>
      <c r="I13" s="58">
        <v>1764</v>
      </c>
      <c r="J13" s="60">
        <v>1659.1</v>
      </c>
      <c r="K13" s="71">
        <v>1770.6</v>
      </c>
      <c r="L13" s="71">
        <v>1774.12</v>
      </c>
      <c r="M13" s="71">
        <v>1779.6</v>
      </c>
      <c r="N13" s="71">
        <v>1783.08</v>
      </c>
      <c r="O13" s="69">
        <v>1784.12</v>
      </c>
      <c r="P13" s="69">
        <v>1788.9</v>
      </c>
      <c r="Q13" s="69">
        <v>1810.05</v>
      </c>
      <c r="R13" s="69">
        <v>1829.59</v>
      </c>
    </row>
    <row r="14" spans="1:18" ht="30" customHeight="1" thickBot="1">
      <c r="D14" s="232"/>
      <c r="E14" s="28" t="s">
        <v>94</v>
      </c>
      <c r="F14" s="11">
        <v>2148.6</v>
      </c>
      <c r="G14" s="11">
        <v>2216.5</v>
      </c>
      <c r="H14" s="11">
        <v>2200.1999999999998</v>
      </c>
      <c r="I14" s="11">
        <v>2207.1</v>
      </c>
      <c r="J14" s="25">
        <v>2076.3000000000002</v>
      </c>
      <c r="K14" s="69">
        <v>2215.8000000000002</v>
      </c>
      <c r="L14" s="71">
        <v>2219.61</v>
      </c>
      <c r="M14" s="71">
        <v>2226.9499999999998</v>
      </c>
      <c r="N14" s="71">
        <v>2231.2800000000002</v>
      </c>
      <c r="O14" s="69">
        <v>2232.75</v>
      </c>
      <c r="P14" s="69">
        <v>2238.44</v>
      </c>
      <c r="Q14" s="69">
        <v>2265.06</v>
      </c>
      <c r="R14" s="93">
        <v>2289.3000000000002</v>
      </c>
    </row>
    <row r="15" spans="1:18" ht="30" customHeight="1" thickBot="1">
      <c r="D15" s="41" t="s">
        <v>95</v>
      </c>
      <c r="E15" s="28" t="s">
        <v>96</v>
      </c>
      <c r="F15" s="11">
        <v>3848.3</v>
      </c>
      <c r="G15" s="11">
        <v>4114.5</v>
      </c>
      <c r="H15" s="11">
        <v>3928.7</v>
      </c>
      <c r="I15" s="11">
        <v>3803.8</v>
      </c>
      <c r="J15" s="25">
        <v>3091.9</v>
      </c>
      <c r="K15" s="25">
        <v>3836.7</v>
      </c>
      <c r="L15" s="71">
        <v>3599.93</v>
      </c>
      <c r="M15" s="71">
        <v>3689.79</v>
      </c>
      <c r="N15" s="69">
        <v>3653.66</v>
      </c>
      <c r="O15" s="69">
        <v>3723.63</v>
      </c>
      <c r="P15" s="69">
        <f>P8</f>
        <v>3702.01</v>
      </c>
      <c r="Q15" s="69">
        <v>3596.1</v>
      </c>
      <c r="R15" s="69">
        <v>3742.03</v>
      </c>
    </row>
    <row r="16" spans="1:18" ht="30" customHeight="1" thickBot="1">
      <c r="D16" s="41" t="s">
        <v>97</v>
      </c>
      <c r="E16" s="29" t="s">
        <v>98</v>
      </c>
      <c r="F16" s="26">
        <v>4618</v>
      </c>
      <c r="G16" s="26">
        <v>4937.3999999999996</v>
      </c>
      <c r="H16" s="26">
        <v>4714.3999999999996</v>
      </c>
      <c r="I16" s="26">
        <v>4564.6000000000004</v>
      </c>
      <c r="J16" s="27">
        <v>3710.3</v>
      </c>
      <c r="K16" s="70">
        <v>4604</v>
      </c>
      <c r="L16" s="71">
        <v>4604</v>
      </c>
      <c r="M16" s="71">
        <v>4604</v>
      </c>
      <c r="N16" s="71">
        <v>4604</v>
      </c>
      <c r="O16" s="69">
        <v>3723.63</v>
      </c>
      <c r="P16" s="60">
        <f t="shared" ref="P16:R16" si="0">+P15*1.2</f>
        <v>4442.4120000000003</v>
      </c>
      <c r="Q16" s="69">
        <f t="shared" si="0"/>
        <v>4315.32</v>
      </c>
      <c r="R16" s="69">
        <f t="shared" si="0"/>
        <v>4490.4359999999997</v>
      </c>
    </row>
    <row r="17" spans="4:17" ht="42.6" customHeight="1">
      <c r="D17" s="239" t="s">
        <v>99</v>
      </c>
      <c r="E17" s="239"/>
      <c r="F17" s="238"/>
      <c r="G17" s="238"/>
      <c r="H17" s="238"/>
      <c r="I17" s="238"/>
      <c r="J17" s="238"/>
      <c r="K17" s="238"/>
      <c r="L17" s="238"/>
      <c r="M17" s="238"/>
      <c r="N17" s="238"/>
      <c r="O17" s="238"/>
      <c r="P17" s="238"/>
      <c r="Q17" s="238"/>
    </row>
    <row r="18" spans="4:17" ht="10.5" customHeight="1">
      <c r="E18" s="49"/>
    </row>
    <row r="19" spans="4:17" ht="19.5" customHeight="1">
      <c r="E19" s="49"/>
    </row>
    <row r="20" spans="4:17">
      <c r="E20" s="49"/>
    </row>
    <row r="44" ht="57" customHeight="1"/>
    <row r="45" ht="72" customHeight="1"/>
    <row r="46" ht="60.75" customHeight="1"/>
    <row r="82" ht="32.25" customHeight="1"/>
    <row r="83" ht="32.25" customHeight="1"/>
    <row r="86" ht="30" customHeight="1"/>
    <row r="89" ht="21" customHeight="1"/>
  </sheetData>
  <mergeCells count="6">
    <mergeCell ref="A1:C1"/>
    <mergeCell ref="D13:D14"/>
    <mergeCell ref="D17:Q17"/>
    <mergeCell ref="E10:Q10"/>
    <mergeCell ref="F11:R11"/>
    <mergeCell ref="F3:R3"/>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T85"/>
  <sheetViews>
    <sheetView zoomScale="90" zoomScaleNormal="90" workbookViewId="0">
      <selection activeCell="T8" sqref="T8"/>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20">
      <c r="A1" s="160"/>
      <c r="B1" s="160"/>
      <c r="C1" s="160"/>
    </row>
    <row r="2" spans="1:20" ht="15.75" thickBot="1"/>
    <row r="3" spans="1:20" ht="26.25" customHeight="1" thickBot="1">
      <c r="F3" s="228" t="s">
        <v>114</v>
      </c>
      <c r="G3" s="229"/>
      <c r="H3" s="229"/>
      <c r="I3" s="229"/>
      <c r="J3" s="229"/>
      <c r="K3" s="229"/>
      <c r="L3" s="229"/>
      <c r="M3" s="229"/>
      <c r="N3" s="229"/>
      <c r="O3" s="229"/>
      <c r="P3" s="229"/>
      <c r="Q3" s="229"/>
      <c r="R3" s="230"/>
    </row>
    <row r="4" spans="1:20" ht="26.25" customHeight="1" thickBot="1">
      <c r="E4" s="37" t="s">
        <v>82</v>
      </c>
      <c r="F4" s="59">
        <v>45717</v>
      </c>
      <c r="G4" s="53">
        <v>45748</v>
      </c>
      <c r="H4" s="59">
        <v>45778</v>
      </c>
      <c r="I4" s="61">
        <v>45809</v>
      </c>
      <c r="J4" s="77">
        <v>45839</v>
      </c>
      <c r="K4" s="77">
        <v>45870</v>
      </c>
      <c r="L4" s="77">
        <v>45901</v>
      </c>
      <c r="M4" s="77">
        <v>45931</v>
      </c>
      <c r="N4" s="77">
        <v>45962</v>
      </c>
      <c r="O4" s="77">
        <v>45992</v>
      </c>
      <c r="P4" s="77">
        <v>46023</v>
      </c>
      <c r="Q4" s="77">
        <v>46054</v>
      </c>
      <c r="R4" s="77">
        <v>46082</v>
      </c>
    </row>
    <row r="5" spans="1:20" ht="26.25" customHeight="1">
      <c r="E5" s="30" t="s">
        <v>83</v>
      </c>
      <c r="F5" s="58">
        <v>1648.94247</v>
      </c>
      <c r="G5" s="58">
        <v>1678.10348</v>
      </c>
      <c r="H5" s="58">
        <v>1642.1441299999999</v>
      </c>
      <c r="I5" s="60">
        <v>1664.08403</v>
      </c>
      <c r="J5" s="60">
        <v>1692.74757</v>
      </c>
      <c r="K5" s="60">
        <v>1637.6651999999999</v>
      </c>
      <c r="L5" s="60">
        <v>1581.79072</v>
      </c>
      <c r="M5" s="60">
        <v>1506.26304</v>
      </c>
      <c r="N5" s="60">
        <v>1445.2626700000001</v>
      </c>
      <c r="O5" s="60">
        <v>1459.3950199999999</v>
      </c>
      <c r="P5" s="60">
        <v>1771.6566800000001</v>
      </c>
      <c r="Q5" s="60">
        <v>1748.8793700000001</v>
      </c>
      <c r="R5" s="60">
        <v>1805.30789</v>
      </c>
    </row>
    <row r="6" spans="1:20" ht="26.25" customHeight="1">
      <c r="E6" s="28" t="s">
        <v>84</v>
      </c>
      <c r="F6" s="11">
        <v>752.99170000000004</v>
      </c>
      <c r="G6" s="11">
        <v>778.51307999999995</v>
      </c>
      <c r="H6" s="11">
        <v>797.88508999999999</v>
      </c>
      <c r="I6" s="25">
        <v>746.39580999999998</v>
      </c>
      <c r="J6" s="25">
        <v>729.71430999999995</v>
      </c>
      <c r="K6" s="60">
        <v>740.04741999999999</v>
      </c>
      <c r="L6" s="60">
        <v>760.15814</v>
      </c>
      <c r="M6" s="60">
        <v>746.99044000000004</v>
      </c>
      <c r="N6" s="60">
        <v>746.09488999999996</v>
      </c>
      <c r="O6" s="60">
        <v>748.79345999999998</v>
      </c>
      <c r="P6" s="60">
        <v>953.19799</v>
      </c>
      <c r="Q6" s="60">
        <v>1004.17862</v>
      </c>
      <c r="R6" s="60">
        <v>1027.9109800000001</v>
      </c>
    </row>
    <row r="7" spans="1:20" ht="26.25" customHeight="1">
      <c r="E7" s="28" t="s">
        <v>85</v>
      </c>
      <c r="F7" s="11">
        <v>555.50436999999999</v>
      </c>
      <c r="G7" s="11">
        <v>555.50436999999999</v>
      </c>
      <c r="H7" s="11">
        <v>555.50436999999999</v>
      </c>
      <c r="I7" s="25">
        <v>555.50436999999999</v>
      </c>
      <c r="J7" s="25">
        <v>555.50436999999999</v>
      </c>
      <c r="K7" s="60">
        <v>555.50436999999999</v>
      </c>
      <c r="L7" s="60">
        <v>555.50436999999999</v>
      </c>
      <c r="M7" s="60">
        <v>555.50436999999999</v>
      </c>
      <c r="N7" s="60">
        <v>555.50436999999999</v>
      </c>
      <c r="O7" s="60">
        <v>555.50436999999999</v>
      </c>
      <c r="P7" s="60">
        <v>583.76466000000005</v>
      </c>
      <c r="Q7" s="60">
        <v>583.83509000000004</v>
      </c>
      <c r="R7" s="60">
        <v>583.83509000000004</v>
      </c>
    </row>
    <row r="8" spans="1:20" ht="26.25" customHeight="1">
      <c r="E8" s="28" t="s">
        <v>86</v>
      </c>
      <c r="F8" s="11">
        <v>3044.9060399999998</v>
      </c>
      <c r="G8" s="11">
        <v>3088.47559</v>
      </c>
      <c r="H8" s="11">
        <v>3073.2270100000001</v>
      </c>
      <c r="I8" s="25">
        <v>3034.0796700000001</v>
      </c>
      <c r="J8" s="60">
        <v>3045.4584799999998</v>
      </c>
      <c r="K8" s="60">
        <v>3000.4264400000002</v>
      </c>
      <c r="L8" s="60">
        <v>2968.3584599999999</v>
      </c>
      <c r="M8" s="60">
        <v>2879.2395499999998</v>
      </c>
      <c r="N8" s="60">
        <v>2816.7232899999999</v>
      </c>
      <c r="O8" s="60">
        <v>2835.4536699999999</v>
      </c>
      <c r="P8" s="60">
        <v>3374.33862</v>
      </c>
      <c r="Q8" s="60">
        <v>3406.2426599999999</v>
      </c>
      <c r="R8" s="60">
        <v>3488.5590400000001</v>
      </c>
    </row>
    <row r="9" spans="1:20" ht="26.25" customHeight="1" thickBot="1">
      <c r="E9" s="29" t="s">
        <v>87</v>
      </c>
      <c r="F9" s="26">
        <v>3966.1574700000001</v>
      </c>
      <c r="G9" s="26">
        <v>3982.0904799999998</v>
      </c>
      <c r="H9" s="26">
        <v>4003.3273600000002</v>
      </c>
      <c r="I9" s="27">
        <v>4011.1469000000002</v>
      </c>
      <c r="J9" s="25">
        <v>4010.4021899999998</v>
      </c>
      <c r="K9" s="60">
        <v>4016.3154</v>
      </c>
      <c r="L9" s="60">
        <v>4018.74748</v>
      </c>
      <c r="M9" s="60">
        <v>4026.7495800000002</v>
      </c>
      <c r="N9" s="60">
        <v>4029.15</v>
      </c>
      <c r="O9" s="60">
        <v>4027.03035</v>
      </c>
      <c r="P9" s="60">
        <v>4032.5898299999999</v>
      </c>
      <c r="Q9" s="60">
        <v>4075.1591800000001</v>
      </c>
      <c r="R9" s="60">
        <v>4113.9174300000004</v>
      </c>
    </row>
    <row r="10" spans="1:20" ht="30" customHeight="1" thickBot="1">
      <c r="E10" s="223" t="s">
        <v>88</v>
      </c>
      <c r="F10" s="224"/>
      <c r="G10" s="224"/>
      <c r="H10" s="224"/>
      <c r="I10" s="224"/>
      <c r="J10" s="224"/>
      <c r="K10" s="224"/>
      <c r="L10" s="224"/>
      <c r="M10" s="224"/>
      <c r="N10" s="224"/>
      <c r="O10" s="224"/>
      <c r="P10" s="224"/>
      <c r="Q10" s="224"/>
    </row>
    <row r="11" spans="1:20" ht="30" customHeight="1" thickBot="1">
      <c r="F11" s="228" t="s">
        <v>115</v>
      </c>
      <c r="G11" s="229"/>
      <c r="H11" s="229"/>
      <c r="I11" s="229"/>
      <c r="J11" s="229"/>
      <c r="K11" s="229"/>
      <c r="L11" s="229"/>
      <c r="M11" s="229"/>
      <c r="N11" s="229"/>
      <c r="O11" s="229"/>
      <c r="P11" s="229"/>
      <c r="Q11" s="229"/>
      <c r="R11" s="230"/>
    </row>
    <row r="12" spans="1:20" ht="30" customHeight="1" thickBot="1">
      <c r="D12" s="32" t="s">
        <v>90</v>
      </c>
      <c r="E12" s="38" t="s">
        <v>91</v>
      </c>
      <c r="F12" s="59">
        <v>45717</v>
      </c>
      <c r="G12" s="53">
        <v>45748</v>
      </c>
      <c r="H12" s="59">
        <v>45778</v>
      </c>
      <c r="I12" s="61">
        <v>45809</v>
      </c>
      <c r="J12" s="77">
        <v>45839</v>
      </c>
      <c r="K12" s="77">
        <v>45870</v>
      </c>
      <c r="L12" s="77">
        <v>45901</v>
      </c>
      <c r="M12" s="77">
        <v>45931</v>
      </c>
      <c r="N12" s="77">
        <v>45962</v>
      </c>
      <c r="O12" s="77">
        <v>45992</v>
      </c>
      <c r="P12" s="77">
        <v>46023</v>
      </c>
      <c r="Q12" s="77">
        <v>46054</v>
      </c>
      <c r="R12" s="77">
        <v>46082</v>
      </c>
    </row>
    <row r="13" spans="1:20" ht="30" customHeight="1">
      <c r="D13" s="219" t="s">
        <v>92</v>
      </c>
      <c r="E13" s="40" t="s">
        <v>93</v>
      </c>
      <c r="F13" s="58">
        <v>1450.66</v>
      </c>
      <c r="G13" s="58">
        <v>1458.21</v>
      </c>
      <c r="H13" s="58">
        <v>1467.83</v>
      </c>
      <c r="I13" s="60">
        <v>1472.53</v>
      </c>
      <c r="J13" s="60">
        <v>1474</v>
      </c>
      <c r="K13" s="60">
        <v>1478.13</v>
      </c>
      <c r="L13" s="60">
        <v>1480.94</v>
      </c>
      <c r="M13" s="60">
        <v>1485.68</v>
      </c>
      <c r="N13" s="60">
        <v>1488.35</v>
      </c>
      <c r="O13" s="60">
        <v>1489.39</v>
      </c>
      <c r="P13" s="60">
        <v>1495.35</v>
      </c>
      <c r="Q13" s="60">
        <v>1513</v>
      </c>
      <c r="R13" s="60">
        <v>1539.41</v>
      </c>
    </row>
    <row r="14" spans="1:20" ht="30" customHeight="1" thickBot="1">
      <c r="D14" s="220"/>
      <c r="E14" s="28" t="s">
        <v>94</v>
      </c>
      <c r="F14" s="11">
        <v>1812.54</v>
      </c>
      <c r="G14" s="11">
        <v>1821.97</v>
      </c>
      <c r="H14" s="11">
        <v>1833.99</v>
      </c>
      <c r="I14" s="25">
        <v>1839.86</v>
      </c>
      <c r="J14" s="25">
        <v>1841.7</v>
      </c>
      <c r="K14" s="60">
        <v>1846.86</v>
      </c>
      <c r="L14" s="60">
        <v>1850.37</v>
      </c>
      <c r="M14" s="60">
        <v>1856.29</v>
      </c>
      <c r="N14" s="60">
        <v>1859.63</v>
      </c>
      <c r="O14" s="60">
        <v>1860.93</v>
      </c>
      <c r="P14" s="60">
        <v>1868.38</v>
      </c>
      <c r="Q14" s="60">
        <v>1890.42</v>
      </c>
      <c r="R14" s="60">
        <v>1923.03</v>
      </c>
    </row>
    <row r="15" spans="1:20" ht="30" customHeight="1" thickBot="1">
      <c r="D15" s="31" t="s">
        <v>95</v>
      </c>
      <c r="E15" s="28" t="s">
        <v>96</v>
      </c>
      <c r="F15" s="11">
        <f t="shared" ref="F15:I15" si="0">+F8</f>
        <v>3044.9060399999998</v>
      </c>
      <c r="G15" s="11">
        <f t="shared" si="0"/>
        <v>3088.47559</v>
      </c>
      <c r="H15" s="11">
        <f t="shared" si="0"/>
        <v>3073.2270100000001</v>
      </c>
      <c r="I15" s="25">
        <f t="shared" si="0"/>
        <v>3034.0796700000001</v>
      </c>
      <c r="J15" s="25">
        <v>3045.4584799999998</v>
      </c>
      <c r="K15" s="60">
        <v>3000.4264400000002</v>
      </c>
      <c r="L15" s="60">
        <v>2968.3584599999999</v>
      </c>
      <c r="M15" s="60">
        <v>2879.2395499999998</v>
      </c>
      <c r="N15" s="60">
        <v>2816.7232899999999</v>
      </c>
      <c r="O15" s="60">
        <v>2835.4536699999999</v>
      </c>
      <c r="P15" s="60">
        <f>P8</f>
        <v>3374.33862</v>
      </c>
      <c r="Q15" s="60">
        <v>3406.2426599999999</v>
      </c>
      <c r="R15" s="60">
        <v>3488.5590400000001</v>
      </c>
      <c r="T15" s="93"/>
    </row>
    <row r="16" spans="1:20" ht="30" customHeight="1" thickBot="1">
      <c r="D16" s="31" t="s">
        <v>97</v>
      </c>
      <c r="E16" s="29" t="s">
        <v>98</v>
      </c>
      <c r="F16" s="26">
        <f t="shared" ref="F16:R16" si="1">+F15*1.2</f>
        <v>3653.8872479999995</v>
      </c>
      <c r="G16" s="26">
        <f t="shared" si="1"/>
        <v>3706.1707079999996</v>
      </c>
      <c r="H16" s="26">
        <f t="shared" si="1"/>
        <v>3687.8724119999997</v>
      </c>
      <c r="I16" s="27">
        <f t="shared" si="1"/>
        <v>3640.8956039999998</v>
      </c>
      <c r="J16" s="27">
        <f t="shared" si="1"/>
        <v>3654.5501759999997</v>
      </c>
      <c r="K16" s="60">
        <f t="shared" si="1"/>
        <v>3600.5117279999999</v>
      </c>
      <c r="L16" s="60">
        <f t="shared" si="1"/>
        <v>3562.0301519999998</v>
      </c>
      <c r="M16" s="60">
        <f t="shared" si="1"/>
        <v>3455.0874599999997</v>
      </c>
      <c r="N16" s="60">
        <f t="shared" si="1"/>
        <v>3380.0679479999999</v>
      </c>
      <c r="O16" s="60">
        <f t="shared" si="1"/>
        <v>3402.5444039999998</v>
      </c>
      <c r="P16" s="60">
        <f t="shared" si="1"/>
        <v>4049.2063439999997</v>
      </c>
      <c r="Q16" s="60">
        <f t="shared" si="1"/>
        <v>4087.4911919999995</v>
      </c>
      <c r="R16" s="60">
        <f t="shared" si="1"/>
        <v>4186.2708480000001</v>
      </c>
    </row>
    <row r="17" spans="5:17" ht="15" customHeight="1">
      <c r="E17" s="221" t="s">
        <v>99</v>
      </c>
      <c r="F17" s="222"/>
      <c r="G17" s="222"/>
      <c r="H17" s="222"/>
      <c r="I17" s="222"/>
      <c r="J17" s="222"/>
      <c r="K17" s="222"/>
      <c r="L17" s="222"/>
      <c r="M17" s="222"/>
      <c r="N17" s="222"/>
      <c r="O17" s="222"/>
      <c r="P17" s="222"/>
      <c r="Q17" s="222"/>
    </row>
    <row r="18" spans="5:17">
      <c r="E18" s="222"/>
      <c r="F18" s="222"/>
      <c r="G18" s="222"/>
      <c r="H18" s="222"/>
      <c r="I18" s="222"/>
      <c r="J18" s="222"/>
      <c r="K18" s="222"/>
      <c r="L18" s="222"/>
      <c r="M18" s="222"/>
      <c r="N18" s="222"/>
      <c r="O18" s="222"/>
      <c r="P18" s="222"/>
      <c r="Q18" s="222"/>
    </row>
    <row r="19" spans="5:17">
      <c r="E19" s="222"/>
      <c r="F19" s="222"/>
      <c r="G19" s="222"/>
      <c r="H19" s="222"/>
      <c r="I19" s="222"/>
      <c r="J19" s="222"/>
      <c r="K19" s="222"/>
      <c r="L19" s="222"/>
      <c r="M19" s="222"/>
      <c r="N19" s="222"/>
      <c r="O19" s="222"/>
      <c r="P19" s="222"/>
      <c r="Q19" s="222"/>
    </row>
    <row r="23" spans="5:17" ht="19.899999999999999" customHeight="1"/>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8" ht="32.25" customHeight="1"/>
    <row r="79" ht="32.25" customHeight="1"/>
    <row r="82" ht="30" customHeight="1"/>
    <row r="85" ht="21" customHeight="1"/>
  </sheetData>
  <mergeCells count="6">
    <mergeCell ref="A1:C1"/>
    <mergeCell ref="D13:D14"/>
    <mergeCell ref="E17:Q19"/>
    <mergeCell ref="E10:Q10"/>
    <mergeCell ref="F3:R3"/>
    <mergeCell ref="F11:R11"/>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S86"/>
  <sheetViews>
    <sheetView zoomScale="90" zoomScaleNormal="90" workbookViewId="0">
      <selection activeCell="T13" sqref="T1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9">
      <c r="A1" s="160"/>
      <c r="B1" s="160"/>
      <c r="C1" s="160"/>
    </row>
    <row r="2" spans="1:19" ht="15.75" thickBot="1"/>
    <row r="3" spans="1:19" ht="26.25" customHeight="1" thickBot="1">
      <c r="F3" s="228" t="s">
        <v>116</v>
      </c>
      <c r="G3" s="229"/>
      <c r="H3" s="229"/>
      <c r="I3" s="229"/>
      <c r="J3" s="229"/>
      <c r="K3" s="229"/>
      <c r="L3" s="229"/>
      <c r="M3" s="229"/>
      <c r="N3" s="229"/>
      <c r="O3" s="229"/>
      <c r="P3" s="229"/>
      <c r="Q3" s="229"/>
      <c r="R3" s="230"/>
    </row>
    <row r="4" spans="1:19" ht="26.25" customHeight="1" thickBot="1">
      <c r="E4" s="37" t="s">
        <v>82</v>
      </c>
      <c r="F4" s="59">
        <v>45717</v>
      </c>
      <c r="G4" s="53">
        <v>45748</v>
      </c>
      <c r="H4" s="59">
        <v>45778</v>
      </c>
      <c r="I4" s="61">
        <v>45809</v>
      </c>
      <c r="J4" s="61">
        <v>45839</v>
      </c>
      <c r="K4" s="61">
        <v>45870</v>
      </c>
      <c r="L4" s="61">
        <v>45901</v>
      </c>
      <c r="M4" s="61">
        <v>45931</v>
      </c>
      <c r="N4" s="61">
        <v>45962</v>
      </c>
      <c r="O4" s="61">
        <v>45992</v>
      </c>
      <c r="P4" s="61">
        <v>46023</v>
      </c>
      <c r="Q4" s="61">
        <v>46054</v>
      </c>
      <c r="R4" s="61">
        <v>46082</v>
      </c>
    </row>
    <row r="5" spans="1:19" ht="26.25" customHeight="1">
      <c r="E5" s="40" t="s">
        <v>83</v>
      </c>
      <c r="F5" s="58">
        <v>2595.4</v>
      </c>
      <c r="G5" s="58">
        <v>2551.0300000000002</v>
      </c>
      <c r="H5" s="58">
        <v>2740.5</v>
      </c>
      <c r="I5" s="60">
        <v>2423.1799999999998</v>
      </c>
      <c r="J5" s="60">
        <v>1402.58</v>
      </c>
      <c r="K5" s="25">
        <v>2276.79</v>
      </c>
      <c r="L5" s="60">
        <v>2120.21</v>
      </c>
      <c r="M5" s="60">
        <v>2049.4299999999998</v>
      </c>
      <c r="N5" s="60">
        <v>1987.62</v>
      </c>
      <c r="O5" s="60">
        <v>1984.02</v>
      </c>
      <c r="P5" s="60">
        <v>1402.58</v>
      </c>
      <c r="Q5" s="60">
        <v>1487.14</v>
      </c>
      <c r="R5" s="60">
        <v>1516.32</v>
      </c>
    </row>
    <row r="6" spans="1:19" ht="26.25" customHeight="1">
      <c r="E6" s="28" t="s">
        <v>84</v>
      </c>
      <c r="F6" s="11">
        <v>1801.38</v>
      </c>
      <c r="G6" s="11">
        <v>2221.2199999999998</v>
      </c>
      <c r="H6" s="11">
        <v>2048.7199999999998</v>
      </c>
      <c r="I6" s="25">
        <v>2039.87</v>
      </c>
      <c r="J6" s="25">
        <v>1940.42</v>
      </c>
      <c r="K6" s="25">
        <v>2071.89</v>
      </c>
      <c r="L6" s="60">
        <v>2157.6999999999998</v>
      </c>
      <c r="M6" s="60">
        <v>2223.52</v>
      </c>
      <c r="N6" s="60">
        <v>1969.95</v>
      </c>
      <c r="O6" s="60">
        <v>2035.09</v>
      </c>
      <c r="P6" s="60">
        <v>1940.42</v>
      </c>
      <c r="Q6" s="60">
        <v>1767</v>
      </c>
      <c r="R6" s="60">
        <v>1906.59</v>
      </c>
    </row>
    <row r="7" spans="1:19" ht="26.25" customHeight="1">
      <c r="E7" s="28" t="s">
        <v>85</v>
      </c>
      <c r="F7" s="11">
        <v>1027.95</v>
      </c>
      <c r="G7" s="11">
        <v>976.63</v>
      </c>
      <c r="H7" s="11">
        <v>979.02</v>
      </c>
      <c r="I7" s="25">
        <v>971.87</v>
      </c>
      <c r="J7" s="25">
        <v>969.12</v>
      </c>
      <c r="K7" s="25">
        <v>972.59</v>
      </c>
      <c r="L7" s="60">
        <v>976.99</v>
      </c>
      <c r="M7" s="60">
        <v>984.74</v>
      </c>
      <c r="N7" s="60">
        <v>980.95</v>
      </c>
      <c r="O7" s="60">
        <v>971.92</v>
      </c>
      <c r="P7" s="60">
        <v>969.12</v>
      </c>
      <c r="Q7" s="60">
        <v>979.68</v>
      </c>
      <c r="R7" s="60">
        <v>987.07</v>
      </c>
    </row>
    <row r="8" spans="1:19" ht="26.25" customHeight="1">
      <c r="E8" s="28" t="s">
        <v>86</v>
      </c>
      <c r="F8" s="11">
        <v>5484.72</v>
      </c>
      <c r="G8" s="11">
        <v>5807.26</v>
      </c>
      <c r="H8" s="11">
        <v>5840.89</v>
      </c>
      <c r="I8" s="25">
        <v>5512.47</v>
      </c>
      <c r="J8" s="25">
        <v>4353.05</v>
      </c>
      <c r="K8" s="25">
        <v>5387.74</v>
      </c>
      <c r="L8" s="60">
        <v>5311.72</v>
      </c>
      <c r="M8" s="60">
        <v>5308</v>
      </c>
      <c r="N8" s="60">
        <v>4991.07</v>
      </c>
      <c r="O8" s="60">
        <v>5045.25</v>
      </c>
      <c r="P8" s="60">
        <v>4353.05</v>
      </c>
      <c r="Q8" s="60">
        <v>4276.67</v>
      </c>
      <c r="R8" s="60">
        <v>4462.74</v>
      </c>
    </row>
    <row r="9" spans="1:19" ht="26.25" customHeight="1" thickBot="1">
      <c r="E9" s="29" t="s">
        <v>87</v>
      </c>
      <c r="F9" s="26">
        <v>5211.21</v>
      </c>
      <c r="G9" s="26">
        <v>5232.1499999999996</v>
      </c>
      <c r="H9" s="26">
        <v>5260.05</v>
      </c>
      <c r="I9" s="27">
        <v>5270.32</v>
      </c>
      <c r="J9" s="27">
        <v>5298.5</v>
      </c>
      <c r="K9" s="25">
        <v>5277.12</v>
      </c>
      <c r="L9" s="60">
        <v>5280.31</v>
      </c>
      <c r="M9" s="60">
        <v>5290.82</v>
      </c>
      <c r="N9" s="60">
        <v>5293.98</v>
      </c>
      <c r="O9" s="60">
        <v>5291.19</v>
      </c>
      <c r="P9" s="60">
        <v>5298.5</v>
      </c>
      <c r="Q9" s="60">
        <v>5354.43</v>
      </c>
      <c r="R9" s="60">
        <v>5405.36</v>
      </c>
      <c r="S9" s="93"/>
    </row>
    <row r="10" spans="1:19" ht="30" customHeight="1" thickBot="1">
      <c r="E10" s="223" t="s">
        <v>88</v>
      </c>
      <c r="F10" s="224"/>
      <c r="G10" s="224"/>
      <c r="H10" s="224"/>
      <c r="I10" s="224"/>
      <c r="J10" s="224"/>
      <c r="K10" s="224"/>
      <c r="L10" s="224"/>
      <c r="M10" s="224"/>
      <c r="N10" s="224"/>
      <c r="O10" s="224"/>
      <c r="P10" s="224"/>
      <c r="Q10" s="224"/>
    </row>
    <row r="11" spans="1:19" ht="30" customHeight="1" thickBot="1">
      <c r="F11" s="228" t="s">
        <v>117</v>
      </c>
      <c r="G11" s="229"/>
      <c r="H11" s="229"/>
      <c r="I11" s="229"/>
      <c r="J11" s="229"/>
      <c r="K11" s="229"/>
      <c r="L11" s="229"/>
      <c r="M11" s="229"/>
      <c r="N11" s="229"/>
      <c r="O11" s="229"/>
      <c r="P11" s="229"/>
      <c r="Q11" s="229"/>
      <c r="R11" s="230"/>
    </row>
    <row r="12" spans="1:19" ht="30" customHeight="1" thickBot="1">
      <c r="D12" s="32" t="s">
        <v>90</v>
      </c>
      <c r="E12" s="38" t="s">
        <v>91</v>
      </c>
      <c r="F12" s="59">
        <v>45717</v>
      </c>
      <c r="G12" s="53">
        <v>45748</v>
      </c>
      <c r="H12" s="59">
        <v>45778</v>
      </c>
      <c r="I12" s="61">
        <v>45809</v>
      </c>
      <c r="J12" s="61">
        <v>45839</v>
      </c>
      <c r="K12" s="61">
        <v>45870</v>
      </c>
      <c r="L12" s="61">
        <v>45901</v>
      </c>
      <c r="M12" s="61">
        <v>45931</v>
      </c>
      <c r="N12" s="61">
        <v>45962</v>
      </c>
      <c r="O12" s="61">
        <v>45992</v>
      </c>
      <c r="P12" s="61">
        <v>46023</v>
      </c>
      <c r="Q12" s="61">
        <v>46054</v>
      </c>
      <c r="R12" s="61">
        <v>46082</v>
      </c>
    </row>
    <row r="13" spans="1:19" ht="30" customHeight="1">
      <c r="D13" s="231" t="s">
        <v>92</v>
      </c>
      <c r="E13" s="40" t="s">
        <v>93</v>
      </c>
      <c r="F13" s="58">
        <v>2568.5</v>
      </c>
      <c r="G13" s="58">
        <v>2581.7800000000002</v>
      </c>
      <c r="H13" s="58">
        <v>2598.9</v>
      </c>
      <c r="I13" s="60">
        <v>2607.41</v>
      </c>
      <c r="J13" s="60">
        <v>2587.71</v>
      </c>
      <c r="K13" s="60">
        <v>2561.5500000000002</v>
      </c>
      <c r="L13" s="60">
        <v>2567.77</v>
      </c>
      <c r="M13" s="60">
        <v>2574.67</v>
      </c>
      <c r="N13" s="60">
        <v>2579.21</v>
      </c>
      <c r="O13" s="60">
        <v>2580.96</v>
      </c>
      <c r="P13" s="60">
        <v>2587.71</v>
      </c>
      <c r="Q13" s="60">
        <v>2618.33</v>
      </c>
      <c r="R13" s="60">
        <v>2646.57</v>
      </c>
    </row>
    <row r="14" spans="1:19" ht="30" customHeight="1" thickBot="1">
      <c r="D14" s="232"/>
      <c r="E14" s="28" t="s">
        <v>94</v>
      </c>
      <c r="F14" s="11">
        <v>3223.2</v>
      </c>
      <c r="G14" s="11">
        <v>3240.27</v>
      </c>
      <c r="H14" s="11">
        <v>3261.39</v>
      </c>
      <c r="I14" s="25">
        <v>3271.89</v>
      </c>
      <c r="J14" s="25">
        <v>3248.01</v>
      </c>
      <c r="K14" s="60">
        <v>3214.55</v>
      </c>
      <c r="L14" s="60">
        <v>3222.63</v>
      </c>
      <c r="M14" s="60">
        <v>3231.07</v>
      </c>
      <c r="N14" s="60">
        <v>3236.78</v>
      </c>
      <c r="O14" s="60">
        <v>3239.34</v>
      </c>
      <c r="P14" s="60">
        <v>3248.01</v>
      </c>
      <c r="Q14" s="60">
        <v>3286.41</v>
      </c>
      <c r="R14" s="60">
        <v>3321.59</v>
      </c>
    </row>
    <row r="15" spans="1:19" ht="30" customHeight="1" thickBot="1">
      <c r="D15" s="41" t="s">
        <v>95</v>
      </c>
      <c r="E15" s="28" t="s">
        <v>96</v>
      </c>
      <c r="F15" s="11">
        <f t="shared" ref="F15:J15" si="0">+F8</f>
        <v>5484.72</v>
      </c>
      <c r="G15" s="11">
        <f t="shared" si="0"/>
        <v>5807.26</v>
      </c>
      <c r="H15" s="11">
        <f t="shared" si="0"/>
        <v>5840.89</v>
      </c>
      <c r="I15" s="25">
        <f t="shared" si="0"/>
        <v>5512.47</v>
      </c>
      <c r="J15" s="25">
        <f t="shared" si="0"/>
        <v>4353.05</v>
      </c>
      <c r="K15" s="60">
        <v>5387.74</v>
      </c>
      <c r="L15" s="60">
        <v>5311.72</v>
      </c>
      <c r="M15" s="60">
        <v>5308</v>
      </c>
      <c r="N15" s="60">
        <v>4991.07</v>
      </c>
      <c r="O15" s="60">
        <v>5045.25</v>
      </c>
      <c r="P15" s="60">
        <v>4353.05</v>
      </c>
      <c r="Q15" s="60">
        <v>4276.67</v>
      </c>
      <c r="R15" s="60">
        <v>4462.74</v>
      </c>
    </row>
    <row r="16" spans="1:19" ht="30" customHeight="1" thickBot="1">
      <c r="D16" s="41" t="s">
        <v>97</v>
      </c>
      <c r="E16" s="29" t="s">
        <v>98</v>
      </c>
      <c r="F16" s="26">
        <f t="shared" ref="F16:R16" si="1">+F15*1.2</f>
        <v>6581.6639999999998</v>
      </c>
      <c r="G16" s="26">
        <f t="shared" si="1"/>
        <v>6968.7120000000004</v>
      </c>
      <c r="H16" s="26">
        <f t="shared" si="1"/>
        <v>7009.0680000000002</v>
      </c>
      <c r="I16" s="27">
        <f t="shared" si="1"/>
        <v>6614.9639999999999</v>
      </c>
      <c r="J16" s="27">
        <f t="shared" si="1"/>
        <v>5223.66</v>
      </c>
      <c r="K16" s="60">
        <f t="shared" si="1"/>
        <v>6465.2879999999996</v>
      </c>
      <c r="L16" s="60">
        <f t="shared" si="1"/>
        <v>6374.0640000000003</v>
      </c>
      <c r="M16" s="60">
        <f t="shared" si="1"/>
        <v>6369.5999999999995</v>
      </c>
      <c r="N16" s="60">
        <f t="shared" si="1"/>
        <v>5989.2839999999997</v>
      </c>
      <c r="O16" s="60">
        <f t="shared" si="1"/>
        <v>6054.3</v>
      </c>
      <c r="P16" s="60">
        <f t="shared" si="1"/>
        <v>5223.66</v>
      </c>
      <c r="Q16" s="60">
        <f t="shared" si="1"/>
        <v>5132.0039999999999</v>
      </c>
      <c r="R16" s="60">
        <f t="shared" si="1"/>
        <v>5355.2879999999996</v>
      </c>
    </row>
    <row r="17" spans="5:17" ht="26.25" customHeight="1">
      <c r="E17" s="221" t="s">
        <v>99</v>
      </c>
      <c r="F17" s="222"/>
      <c r="G17" s="222"/>
      <c r="H17" s="222"/>
      <c r="I17" s="222"/>
      <c r="J17" s="222"/>
      <c r="K17" s="222"/>
      <c r="L17" s="222"/>
      <c r="M17" s="222"/>
      <c r="N17" s="222"/>
      <c r="O17" s="222"/>
      <c r="P17" s="222"/>
      <c r="Q17" s="222"/>
    </row>
    <row r="18" spans="5:17">
      <c r="E18" s="222"/>
      <c r="F18" s="222"/>
      <c r="G18" s="222"/>
      <c r="H18" s="222"/>
      <c r="I18" s="222"/>
      <c r="J18" s="222"/>
      <c r="K18" s="222"/>
      <c r="L18" s="222"/>
      <c r="M18" s="222"/>
      <c r="N18" s="222"/>
      <c r="O18" s="222"/>
      <c r="P18" s="222"/>
      <c r="Q18" s="222"/>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0" tint="-0.249977111117893"/>
  </sheetPr>
  <dimension ref="A1:R86"/>
  <sheetViews>
    <sheetView topLeftCell="B1" zoomScale="90" zoomScaleNormal="90" workbookViewId="0">
      <selection activeCell="S13" sqref="S1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60"/>
      <c r="B1" s="160"/>
      <c r="C1" s="160"/>
    </row>
    <row r="2" spans="1:18" ht="15.75" thickBot="1"/>
    <row r="3" spans="1:18" ht="26.25" customHeight="1" thickBot="1">
      <c r="F3" s="228" t="s">
        <v>118</v>
      </c>
      <c r="G3" s="229"/>
      <c r="H3" s="229"/>
      <c r="I3" s="229"/>
      <c r="J3" s="229"/>
      <c r="K3" s="229"/>
      <c r="L3" s="229"/>
      <c r="M3" s="229"/>
      <c r="N3" s="229"/>
      <c r="O3" s="229"/>
      <c r="P3" s="229"/>
      <c r="Q3" s="229"/>
      <c r="R3" s="230"/>
    </row>
    <row r="4" spans="1:18" ht="26.25" customHeight="1" thickBot="1">
      <c r="E4" s="37" t="s">
        <v>82</v>
      </c>
      <c r="F4" s="59">
        <v>45717</v>
      </c>
      <c r="G4" s="53">
        <v>45748</v>
      </c>
      <c r="H4" s="59">
        <v>45778</v>
      </c>
      <c r="I4" s="61">
        <v>45809</v>
      </c>
      <c r="J4" s="77">
        <v>45839</v>
      </c>
      <c r="K4" s="77">
        <v>45870</v>
      </c>
      <c r="L4" s="77">
        <v>45901</v>
      </c>
      <c r="M4" s="77">
        <v>45931</v>
      </c>
      <c r="N4" s="77">
        <v>45962</v>
      </c>
      <c r="O4" s="77">
        <v>45992</v>
      </c>
      <c r="P4" s="110">
        <v>46023</v>
      </c>
      <c r="Q4" s="111">
        <v>46054</v>
      </c>
      <c r="R4" s="111">
        <v>46082</v>
      </c>
    </row>
    <row r="5" spans="1:18" ht="26.25" customHeight="1">
      <c r="E5" s="40" t="s">
        <v>83</v>
      </c>
      <c r="F5" s="58">
        <v>1334.57</v>
      </c>
      <c r="G5" s="58">
        <v>1374.84</v>
      </c>
      <c r="H5" s="58">
        <v>1256</v>
      </c>
      <c r="I5" s="60">
        <v>1259.25</v>
      </c>
      <c r="J5" s="60">
        <v>1343.52</v>
      </c>
      <c r="K5" s="60">
        <v>1271.78</v>
      </c>
      <c r="L5" s="60">
        <v>1271.78</v>
      </c>
      <c r="M5" s="60">
        <v>1226.56</v>
      </c>
      <c r="N5" s="60">
        <v>1166.75</v>
      </c>
      <c r="O5" s="60">
        <v>1234.8800000000001</v>
      </c>
      <c r="P5" s="109">
        <v>1138.21</v>
      </c>
      <c r="Q5" s="58">
        <v>1569.26</v>
      </c>
      <c r="R5" s="60">
        <v>1640.08</v>
      </c>
    </row>
    <row r="6" spans="1:18" ht="26.25" customHeight="1">
      <c r="E6" s="28" t="s">
        <v>84</v>
      </c>
      <c r="F6" s="11">
        <v>744.18</v>
      </c>
      <c r="G6" s="11">
        <v>747.63</v>
      </c>
      <c r="H6" s="11">
        <v>710.47</v>
      </c>
      <c r="I6" s="25">
        <v>734.04</v>
      </c>
      <c r="J6" s="25">
        <v>737.51</v>
      </c>
      <c r="K6" s="25">
        <v>740.25</v>
      </c>
      <c r="L6" s="60">
        <v>740.25</v>
      </c>
      <c r="M6" s="60">
        <v>745.79</v>
      </c>
      <c r="N6" s="60">
        <v>767.53</v>
      </c>
      <c r="O6" s="60">
        <v>768.07</v>
      </c>
      <c r="P6" s="109">
        <v>752.71</v>
      </c>
      <c r="Q6" s="11">
        <v>743.12</v>
      </c>
      <c r="R6" s="60">
        <v>733.79</v>
      </c>
    </row>
    <row r="7" spans="1:18" ht="26.25" customHeight="1">
      <c r="E7" s="28" t="s">
        <v>85</v>
      </c>
      <c r="F7" s="11">
        <v>704.53</v>
      </c>
      <c r="G7" s="11">
        <v>685.7</v>
      </c>
      <c r="H7" s="11">
        <v>664.38</v>
      </c>
      <c r="I7" s="25">
        <v>688.05</v>
      </c>
      <c r="J7" s="25">
        <v>675.98</v>
      </c>
      <c r="K7" s="25">
        <v>673.11</v>
      </c>
      <c r="L7" s="60">
        <v>673.11</v>
      </c>
      <c r="M7" s="60">
        <v>686.86</v>
      </c>
      <c r="N7" s="60">
        <v>689.51</v>
      </c>
      <c r="O7" s="60">
        <v>694.28</v>
      </c>
      <c r="P7" s="109">
        <v>680.86</v>
      </c>
      <c r="Q7" s="11">
        <v>679.01</v>
      </c>
      <c r="R7" s="60">
        <v>701.04</v>
      </c>
    </row>
    <row r="8" spans="1:18" ht="26.25" customHeight="1">
      <c r="E8" s="28" t="s">
        <v>86</v>
      </c>
      <c r="F8" s="11">
        <v>2854.22</v>
      </c>
      <c r="G8" s="11">
        <v>2880.6</v>
      </c>
      <c r="H8" s="11">
        <v>2697.96</v>
      </c>
      <c r="I8" s="25">
        <v>2749.36</v>
      </c>
      <c r="J8" s="25">
        <v>2828.03</v>
      </c>
      <c r="K8" s="25">
        <v>2753.8</v>
      </c>
      <c r="L8" s="60">
        <v>2753.8</v>
      </c>
      <c r="M8" s="60">
        <v>2726.52</v>
      </c>
      <c r="N8" s="60">
        <v>2689.8</v>
      </c>
      <c r="O8" s="60">
        <v>2765.58</v>
      </c>
      <c r="P8" s="109">
        <v>2636.31</v>
      </c>
      <c r="Q8" s="11">
        <v>3070.3</v>
      </c>
      <c r="R8" s="60">
        <v>3158.46</v>
      </c>
    </row>
    <row r="9" spans="1:18" ht="26.25" customHeight="1" thickBot="1">
      <c r="E9" s="29" t="s">
        <v>87</v>
      </c>
      <c r="F9" s="26">
        <v>4098.46</v>
      </c>
      <c r="G9" s="26">
        <v>4139.83</v>
      </c>
      <c r="H9" s="26">
        <v>4155.8999999999996</v>
      </c>
      <c r="I9" s="27">
        <v>4178.0600000000004</v>
      </c>
      <c r="J9" s="25">
        <v>4186.22</v>
      </c>
      <c r="K9" s="25">
        <v>4185.4399999999996</v>
      </c>
      <c r="L9" s="60">
        <v>4185.4399999999996</v>
      </c>
      <c r="M9" s="60">
        <v>4194.1499999999996</v>
      </c>
      <c r="N9" s="60">
        <v>1745.9</v>
      </c>
      <c r="O9" s="60">
        <v>4205.01</v>
      </c>
      <c r="P9" s="109">
        <v>4202.8</v>
      </c>
      <c r="Q9" s="11">
        <v>4202.8</v>
      </c>
      <c r="R9" s="60">
        <v>4253.03</v>
      </c>
    </row>
    <row r="10" spans="1:18" ht="30" customHeight="1" thickBot="1">
      <c r="E10" s="223" t="s">
        <v>88</v>
      </c>
      <c r="F10" s="224"/>
      <c r="G10" s="224"/>
      <c r="H10" s="224"/>
      <c r="I10" s="224"/>
      <c r="J10" s="224"/>
      <c r="K10" s="224"/>
      <c r="L10" s="224"/>
      <c r="M10" s="224"/>
      <c r="N10" s="224"/>
      <c r="O10" s="224"/>
      <c r="P10" s="224"/>
      <c r="Q10" s="224"/>
    </row>
    <row r="11" spans="1:18" ht="30" customHeight="1" thickBot="1">
      <c r="F11" s="225" t="s">
        <v>119</v>
      </c>
      <c r="G11" s="226"/>
      <c r="H11" s="226"/>
      <c r="I11" s="226"/>
      <c r="J11" s="226"/>
      <c r="K11" s="226"/>
      <c r="L11" s="226"/>
      <c r="M11" s="226"/>
      <c r="N11" s="226"/>
      <c r="O11" s="226"/>
      <c r="P11" s="226"/>
      <c r="Q11" s="226"/>
      <c r="R11" s="227"/>
    </row>
    <row r="12" spans="1:18" ht="30" customHeight="1" thickBot="1">
      <c r="D12" s="32" t="s">
        <v>90</v>
      </c>
      <c r="E12" s="38" t="s">
        <v>91</v>
      </c>
      <c r="F12" s="59">
        <v>45717</v>
      </c>
      <c r="G12" s="53">
        <v>45748</v>
      </c>
      <c r="H12" s="59">
        <v>45778</v>
      </c>
      <c r="I12" s="61">
        <v>45809</v>
      </c>
      <c r="J12" s="77">
        <v>45839</v>
      </c>
      <c r="K12" s="77">
        <v>45870</v>
      </c>
      <c r="L12" s="77">
        <v>45901</v>
      </c>
      <c r="M12" s="77">
        <v>45931</v>
      </c>
      <c r="N12" s="77">
        <v>45962</v>
      </c>
      <c r="O12" s="77">
        <v>45992</v>
      </c>
      <c r="P12" s="77">
        <v>46023</v>
      </c>
      <c r="Q12" s="77">
        <v>46054</v>
      </c>
      <c r="R12" s="77">
        <v>46082</v>
      </c>
    </row>
    <row r="13" spans="1:18" ht="30" customHeight="1" thickBot="1">
      <c r="D13" s="219" t="s">
        <v>92</v>
      </c>
      <c r="E13" s="30" t="s">
        <v>93</v>
      </c>
      <c r="F13" s="58">
        <v>1355.17</v>
      </c>
      <c r="G13" s="58">
        <v>1370.66</v>
      </c>
      <c r="H13" s="58">
        <v>1377.84</v>
      </c>
      <c r="I13" s="60">
        <v>1387.05</v>
      </c>
      <c r="J13" s="60">
        <v>1391.57</v>
      </c>
      <c r="K13" s="60">
        <v>1393.07</v>
      </c>
      <c r="L13" s="60">
        <v>1396.75</v>
      </c>
      <c r="M13" s="27">
        <v>1399.38</v>
      </c>
      <c r="N13" s="27">
        <v>1403.85</v>
      </c>
      <c r="O13" s="60">
        <v>1406.43</v>
      </c>
      <c r="P13" s="60">
        <v>1407.34</v>
      </c>
      <c r="Q13" s="60">
        <v>1410.93</v>
      </c>
      <c r="R13" s="60">
        <v>1433.16</v>
      </c>
    </row>
    <row r="14" spans="1:18" ht="30" customHeight="1" thickBot="1">
      <c r="D14" s="220"/>
      <c r="E14" s="28" t="s">
        <v>94</v>
      </c>
      <c r="F14" s="11">
        <v>1685.56</v>
      </c>
      <c r="G14" s="11">
        <v>1704.77</v>
      </c>
      <c r="H14" s="11">
        <v>1713.73</v>
      </c>
      <c r="I14" s="25">
        <v>1724.89</v>
      </c>
      <c r="J14" s="60">
        <v>1730.43</v>
      </c>
      <c r="K14" s="60">
        <v>1732.13</v>
      </c>
      <c r="L14" s="60">
        <v>1736.88</v>
      </c>
      <c r="M14" s="27">
        <v>1740.21</v>
      </c>
      <c r="N14" s="27">
        <v>1745.9</v>
      </c>
      <c r="O14" s="60">
        <v>1749.07</v>
      </c>
      <c r="P14" s="60">
        <v>1750.37</v>
      </c>
      <c r="Q14" s="60">
        <v>1754.82</v>
      </c>
      <c r="R14" s="60">
        <v>1783.12</v>
      </c>
    </row>
    <row r="15" spans="1:18" ht="30" customHeight="1" thickBot="1">
      <c r="D15" s="31" t="s">
        <v>95</v>
      </c>
      <c r="E15" s="28" t="s">
        <v>96</v>
      </c>
      <c r="F15" s="11">
        <f t="shared" ref="F15:I15" si="0">+F8</f>
        <v>2854.22</v>
      </c>
      <c r="G15" s="11">
        <f t="shared" si="0"/>
        <v>2880.6</v>
      </c>
      <c r="H15" s="11">
        <f t="shared" si="0"/>
        <v>2697.96</v>
      </c>
      <c r="I15" s="25">
        <f t="shared" si="0"/>
        <v>2749.36</v>
      </c>
      <c r="J15" s="25">
        <v>2828.03</v>
      </c>
      <c r="K15" s="25">
        <v>2753.8</v>
      </c>
      <c r="L15" s="60">
        <v>2753.8</v>
      </c>
      <c r="M15" s="27">
        <v>2726.52</v>
      </c>
      <c r="N15" s="27">
        <v>2689.8</v>
      </c>
      <c r="O15" s="60">
        <v>2765.58</v>
      </c>
      <c r="P15" s="60">
        <f>P8</f>
        <v>2636.31</v>
      </c>
      <c r="Q15" s="60">
        <v>3070.3</v>
      </c>
      <c r="R15" s="60">
        <v>3158.46</v>
      </c>
    </row>
    <row r="16" spans="1:18" ht="30" customHeight="1" thickBot="1">
      <c r="D16" s="31" t="s">
        <v>97</v>
      </c>
      <c r="E16" s="29" t="s">
        <v>98</v>
      </c>
      <c r="F16" s="26">
        <f t="shared" ref="F16:R16" si="1">+F15*1.2</f>
        <v>3425.0639999999999</v>
      </c>
      <c r="G16" s="26">
        <f t="shared" si="1"/>
        <v>3456.72</v>
      </c>
      <c r="H16" s="26">
        <f t="shared" si="1"/>
        <v>3237.5520000000001</v>
      </c>
      <c r="I16" s="27">
        <f t="shared" si="1"/>
        <v>3299.232</v>
      </c>
      <c r="J16" s="27">
        <f t="shared" si="1"/>
        <v>3393.636</v>
      </c>
      <c r="K16" s="27">
        <f t="shared" si="1"/>
        <v>3304.56</v>
      </c>
      <c r="L16" s="27">
        <f t="shared" si="1"/>
        <v>3304.56</v>
      </c>
      <c r="M16" s="27">
        <f t="shared" si="1"/>
        <v>3271.8240000000001</v>
      </c>
      <c r="N16" s="27">
        <f t="shared" si="1"/>
        <v>3227.76</v>
      </c>
      <c r="O16" s="60">
        <f t="shared" si="1"/>
        <v>3318.6959999999999</v>
      </c>
      <c r="P16" s="60">
        <f t="shared" si="1"/>
        <v>3163.5719999999997</v>
      </c>
      <c r="Q16" s="60">
        <f t="shared" si="1"/>
        <v>3684.36</v>
      </c>
      <c r="R16" s="60">
        <f t="shared" si="1"/>
        <v>3790.152</v>
      </c>
    </row>
    <row r="17" spans="5:17" ht="20.65" customHeight="1">
      <c r="E17" s="221" t="s">
        <v>99</v>
      </c>
      <c r="F17" s="222"/>
      <c r="G17" s="222"/>
      <c r="H17" s="222"/>
      <c r="I17" s="222"/>
      <c r="J17" s="222"/>
      <c r="K17" s="222"/>
      <c r="L17" s="222"/>
      <c r="M17" s="222"/>
      <c r="N17" s="222"/>
      <c r="O17" s="222"/>
      <c r="P17" s="222"/>
      <c r="Q17" s="222"/>
    </row>
    <row r="18" spans="5:17" ht="24.75" customHeight="1">
      <c r="E18" s="222"/>
      <c r="F18" s="222"/>
      <c r="G18" s="222"/>
      <c r="H18" s="222"/>
      <c r="I18" s="222"/>
      <c r="J18" s="222"/>
      <c r="K18" s="222"/>
      <c r="L18" s="222"/>
      <c r="M18" s="222"/>
      <c r="N18" s="222"/>
      <c r="O18" s="222"/>
      <c r="P18" s="222"/>
      <c r="Q18" s="222"/>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zoomScale="90" zoomScaleNormal="90" workbookViewId="0">
      <selection activeCell="R13" sqref="R13:R16"/>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60"/>
      <c r="B1" s="160"/>
      <c r="C1" s="160"/>
    </row>
    <row r="2" spans="1:18" ht="15.75" thickBot="1"/>
    <row r="3" spans="1:18" ht="26.25" customHeight="1" thickBot="1">
      <c r="F3" s="233" t="s">
        <v>104</v>
      </c>
      <c r="G3" s="234"/>
      <c r="H3" s="234"/>
      <c r="I3" s="234"/>
      <c r="J3" s="234"/>
      <c r="K3" s="234"/>
      <c r="L3" s="234"/>
      <c r="M3" s="234"/>
      <c r="N3" s="234"/>
      <c r="O3" s="234"/>
      <c r="P3" s="234"/>
      <c r="Q3" s="234"/>
      <c r="R3" s="235"/>
    </row>
    <row r="4" spans="1:18" ht="26.25" customHeight="1" thickBot="1">
      <c r="E4" s="37" t="s">
        <v>82</v>
      </c>
      <c r="F4" s="67">
        <v>45689</v>
      </c>
      <c r="G4" s="66">
        <v>45717</v>
      </c>
      <c r="H4" s="67">
        <v>45748</v>
      </c>
      <c r="I4" s="66">
        <v>45778</v>
      </c>
      <c r="J4" s="68">
        <v>45809</v>
      </c>
      <c r="K4" s="79">
        <v>45839</v>
      </c>
      <c r="L4" s="79">
        <v>45870</v>
      </c>
      <c r="M4" s="79">
        <v>45901</v>
      </c>
      <c r="N4" s="79">
        <v>45931</v>
      </c>
      <c r="O4" s="79">
        <v>45962</v>
      </c>
      <c r="P4" s="79">
        <v>45992</v>
      </c>
      <c r="Q4" s="79">
        <v>46023</v>
      </c>
      <c r="R4" s="79">
        <v>46054</v>
      </c>
    </row>
    <row r="5" spans="1:18" ht="26.25" customHeight="1">
      <c r="E5" s="40" t="s">
        <v>83</v>
      </c>
      <c r="F5" s="58">
        <v>1592.13</v>
      </c>
      <c r="G5" s="58">
        <v>1656.26</v>
      </c>
      <c r="H5" s="58">
        <v>1714.3</v>
      </c>
      <c r="I5" s="58">
        <v>1594.78</v>
      </c>
      <c r="J5" s="60">
        <v>1585.64</v>
      </c>
      <c r="K5" s="60">
        <v>1634.89</v>
      </c>
      <c r="L5" s="25">
        <v>1615.25</v>
      </c>
      <c r="M5" s="25">
        <v>1562.46</v>
      </c>
      <c r="N5" s="25">
        <v>1496.35</v>
      </c>
      <c r="O5" s="25">
        <v>1508.26</v>
      </c>
      <c r="P5" s="25">
        <v>1463.76</v>
      </c>
      <c r="Q5" s="60">
        <v>1341.2</v>
      </c>
      <c r="R5" s="60">
        <v>1330.92</v>
      </c>
    </row>
    <row r="6" spans="1:18" ht="26.25" customHeight="1">
      <c r="E6" s="28" t="s">
        <v>84</v>
      </c>
      <c r="F6" s="11">
        <v>279.45</v>
      </c>
      <c r="G6" s="11">
        <v>262.07</v>
      </c>
      <c r="H6" s="11">
        <v>257.89</v>
      </c>
      <c r="I6" s="11">
        <v>259.64</v>
      </c>
      <c r="J6" s="25">
        <v>255.16</v>
      </c>
      <c r="K6" s="25">
        <v>279.2</v>
      </c>
      <c r="L6" s="25">
        <v>249.66</v>
      </c>
      <c r="M6" s="25">
        <v>262.91000000000003</v>
      </c>
      <c r="N6" s="25">
        <v>263.73</v>
      </c>
      <c r="O6" s="25">
        <v>270.82</v>
      </c>
      <c r="P6" s="25">
        <v>278.68</v>
      </c>
      <c r="Q6" s="60">
        <v>270.60000000000002</v>
      </c>
      <c r="R6" s="60">
        <v>276.69</v>
      </c>
    </row>
    <row r="7" spans="1:18" ht="26.25" customHeight="1">
      <c r="E7" s="28" t="s">
        <v>85</v>
      </c>
      <c r="F7" s="11">
        <v>1021.44</v>
      </c>
      <c r="G7" s="11">
        <v>1027.1099999999999</v>
      </c>
      <c r="H7" s="11">
        <v>1028.77</v>
      </c>
      <c r="I7" s="11">
        <v>1032.1400000000001</v>
      </c>
      <c r="J7" s="25">
        <v>1026.78</v>
      </c>
      <c r="K7" s="25">
        <v>1023.38</v>
      </c>
      <c r="L7" s="25">
        <v>1028.17</v>
      </c>
      <c r="M7" s="25">
        <v>1032.26</v>
      </c>
      <c r="N7" s="25">
        <v>1036.1400000000001</v>
      </c>
      <c r="O7" s="25">
        <v>1033.3399999999999</v>
      </c>
      <c r="P7" s="25">
        <v>1025.9100000000001</v>
      </c>
      <c r="Q7" s="60">
        <v>1024.1099999999999</v>
      </c>
      <c r="R7" s="60">
        <v>1035.46</v>
      </c>
    </row>
    <row r="8" spans="1:18" ht="26.25" customHeight="1">
      <c r="E8" s="28" t="s">
        <v>86</v>
      </c>
      <c r="F8" s="11">
        <v>2960.91</v>
      </c>
      <c r="G8" s="11">
        <v>3015.02</v>
      </c>
      <c r="H8" s="11">
        <v>3072.48</v>
      </c>
      <c r="I8" s="11">
        <v>2953.82</v>
      </c>
      <c r="J8" s="25">
        <v>2934.34</v>
      </c>
      <c r="K8" s="25">
        <v>3006.89</v>
      </c>
      <c r="L8" s="25">
        <v>2971</v>
      </c>
      <c r="M8" s="25">
        <v>2934.16</v>
      </c>
      <c r="N8" s="25">
        <v>2870.41</v>
      </c>
      <c r="O8" s="25">
        <v>2887.29</v>
      </c>
      <c r="P8" s="25">
        <v>2831.55</v>
      </c>
      <c r="Q8" s="60">
        <v>2694.37</v>
      </c>
      <c r="R8" s="60">
        <v>2696.22</v>
      </c>
    </row>
    <row r="9" spans="1:18" ht="26.25" customHeight="1" thickBot="1">
      <c r="E9" s="29" t="s">
        <v>87</v>
      </c>
      <c r="F9" s="26">
        <v>3680.04</v>
      </c>
      <c r="G9" s="26">
        <v>3717.16</v>
      </c>
      <c r="H9" s="26">
        <v>3732.09</v>
      </c>
      <c r="I9" s="26">
        <v>3751.99</v>
      </c>
      <c r="J9" s="27">
        <v>3759.32</v>
      </c>
      <c r="K9" s="25">
        <v>3758.62</v>
      </c>
      <c r="L9" s="25">
        <v>3764.17</v>
      </c>
      <c r="M9" s="25">
        <v>3766.44</v>
      </c>
      <c r="N9" s="25">
        <v>3773.94</v>
      </c>
      <c r="O9" s="25">
        <v>3776.19</v>
      </c>
      <c r="P9" s="25">
        <v>3774.21</v>
      </c>
      <c r="Q9" s="60">
        <v>3779.42</v>
      </c>
      <c r="R9" s="60">
        <v>3819.32</v>
      </c>
    </row>
    <row r="10" spans="1:18" ht="30" customHeight="1" thickBot="1">
      <c r="E10" s="223" t="s">
        <v>88</v>
      </c>
      <c r="F10" s="224"/>
      <c r="G10" s="224"/>
      <c r="H10" s="224"/>
      <c r="I10" s="224"/>
      <c r="J10" s="224"/>
      <c r="K10" s="224"/>
      <c r="L10" s="224"/>
      <c r="M10" s="224"/>
      <c r="N10" s="224"/>
      <c r="O10" s="224"/>
      <c r="P10" s="224"/>
      <c r="Q10" s="224"/>
      <c r="R10" s="224"/>
    </row>
    <row r="11" spans="1:18" ht="30" customHeight="1" thickBot="1">
      <c r="F11" s="225" t="s">
        <v>105</v>
      </c>
      <c r="G11" s="226"/>
      <c r="H11" s="226"/>
      <c r="I11" s="226"/>
      <c r="J11" s="226"/>
      <c r="K11" s="226"/>
      <c r="L11" s="226"/>
      <c r="M11" s="226"/>
      <c r="N11" s="226"/>
      <c r="O11" s="226"/>
      <c r="P11" s="226"/>
      <c r="Q11" s="226"/>
      <c r="R11" s="227"/>
    </row>
    <row r="12" spans="1:18" ht="30" customHeight="1" thickBot="1">
      <c r="D12" s="38" t="s">
        <v>90</v>
      </c>
      <c r="E12" s="38" t="s">
        <v>91</v>
      </c>
      <c r="F12" s="53">
        <v>45689</v>
      </c>
      <c r="G12" s="59">
        <v>45717</v>
      </c>
      <c r="H12" s="53">
        <v>45748</v>
      </c>
      <c r="I12" s="59">
        <v>45778</v>
      </c>
      <c r="J12" s="61">
        <v>45809</v>
      </c>
      <c r="K12" s="79">
        <v>45839</v>
      </c>
      <c r="L12" s="79">
        <v>45870</v>
      </c>
      <c r="M12" s="79">
        <v>45901</v>
      </c>
      <c r="N12" s="79">
        <v>45931</v>
      </c>
      <c r="O12" s="79">
        <v>45962</v>
      </c>
      <c r="P12" s="79">
        <v>45992</v>
      </c>
      <c r="Q12" s="79">
        <v>46023</v>
      </c>
      <c r="R12" s="79">
        <v>46054</v>
      </c>
    </row>
    <row r="13" spans="1:18" ht="30" customHeight="1">
      <c r="D13" s="231" t="s">
        <v>92</v>
      </c>
      <c r="E13" s="40" t="s">
        <v>93</v>
      </c>
      <c r="F13" s="58">
        <v>1310.81</v>
      </c>
      <c r="G13" s="58">
        <v>1331.79</v>
      </c>
      <c r="H13" s="58">
        <v>1355.65</v>
      </c>
      <c r="I13" s="58">
        <v>1364.59</v>
      </c>
      <c r="J13" s="60">
        <v>1368.96</v>
      </c>
      <c r="K13" s="60">
        <v>1370.42</v>
      </c>
      <c r="L13" s="60">
        <v>1374.16</v>
      </c>
      <c r="M13" s="60">
        <v>1376.71</v>
      </c>
      <c r="N13" s="60">
        <v>1381.18</v>
      </c>
      <c r="O13" s="60">
        <v>1383.73</v>
      </c>
      <c r="P13" s="60">
        <v>1384.74</v>
      </c>
      <c r="Q13" s="60">
        <v>1388.38</v>
      </c>
      <c r="R13" s="60">
        <v>1404.8</v>
      </c>
    </row>
    <row r="14" spans="1:18" ht="30" customHeight="1" thickBot="1">
      <c r="D14" s="232"/>
      <c r="E14" s="28" t="s">
        <v>94</v>
      </c>
      <c r="F14" s="11">
        <v>1642.73</v>
      </c>
      <c r="G14" s="11">
        <v>1668.87</v>
      </c>
      <c r="H14" s="11">
        <v>1696.85</v>
      </c>
      <c r="I14" s="11">
        <v>1708.03</v>
      </c>
      <c r="J14" s="25">
        <v>1713.51</v>
      </c>
      <c r="K14" s="25">
        <v>1715.34</v>
      </c>
      <c r="L14" s="25">
        <v>1720.02</v>
      </c>
      <c r="M14" s="25">
        <v>1723.21</v>
      </c>
      <c r="N14" s="60">
        <v>1728.8</v>
      </c>
      <c r="O14" s="60">
        <v>1732</v>
      </c>
      <c r="P14" s="60">
        <v>1733.25</v>
      </c>
      <c r="Q14" s="60">
        <v>1737.82</v>
      </c>
      <c r="R14" s="60">
        <v>1758.36</v>
      </c>
    </row>
    <row r="15" spans="1:18" ht="30" customHeight="1" thickBot="1">
      <c r="D15" s="41" t="s">
        <v>95</v>
      </c>
      <c r="E15" s="28" t="s">
        <v>96</v>
      </c>
      <c r="F15" s="11">
        <f t="shared" ref="F15:J15" si="0">+F8</f>
        <v>2960.91</v>
      </c>
      <c r="G15" s="11">
        <f t="shared" si="0"/>
        <v>3015.02</v>
      </c>
      <c r="H15" s="11">
        <f t="shared" si="0"/>
        <v>3072.48</v>
      </c>
      <c r="I15" s="11">
        <f t="shared" si="0"/>
        <v>2953.82</v>
      </c>
      <c r="J15" s="25">
        <f t="shared" si="0"/>
        <v>2934.34</v>
      </c>
      <c r="K15" s="25">
        <v>3006.89</v>
      </c>
      <c r="L15" s="25">
        <v>2971</v>
      </c>
      <c r="M15" s="25">
        <v>2934.16</v>
      </c>
      <c r="N15" s="27">
        <v>2870.41</v>
      </c>
      <c r="O15" s="60">
        <v>2887.29</v>
      </c>
      <c r="P15" s="25">
        <v>2831.55</v>
      </c>
      <c r="Q15" s="25">
        <f>Q8</f>
        <v>2694.37</v>
      </c>
      <c r="R15" s="60">
        <v>2696.22</v>
      </c>
    </row>
    <row r="16" spans="1:18" ht="30" customHeight="1" thickBot="1">
      <c r="D16" s="41" t="s">
        <v>97</v>
      </c>
      <c r="E16" s="29" t="s">
        <v>98</v>
      </c>
      <c r="F16" s="26">
        <f t="shared" ref="F16:R16" si="1">+F15*1.2</f>
        <v>3553.0919999999996</v>
      </c>
      <c r="G16" s="26">
        <f t="shared" si="1"/>
        <v>3618.0239999999999</v>
      </c>
      <c r="H16" s="26">
        <f t="shared" si="1"/>
        <v>3686.9759999999997</v>
      </c>
      <c r="I16" s="26">
        <f t="shared" si="1"/>
        <v>3544.5840000000003</v>
      </c>
      <c r="J16" s="27">
        <f t="shared" si="1"/>
        <v>3521.2080000000001</v>
      </c>
      <c r="K16" s="27">
        <f t="shared" si="1"/>
        <v>3608.2679999999996</v>
      </c>
      <c r="L16" s="27">
        <f t="shared" si="1"/>
        <v>3565.2</v>
      </c>
      <c r="M16" s="27">
        <f t="shared" si="1"/>
        <v>3520.9919999999997</v>
      </c>
      <c r="N16" s="27">
        <f t="shared" si="1"/>
        <v>3444.4919999999997</v>
      </c>
      <c r="O16" s="60">
        <f t="shared" si="1"/>
        <v>3464.748</v>
      </c>
      <c r="P16" s="60">
        <f t="shared" si="1"/>
        <v>3397.86</v>
      </c>
      <c r="Q16" s="60">
        <f t="shared" si="1"/>
        <v>3233.2439999999997</v>
      </c>
      <c r="R16" s="60">
        <f t="shared" si="1"/>
        <v>3235.4639999999995</v>
      </c>
    </row>
    <row r="17" spans="5:18" ht="15" customHeight="1">
      <c r="E17" s="236" t="s">
        <v>106</v>
      </c>
      <c r="F17" s="236"/>
      <c r="G17" s="236"/>
      <c r="H17" s="236"/>
      <c r="I17" s="236"/>
      <c r="J17" s="236"/>
      <c r="K17" s="236"/>
      <c r="L17" s="236"/>
      <c r="M17" s="236"/>
      <c r="N17" s="236"/>
      <c r="O17" s="236"/>
      <c r="P17" s="236"/>
      <c r="Q17" s="236"/>
      <c r="R17" s="236"/>
    </row>
    <row r="18" spans="5:18">
      <c r="E18" s="237"/>
      <c r="F18" s="237"/>
      <c r="G18" s="237"/>
      <c r="H18" s="237"/>
      <c r="I18" s="237"/>
      <c r="J18" s="237"/>
      <c r="K18" s="237"/>
      <c r="L18" s="237"/>
      <c r="M18" s="237"/>
      <c r="N18" s="237"/>
      <c r="O18" s="237"/>
      <c r="P18" s="237"/>
      <c r="Q18" s="237"/>
      <c r="R18" s="237"/>
    </row>
    <row r="19" spans="5:18" ht="15" customHeight="1">
      <c r="E19" s="222" t="s">
        <v>88</v>
      </c>
      <c r="F19" s="222"/>
      <c r="G19" s="222"/>
      <c r="H19" s="222"/>
      <c r="I19" s="222"/>
      <c r="J19" s="222"/>
      <c r="K19" s="222"/>
      <c r="L19" s="222"/>
      <c r="M19" s="222"/>
      <c r="N19" s="222"/>
      <c r="O19" s="222"/>
      <c r="P19" s="222"/>
      <c r="Q19" s="222"/>
    </row>
    <row r="79" ht="32.25" customHeight="1"/>
    <row r="80" ht="32.25" customHeight="1"/>
    <row r="83" ht="30" customHeight="1"/>
    <row r="86" ht="21" customHeight="1"/>
  </sheetData>
  <mergeCells count="7">
    <mergeCell ref="E19:Q19"/>
    <mergeCell ref="F11:R11"/>
    <mergeCell ref="E17:R18"/>
    <mergeCell ref="A1:C1"/>
    <mergeCell ref="D13:D14"/>
    <mergeCell ref="F3:R3"/>
    <mergeCell ref="E10:R10"/>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T86"/>
  <sheetViews>
    <sheetView zoomScale="85" zoomScaleNormal="85" workbookViewId="0">
      <selection activeCell="W13" sqref="W13"/>
    </sheetView>
  </sheetViews>
  <sheetFormatPr baseColWidth="10" defaultColWidth="11.42578125" defaultRowHeight="15"/>
  <cols>
    <col min="1" max="3" width="11.42578125" style="2"/>
    <col min="4" max="4" width="14.42578125" style="2" customWidth="1"/>
    <col min="5" max="5" width="18" style="2" customWidth="1"/>
    <col min="6" max="10" width="11.42578125" style="2"/>
    <col min="11" max="11" width="11.7109375" style="2" customWidth="1"/>
    <col min="12" max="12" width="11.42578125" style="2" customWidth="1"/>
    <col min="13" max="13" width="10.28515625" style="2" customWidth="1"/>
    <col min="14" max="18" width="11.42578125" style="2"/>
    <col min="19" max="19" width="11.42578125" style="2" hidden="1" customWidth="1"/>
    <col min="20" max="20" width="0" style="2" hidden="1" customWidth="1"/>
    <col min="21" max="16384" width="11.42578125" style="2"/>
  </cols>
  <sheetData>
    <row r="1" spans="1:20">
      <c r="A1" s="160"/>
      <c r="B1" s="160"/>
      <c r="C1" s="160"/>
    </row>
    <row r="2" spans="1:20" ht="15.75" thickBot="1"/>
    <row r="3" spans="1:20" ht="26.25" customHeight="1" thickBot="1">
      <c r="F3" s="243" t="s">
        <v>120</v>
      </c>
      <c r="G3" s="244"/>
      <c r="H3" s="244"/>
      <c r="I3" s="244"/>
      <c r="J3" s="244"/>
      <c r="K3" s="244"/>
      <c r="L3" s="244"/>
      <c r="M3" s="244"/>
      <c r="N3" s="244"/>
      <c r="O3" s="244"/>
      <c r="P3" s="244"/>
      <c r="Q3" s="244"/>
      <c r="R3" s="244"/>
      <c r="S3" s="244"/>
      <c r="T3" s="245"/>
    </row>
    <row r="4" spans="1:20" ht="26.25" customHeight="1" thickBot="1">
      <c r="E4" s="39" t="s">
        <v>82</v>
      </c>
      <c r="F4" s="59">
        <v>45717</v>
      </c>
      <c r="G4" s="61">
        <v>45748</v>
      </c>
      <c r="H4" s="61">
        <v>45778</v>
      </c>
      <c r="I4" s="61">
        <v>45809</v>
      </c>
      <c r="J4" s="61">
        <v>45839</v>
      </c>
      <c r="K4" s="61">
        <v>45870</v>
      </c>
      <c r="L4" s="61">
        <v>45901</v>
      </c>
      <c r="M4" s="61">
        <v>45931</v>
      </c>
      <c r="N4" s="61">
        <v>45962</v>
      </c>
      <c r="O4" s="61">
        <v>45992</v>
      </c>
      <c r="P4" s="61">
        <v>46023</v>
      </c>
      <c r="Q4" s="61">
        <v>46054</v>
      </c>
      <c r="R4" s="61">
        <v>46082</v>
      </c>
      <c r="S4" s="59">
        <v>45778</v>
      </c>
      <c r="T4" s="53">
        <v>45809</v>
      </c>
    </row>
    <row r="5" spans="1:20" ht="26.25" customHeight="1">
      <c r="E5" s="40" t="s">
        <v>83</v>
      </c>
      <c r="F5" s="58">
        <v>3343.41</v>
      </c>
      <c r="G5" s="60">
        <v>3205.07</v>
      </c>
      <c r="H5" s="60">
        <v>1641.09</v>
      </c>
      <c r="I5" s="60">
        <v>3217.37</v>
      </c>
      <c r="J5" s="60">
        <v>3366.93</v>
      </c>
      <c r="K5" s="60">
        <v>3515.35</v>
      </c>
      <c r="L5" s="60">
        <v>3293.95</v>
      </c>
      <c r="M5" s="60">
        <v>3325.37</v>
      </c>
      <c r="N5" s="60">
        <v>3292.5</v>
      </c>
      <c r="O5" s="60">
        <v>3178.38</v>
      </c>
      <c r="P5" s="60">
        <v>3178.38</v>
      </c>
      <c r="Q5" s="60">
        <v>1893.36</v>
      </c>
      <c r="R5" s="60">
        <v>1869.13</v>
      </c>
      <c r="S5" s="60"/>
      <c r="T5" s="60"/>
    </row>
    <row r="6" spans="1:20" ht="26.25" customHeight="1">
      <c r="E6" s="28" t="s">
        <v>84</v>
      </c>
      <c r="F6" s="11">
        <v>3182.36</v>
      </c>
      <c r="G6" s="25">
        <v>3196.11</v>
      </c>
      <c r="H6" s="25">
        <v>4321.01</v>
      </c>
      <c r="I6" s="60">
        <v>3164.21</v>
      </c>
      <c r="J6" s="60">
        <v>3169.93</v>
      </c>
      <c r="K6" s="60">
        <v>3161.24</v>
      </c>
      <c r="L6" s="60">
        <v>3233.53</v>
      </c>
      <c r="M6" s="60">
        <v>3160.18</v>
      </c>
      <c r="N6" s="60">
        <v>3144.61</v>
      </c>
      <c r="O6" s="60">
        <v>3137.4</v>
      </c>
      <c r="P6" s="60">
        <v>3137.4</v>
      </c>
      <c r="Q6" s="60">
        <v>4032.52</v>
      </c>
      <c r="R6" s="60">
        <v>4019.74</v>
      </c>
      <c r="S6" s="25"/>
      <c r="T6" s="25"/>
    </row>
    <row r="7" spans="1:20" ht="26.25" customHeight="1">
      <c r="E7" s="28" t="s">
        <v>85</v>
      </c>
      <c r="F7" s="11">
        <v>1031.24</v>
      </c>
      <c r="G7" s="25">
        <v>1029.2</v>
      </c>
      <c r="H7" s="25">
        <v>994.44</v>
      </c>
      <c r="I7" s="60">
        <v>1016.62</v>
      </c>
      <c r="J7" s="60">
        <v>1009.02</v>
      </c>
      <c r="K7" s="60">
        <v>1014.08</v>
      </c>
      <c r="L7" s="60">
        <v>1018.58</v>
      </c>
      <c r="M7" s="60">
        <v>1021.68</v>
      </c>
      <c r="N7" s="60">
        <v>1014.55</v>
      </c>
      <c r="O7" s="60">
        <v>1000.44</v>
      </c>
      <c r="P7" s="60">
        <v>1000.44</v>
      </c>
      <c r="Q7" s="60">
        <v>1003.86</v>
      </c>
      <c r="R7" s="60">
        <v>1009.16</v>
      </c>
      <c r="S7" s="25"/>
      <c r="T7" s="25"/>
    </row>
    <row r="8" spans="1:20" ht="26.25" customHeight="1">
      <c r="E8" s="28" t="s">
        <v>86</v>
      </c>
      <c r="F8" s="11">
        <v>7851.21</v>
      </c>
      <c r="G8" s="25">
        <v>7729.36</v>
      </c>
      <c r="H8" s="25">
        <v>7073.03</v>
      </c>
      <c r="I8" s="60">
        <v>7651</v>
      </c>
      <c r="J8" s="60">
        <v>7772.22</v>
      </c>
      <c r="K8" s="60">
        <v>7914.68</v>
      </c>
      <c r="L8" s="60">
        <v>7726.84</v>
      </c>
      <c r="M8" s="60">
        <v>7664.73</v>
      </c>
      <c r="N8" s="60">
        <v>7588.22</v>
      </c>
      <c r="O8" s="60">
        <v>7427.02</v>
      </c>
      <c r="P8" s="60">
        <v>7427.02</v>
      </c>
      <c r="Q8" s="60">
        <v>7034.42</v>
      </c>
      <c r="R8" s="60">
        <v>6994.36</v>
      </c>
      <c r="S8" s="25">
        <v>1000</v>
      </c>
      <c r="T8" s="25"/>
    </row>
    <row r="9" spans="1:20" ht="26.25" customHeight="1" thickBot="1">
      <c r="E9" s="29" t="s">
        <v>87</v>
      </c>
      <c r="F9" s="26">
        <v>3251.36</v>
      </c>
      <c r="G9" s="27">
        <v>3264.42</v>
      </c>
      <c r="H9" s="27">
        <v>3305.82</v>
      </c>
      <c r="I9" s="26">
        <v>3288.24</v>
      </c>
      <c r="J9" s="26">
        <v>3287.63</v>
      </c>
      <c r="K9" s="26">
        <v>3292.48</v>
      </c>
      <c r="L9" s="60">
        <v>3294.47</v>
      </c>
      <c r="M9" s="60">
        <v>3301.03</v>
      </c>
      <c r="N9" s="60">
        <v>3303</v>
      </c>
      <c r="O9" s="60">
        <v>3301.26</v>
      </c>
      <c r="P9" s="60">
        <v>3301.26</v>
      </c>
      <c r="Q9" s="60">
        <v>3340.72</v>
      </c>
      <c r="R9" s="60">
        <v>3372.49</v>
      </c>
      <c r="S9" s="27"/>
      <c r="T9" s="27"/>
    </row>
    <row r="10" spans="1:20" ht="30" customHeight="1" thickBot="1">
      <c r="E10" s="223" t="s">
        <v>88</v>
      </c>
      <c r="F10" s="224"/>
      <c r="G10" s="224"/>
      <c r="H10" s="224"/>
      <c r="I10" s="224"/>
      <c r="J10" s="224"/>
      <c r="K10" s="224"/>
      <c r="L10" s="224"/>
      <c r="M10" s="224"/>
      <c r="N10" s="224"/>
      <c r="O10" s="224"/>
      <c r="P10" s="224"/>
      <c r="Q10" s="224"/>
      <c r="R10" s="224"/>
    </row>
    <row r="11" spans="1:20" ht="30" customHeight="1">
      <c r="F11" s="225" t="s">
        <v>121</v>
      </c>
      <c r="G11" s="226"/>
      <c r="H11" s="226"/>
      <c r="I11" s="226"/>
      <c r="J11" s="226"/>
      <c r="K11" s="226"/>
      <c r="L11" s="226"/>
      <c r="M11" s="226"/>
      <c r="N11" s="226"/>
      <c r="O11" s="226"/>
      <c r="P11" s="226"/>
      <c r="Q11" s="226"/>
      <c r="R11" s="226"/>
      <c r="S11" s="226"/>
      <c r="T11" s="227"/>
    </row>
    <row r="12" spans="1:20" ht="30" customHeight="1" thickBot="1">
      <c r="D12" s="32" t="s">
        <v>90</v>
      </c>
      <c r="E12" s="38" t="s">
        <v>91</v>
      </c>
      <c r="F12" s="59">
        <v>45717</v>
      </c>
      <c r="G12" s="61">
        <v>45748</v>
      </c>
      <c r="H12" s="61">
        <v>45778</v>
      </c>
      <c r="I12" s="61">
        <v>45809</v>
      </c>
      <c r="J12" s="61">
        <v>45839</v>
      </c>
      <c r="K12" s="61">
        <v>45870</v>
      </c>
      <c r="L12" s="61">
        <v>45901</v>
      </c>
      <c r="M12" s="61">
        <v>45931</v>
      </c>
      <c r="N12" s="61">
        <v>45962</v>
      </c>
      <c r="O12" s="61">
        <v>45992</v>
      </c>
      <c r="P12" s="61">
        <v>46023</v>
      </c>
      <c r="Q12" s="61">
        <v>46054</v>
      </c>
      <c r="R12" s="61">
        <v>46082</v>
      </c>
      <c r="S12" s="63">
        <v>45778</v>
      </c>
      <c r="T12" s="53">
        <v>45809</v>
      </c>
    </row>
    <row r="13" spans="1:20" ht="30" customHeight="1">
      <c r="D13" s="219" t="s">
        <v>92</v>
      </c>
      <c r="E13" s="40" t="s">
        <v>93</v>
      </c>
      <c r="F13" s="58">
        <v>3701.44</v>
      </c>
      <c r="G13" s="60">
        <v>3720.96</v>
      </c>
      <c r="H13" s="60">
        <v>3810.81</v>
      </c>
      <c r="I13" s="60">
        <v>3757.5</v>
      </c>
      <c r="J13" s="60">
        <v>3761.51</v>
      </c>
      <c r="K13" s="60">
        <v>3771.77</v>
      </c>
      <c r="L13" s="60">
        <v>3778.77</v>
      </c>
      <c r="M13" s="60">
        <v>3791.04</v>
      </c>
      <c r="N13" s="60">
        <v>3798.04</v>
      </c>
      <c r="O13" s="60">
        <v>3800.8</v>
      </c>
      <c r="P13" s="60">
        <v>3800.8</v>
      </c>
      <c r="Q13" s="60">
        <v>3855.86</v>
      </c>
      <c r="R13" s="60">
        <v>3897.4</v>
      </c>
      <c r="S13" s="60"/>
      <c r="T13" s="60"/>
    </row>
    <row r="14" spans="1:20" ht="30" customHeight="1" thickBot="1">
      <c r="D14" s="220"/>
      <c r="E14" s="28" t="s">
        <v>94</v>
      </c>
      <c r="F14" s="11">
        <v>4666.0200000000004</v>
      </c>
      <c r="G14" s="25">
        <v>4690.63</v>
      </c>
      <c r="H14" s="25">
        <v>4803.8900000000003</v>
      </c>
      <c r="I14" s="60">
        <v>4736.6899999999996</v>
      </c>
      <c r="J14" s="60">
        <v>4741.74</v>
      </c>
      <c r="K14" s="60">
        <v>4754.68</v>
      </c>
      <c r="L14" s="60">
        <v>4763.51</v>
      </c>
      <c r="M14" s="60">
        <v>4778.97</v>
      </c>
      <c r="N14" s="60">
        <v>4787.8</v>
      </c>
      <c r="O14" s="60">
        <v>4791.2700000000004</v>
      </c>
      <c r="P14" s="60">
        <v>4791.2700000000004</v>
      </c>
      <c r="Q14" s="60">
        <v>4860.68</v>
      </c>
      <c r="R14" s="60">
        <v>4913.05</v>
      </c>
      <c r="S14" s="25"/>
      <c r="T14" s="25"/>
    </row>
    <row r="15" spans="1:20" ht="30" customHeight="1" thickBot="1">
      <c r="D15" s="31" t="s">
        <v>95</v>
      </c>
      <c r="E15" s="28" t="s">
        <v>96</v>
      </c>
      <c r="F15" s="11">
        <f t="shared" ref="F15:H15" si="0">+F8</f>
        <v>7851.21</v>
      </c>
      <c r="G15" s="25">
        <f t="shared" si="0"/>
        <v>7729.36</v>
      </c>
      <c r="H15" s="25">
        <f t="shared" si="0"/>
        <v>7073.03</v>
      </c>
      <c r="I15" s="27">
        <v>7651</v>
      </c>
      <c r="J15" s="27">
        <v>7772.22</v>
      </c>
      <c r="K15" s="27">
        <v>7914.68</v>
      </c>
      <c r="L15" s="27">
        <v>7726.84</v>
      </c>
      <c r="M15" s="60">
        <v>7664.73</v>
      </c>
      <c r="N15" s="60">
        <v>7588.22</v>
      </c>
      <c r="O15" s="60">
        <v>7427.02</v>
      </c>
      <c r="P15" s="60">
        <v>7427.02</v>
      </c>
      <c r="Q15" s="60">
        <v>7034.42</v>
      </c>
      <c r="R15" s="60">
        <v>6994.36</v>
      </c>
      <c r="S15" s="25">
        <f t="shared" ref="S15:T15" si="1">+S8</f>
        <v>1000</v>
      </c>
      <c r="T15" s="25">
        <f t="shared" si="1"/>
        <v>0</v>
      </c>
    </row>
    <row r="16" spans="1:20" ht="30" customHeight="1" thickBot="1">
      <c r="D16" s="31" t="s">
        <v>97</v>
      </c>
      <c r="E16" s="29" t="s">
        <v>98</v>
      </c>
      <c r="F16" s="26">
        <f t="shared" ref="F16:R16" si="2">+F15*1.2</f>
        <v>9421.4519999999993</v>
      </c>
      <c r="G16" s="27">
        <f t="shared" si="2"/>
        <v>9275.232</v>
      </c>
      <c r="H16" s="27">
        <f t="shared" si="2"/>
        <v>8487.6359999999986</v>
      </c>
      <c r="I16" s="27">
        <f t="shared" si="2"/>
        <v>9181.1999999999989</v>
      </c>
      <c r="J16" s="27">
        <f t="shared" si="2"/>
        <v>9326.6640000000007</v>
      </c>
      <c r="K16" s="27">
        <f t="shared" si="2"/>
        <v>9497.616</v>
      </c>
      <c r="L16" s="27">
        <f t="shared" si="2"/>
        <v>9272.2080000000005</v>
      </c>
      <c r="M16" s="60">
        <f t="shared" si="2"/>
        <v>9197.6759999999995</v>
      </c>
      <c r="N16" s="60">
        <f t="shared" si="2"/>
        <v>9105.8639999999996</v>
      </c>
      <c r="O16" s="60">
        <f t="shared" si="2"/>
        <v>8912.4240000000009</v>
      </c>
      <c r="P16" s="60">
        <f t="shared" si="2"/>
        <v>8912.4240000000009</v>
      </c>
      <c r="Q16" s="27">
        <f t="shared" si="2"/>
        <v>8441.3040000000001</v>
      </c>
      <c r="R16" s="27">
        <f t="shared" si="2"/>
        <v>8393.232</v>
      </c>
      <c r="S16" s="27">
        <f t="shared" ref="S16:T16" si="3">+S15*1.2</f>
        <v>1200</v>
      </c>
      <c r="T16" s="27">
        <f t="shared" si="3"/>
        <v>0</v>
      </c>
    </row>
    <row r="17" spans="5:18" ht="22.9" customHeight="1">
      <c r="E17" s="221" t="s">
        <v>99</v>
      </c>
      <c r="F17" s="222"/>
      <c r="G17" s="222"/>
      <c r="H17" s="222"/>
      <c r="I17" s="222"/>
      <c r="J17" s="222"/>
      <c r="K17" s="222"/>
      <c r="L17" s="222"/>
      <c r="M17" s="222"/>
      <c r="N17" s="222"/>
      <c r="O17" s="222"/>
      <c r="P17" s="222"/>
      <c r="Q17" s="222"/>
      <c r="R17" s="222"/>
    </row>
    <row r="18" spans="5:18" ht="18" customHeight="1">
      <c r="E18" s="222"/>
      <c r="F18" s="222"/>
      <c r="G18" s="222"/>
      <c r="H18" s="222"/>
      <c r="I18" s="222"/>
      <c r="J18" s="222"/>
      <c r="K18" s="222"/>
      <c r="L18" s="222"/>
      <c r="M18" s="222"/>
      <c r="N18" s="222"/>
      <c r="O18" s="222"/>
      <c r="P18" s="222"/>
      <c r="Q18" s="222"/>
      <c r="R18" s="222"/>
    </row>
    <row r="79" ht="32.25" customHeight="1"/>
    <row r="80" ht="32.25" customHeight="1"/>
    <row r="83" ht="30" customHeight="1"/>
    <row r="86" ht="21" customHeight="1"/>
  </sheetData>
  <mergeCells count="6">
    <mergeCell ref="A1:C1"/>
    <mergeCell ref="D13:D14"/>
    <mergeCell ref="E17:R18"/>
    <mergeCell ref="E10:R10"/>
    <mergeCell ref="F3:T3"/>
    <mergeCell ref="F11:T11"/>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tint="-0.249977111117893"/>
  </sheetPr>
  <dimension ref="A1:R84"/>
  <sheetViews>
    <sheetView topLeftCell="D1" zoomScale="90" zoomScaleNormal="90" workbookViewId="0">
      <selection activeCell="S14" sqref="S14"/>
    </sheetView>
  </sheetViews>
  <sheetFormatPr baseColWidth="10" defaultColWidth="11.42578125" defaultRowHeight="15"/>
  <cols>
    <col min="1" max="3" width="11.42578125" style="2"/>
    <col min="4" max="4" width="14.42578125" style="2" customWidth="1"/>
    <col min="5" max="5" width="18" style="2" customWidth="1"/>
    <col min="6" max="13" width="11.42578125" style="2"/>
    <col min="14" max="14" width="11.42578125" style="2" customWidth="1"/>
    <col min="15" max="17" width="11.42578125" style="2"/>
    <col min="18" max="18" width="11.42578125" style="2" customWidth="1"/>
    <col min="19" max="16384" width="11.42578125" style="2"/>
  </cols>
  <sheetData>
    <row r="1" spans="1:18">
      <c r="A1" s="160"/>
      <c r="B1" s="160"/>
      <c r="C1" s="160"/>
    </row>
    <row r="2" spans="1:18" ht="15.75" thickBot="1"/>
    <row r="3" spans="1:18" ht="26.25" customHeight="1" thickBot="1">
      <c r="F3" s="228" t="s">
        <v>122</v>
      </c>
      <c r="G3" s="229"/>
      <c r="H3" s="229"/>
      <c r="I3" s="229"/>
      <c r="J3" s="229"/>
      <c r="K3" s="229"/>
      <c r="L3" s="229"/>
      <c r="M3" s="229"/>
      <c r="N3" s="229"/>
      <c r="O3" s="229"/>
      <c r="P3" s="229"/>
      <c r="Q3" s="229"/>
      <c r="R3" s="229"/>
    </row>
    <row r="4" spans="1:18" ht="26.25" customHeight="1" thickBot="1">
      <c r="E4" s="37" t="s">
        <v>82</v>
      </c>
      <c r="F4" s="59">
        <v>45717</v>
      </c>
      <c r="G4" s="53">
        <v>45748</v>
      </c>
      <c r="H4" s="59">
        <v>45778</v>
      </c>
      <c r="I4" s="61">
        <v>45809</v>
      </c>
      <c r="J4" s="61">
        <v>45839</v>
      </c>
      <c r="K4" s="59">
        <v>45870</v>
      </c>
      <c r="L4" s="59">
        <v>45901</v>
      </c>
      <c r="M4" s="59">
        <v>45931</v>
      </c>
      <c r="N4" s="53">
        <v>45962</v>
      </c>
      <c r="O4" s="59">
        <v>45992</v>
      </c>
      <c r="P4" s="59">
        <v>46023</v>
      </c>
      <c r="Q4" s="59">
        <v>46054</v>
      </c>
      <c r="R4" s="59">
        <v>46082</v>
      </c>
    </row>
    <row r="5" spans="1:18" ht="26.25" customHeight="1">
      <c r="E5" s="30" t="s">
        <v>83</v>
      </c>
      <c r="F5" s="58">
        <v>2595.4</v>
      </c>
      <c r="G5" s="58">
        <v>2551.0300000000002</v>
      </c>
      <c r="H5" s="58">
        <v>2740.5</v>
      </c>
      <c r="I5" s="60">
        <v>2423.1799999999998</v>
      </c>
      <c r="J5" s="60">
        <v>1402.58</v>
      </c>
      <c r="K5" s="60">
        <v>2276.79</v>
      </c>
      <c r="L5" s="60">
        <v>2120.21</v>
      </c>
      <c r="M5" s="60">
        <v>2049.4299999999998</v>
      </c>
      <c r="N5" s="60">
        <v>1987.62</v>
      </c>
      <c r="O5" s="60">
        <v>1984.02</v>
      </c>
      <c r="P5" s="60">
        <v>1984.02</v>
      </c>
      <c r="Q5" s="60">
        <v>1487.14</v>
      </c>
      <c r="R5" s="60">
        <v>1516.32</v>
      </c>
    </row>
    <row r="6" spans="1:18" ht="26.25" customHeight="1">
      <c r="E6" s="28" t="s">
        <v>84</v>
      </c>
      <c r="F6" s="11">
        <v>1801.38</v>
      </c>
      <c r="G6" s="11">
        <v>2221.2199999999998</v>
      </c>
      <c r="H6" s="11">
        <v>2048.7199999999998</v>
      </c>
      <c r="I6" s="25">
        <v>2039.87</v>
      </c>
      <c r="J6" s="60">
        <v>1940.42</v>
      </c>
      <c r="K6" s="60">
        <v>2071.89</v>
      </c>
      <c r="L6" s="60">
        <v>2157.6999999999998</v>
      </c>
      <c r="M6" s="60">
        <v>2223.52</v>
      </c>
      <c r="N6" s="60">
        <v>1969.95</v>
      </c>
      <c r="O6" s="60">
        <v>2035.09</v>
      </c>
      <c r="P6" s="60">
        <v>2035.09</v>
      </c>
      <c r="Q6" s="60">
        <v>1767</v>
      </c>
      <c r="R6" s="60">
        <v>1906.59</v>
      </c>
    </row>
    <row r="7" spans="1:18" ht="26.25" customHeight="1">
      <c r="E7" s="28" t="s">
        <v>85</v>
      </c>
      <c r="F7" s="11">
        <v>1027.95</v>
      </c>
      <c r="G7" s="11">
        <v>976.63</v>
      </c>
      <c r="H7" s="11">
        <v>979.02</v>
      </c>
      <c r="I7" s="25">
        <v>971.87</v>
      </c>
      <c r="J7" s="60">
        <v>969.12</v>
      </c>
      <c r="K7" s="60">
        <v>972.59</v>
      </c>
      <c r="L7" s="60">
        <v>976.99</v>
      </c>
      <c r="M7" s="60">
        <v>984.74</v>
      </c>
      <c r="N7" s="60">
        <v>1611.81</v>
      </c>
      <c r="O7" s="60">
        <v>971.92</v>
      </c>
      <c r="P7" s="60">
        <v>971.92</v>
      </c>
      <c r="Q7" s="60">
        <v>979.68</v>
      </c>
      <c r="R7" s="60">
        <v>987.07</v>
      </c>
    </row>
    <row r="8" spans="1:18" ht="26.25" customHeight="1">
      <c r="E8" s="28" t="s">
        <v>86</v>
      </c>
      <c r="F8" s="11">
        <v>5484.72</v>
      </c>
      <c r="G8" s="11">
        <v>5807.26</v>
      </c>
      <c r="H8" s="11">
        <v>5840.89</v>
      </c>
      <c r="I8" s="25">
        <v>5512.47</v>
      </c>
      <c r="J8" s="60">
        <v>4353.05</v>
      </c>
      <c r="K8" s="60">
        <v>5387.74</v>
      </c>
      <c r="L8" s="60">
        <v>5311.72</v>
      </c>
      <c r="M8" s="60">
        <v>5308</v>
      </c>
      <c r="N8" s="60">
        <v>5621.93</v>
      </c>
      <c r="O8" s="60">
        <v>5045.25</v>
      </c>
      <c r="P8" s="60">
        <v>5045.25</v>
      </c>
      <c r="Q8" s="60">
        <v>4276.67</v>
      </c>
      <c r="R8" s="60">
        <v>4462.74</v>
      </c>
    </row>
    <row r="9" spans="1:18" ht="26.25" customHeight="1" thickBot="1">
      <c r="E9" s="29" t="s">
        <v>87</v>
      </c>
      <c r="F9" s="26">
        <v>3315.73</v>
      </c>
      <c r="G9" s="26">
        <v>3329.05</v>
      </c>
      <c r="H9" s="26">
        <v>3346.8</v>
      </c>
      <c r="I9" s="27">
        <v>3353.34</v>
      </c>
      <c r="J9" s="60">
        <v>3371.26</v>
      </c>
      <c r="K9" s="60">
        <v>3357.66</v>
      </c>
      <c r="L9" s="60">
        <v>3359.69</v>
      </c>
      <c r="M9" s="60">
        <v>3366.38</v>
      </c>
      <c r="N9" s="60">
        <v>3368.39</v>
      </c>
      <c r="O9" s="60">
        <v>3366.62</v>
      </c>
      <c r="P9" s="60">
        <v>3366.62</v>
      </c>
      <c r="Q9" s="60">
        <v>3406.85</v>
      </c>
      <c r="R9" s="60">
        <v>3439.25</v>
      </c>
    </row>
    <row r="10" spans="1:18" ht="30" customHeight="1" thickBot="1">
      <c r="E10" s="223" t="s">
        <v>88</v>
      </c>
      <c r="F10" s="224"/>
      <c r="G10" s="224"/>
      <c r="H10" s="224"/>
      <c r="I10" s="224"/>
      <c r="J10" s="224"/>
      <c r="K10" s="224"/>
      <c r="L10" s="224"/>
      <c r="M10" s="224"/>
      <c r="N10" s="224"/>
      <c r="O10" s="224"/>
      <c r="P10" s="224"/>
      <c r="Q10" s="224"/>
      <c r="R10" s="224"/>
    </row>
    <row r="11" spans="1:18" ht="30" customHeight="1" thickBot="1">
      <c r="F11" s="228" t="s">
        <v>123</v>
      </c>
      <c r="G11" s="229"/>
      <c r="H11" s="229"/>
      <c r="I11" s="229"/>
      <c r="J11" s="229"/>
      <c r="K11" s="229"/>
      <c r="L11" s="229"/>
      <c r="M11" s="229"/>
      <c r="N11" s="229"/>
      <c r="O11" s="229"/>
      <c r="P11" s="229"/>
      <c r="Q11" s="229"/>
      <c r="R11" s="229"/>
    </row>
    <row r="12" spans="1:18" ht="30" customHeight="1" thickBot="1">
      <c r="D12" s="32" t="s">
        <v>90</v>
      </c>
      <c r="E12" s="38" t="s">
        <v>91</v>
      </c>
      <c r="F12" s="59">
        <v>45717</v>
      </c>
      <c r="G12" s="53">
        <v>45748</v>
      </c>
      <c r="H12" s="59">
        <v>45778</v>
      </c>
      <c r="I12" s="61">
        <v>45809</v>
      </c>
      <c r="J12" s="59">
        <v>45839</v>
      </c>
      <c r="K12" s="59">
        <v>45870</v>
      </c>
      <c r="L12" s="59">
        <v>45901</v>
      </c>
      <c r="M12" s="59">
        <v>45931</v>
      </c>
      <c r="N12" s="53">
        <v>45962</v>
      </c>
      <c r="O12" s="59">
        <v>45992</v>
      </c>
      <c r="P12" s="59">
        <v>46023</v>
      </c>
      <c r="Q12" s="59">
        <v>46054</v>
      </c>
      <c r="R12" s="59">
        <v>46082</v>
      </c>
    </row>
    <row r="13" spans="1:18" ht="30" customHeight="1">
      <c r="D13" s="219" t="s">
        <v>92</v>
      </c>
      <c r="E13" s="30" t="s">
        <v>93</v>
      </c>
      <c r="F13" s="58">
        <v>2511.0700000000002</v>
      </c>
      <c r="G13" s="58">
        <v>2523.9699999999998</v>
      </c>
      <c r="H13" s="58">
        <v>2540.83</v>
      </c>
      <c r="I13" s="60">
        <v>2549.2399999999998</v>
      </c>
      <c r="J13" s="109">
        <v>2528.66</v>
      </c>
      <c r="K13" s="109">
        <v>2502.77</v>
      </c>
      <c r="L13" s="109">
        <v>2509.16</v>
      </c>
      <c r="M13" s="109">
        <v>2515.8200000000002</v>
      </c>
      <c r="N13" s="60">
        <v>1608.78</v>
      </c>
      <c r="O13" s="60">
        <v>2522.37</v>
      </c>
      <c r="P13" s="60">
        <v>2522.37</v>
      </c>
      <c r="Q13" s="60">
        <v>2558.5100000000002</v>
      </c>
      <c r="R13" s="60">
        <v>2586.09</v>
      </c>
    </row>
    <row r="14" spans="1:18" ht="30" customHeight="1" thickBot="1">
      <c r="D14" s="220"/>
      <c r="E14" s="28" t="s">
        <v>94</v>
      </c>
      <c r="F14" s="11">
        <v>3150.93</v>
      </c>
      <c r="G14" s="11">
        <v>3167.3</v>
      </c>
      <c r="H14" s="11">
        <v>3188.19</v>
      </c>
      <c r="I14" s="25">
        <v>3198.88</v>
      </c>
      <c r="J14" s="84">
        <v>3173.56</v>
      </c>
      <c r="K14" s="109">
        <v>3140.96</v>
      </c>
      <c r="L14" s="109">
        <v>3148.8</v>
      </c>
      <c r="M14" s="109">
        <v>3156.9</v>
      </c>
      <c r="N14" s="60">
        <v>2009.45</v>
      </c>
      <c r="O14" s="60">
        <v>3165.17</v>
      </c>
      <c r="P14" s="60">
        <v>3165.17</v>
      </c>
      <c r="Q14" s="60">
        <v>3211.22</v>
      </c>
      <c r="R14" s="60">
        <v>3245.89</v>
      </c>
    </row>
    <row r="15" spans="1:18" ht="30" customHeight="1" thickBot="1">
      <c r="D15" s="31" t="s">
        <v>95</v>
      </c>
      <c r="E15" s="28" t="s">
        <v>96</v>
      </c>
      <c r="F15" s="11">
        <v>5484.7</v>
      </c>
      <c r="G15" s="11">
        <f>+G8</f>
        <v>5807.26</v>
      </c>
      <c r="H15" s="11">
        <f>+H8</f>
        <v>5840.89</v>
      </c>
      <c r="I15" s="25">
        <f>+I8</f>
        <v>5512.47</v>
      </c>
      <c r="J15" s="84">
        <f>+J8</f>
        <v>4353.05</v>
      </c>
      <c r="K15" s="84">
        <v>5387.74</v>
      </c>
      <c r="L15" s="109">
        <v>5311.72</v>
      </c>
      <c r="M15" s="109">
        <v>5308</v>
      </c>
      <c r="N15" s="60">
        <v>5621.93</v>
      </c>
      <c r="O15" s="60">
        <v>5045.25</v>
      </c>
      <c r="P15" s="60">
        <v>5045.25</v>
      </c>
      <c r="Q15" s="60">
        <v>4276.67</v>
      </c>
      <c r="R15" s="60">
        <v>4462.74</v>
      </c>
    </row>
    <row r="16" spans="1:18" ht="30" customHeight="1" thickBot="1">
      <c r="D16" s="31" t="s">
        <v>97</v>
      </c>
      <c r="E16" s="29" t="s">
        <v>98</v>
      </c>
      <c r="F16" s="26">
        <f t="shared" ref="F16:R16" si="0">+F15*1.2</f>
        <v>6581.6399999999994</v>
      </c>
      <c r="G16" s="26">
        <f t="shared" si="0"/>
        <v>6968.7120000000004</v>
      </c>
      <c r="H16" s="26">
        <f t="shared" si="0"/>
        <v>7009.0680000000002</v>
      </c>
      <c r="I16" s="27">
        <f t="shared" si="0"/>
        <v>6614.9639999999999</v>
      </c>
      <c r="J16" s="85">
        <f t="shared" si="0"/>
        <v>5223.66</v>
      </c>
      <c r="K16" s="11">
        <f t="shared" si="0"/>
        <v>6465.2879999999996</v>
      </c>
      <c r="L16" s="109">
        <f t="shared" si="0"/>
        <v>6374.0640000000003</v>
      </c>
      <c r="M16" s="109">
        <f t="shared" si="0"/>
        <v>6369.5999999999995</v>
      </c>
      <c r="N16" s="60">
        <f t="shared" si="0"/>
        <v>6746.3159999999998</v>
      </c>
      <c r="O16" s="60">
        <f t="shared" si="0"/>
        <v>6054.3</v>
      </c>
      <c r="P16" s="60">
        <f t="shared" si="0"/>
        <v>6054.3</v>
      </c>
      <c r="Q16" s="60">
        <f t="shared" si="0"/>
        <v>5132.0039999999999</v>
      </c>
      <c r="R16" s="60">
        <f t="shared" si="0"/>
        <v>5355.2879999999996</v>
      </c>
    </row>
    <row r="17" spans="5:18" ht="21" customHeight="1">
      <c r="E17" s="221" t="s">
        <v>99</v>
      </c>
      <c r="F17" s="222"/>
      <c r="G17" s="222"/>
      <c r="H17" s="222"/>
      <c r="I17" s="222"/>
      <c r="J17" s="222"/>
      <c r="K17" s="222"/>
      <c r="L17" s="222"/>
      <c r="M17" s="222"/>
      <c r="N17" s="222"/>
      <c r="O17" s="222"/>
      <c r="P17" s="222"/>
      <c r="Q17" s="222"/>
      <c r="R17" s="222"/>
    </row>
    <row r="18" spans="5:18" ht="22.5" customHeight="1">
      <c r="E18" s="222"/>
      <c r="F18" s="222"/>
      <c r="G18" s="222"/>
      <c r="H18" s="222"/>
      <c r="I18" s="222"/>
      <c r="J18" s="222"/>
      <c r="K18" s="222"/>
      <c r="L18" s="222"/>
      <c r="M18" s="222"/>
      <c r="N18" s="222"/>
      <c r="O18" s="222"/>
      <c r="P18" s="222"/>
      <c r="Q18" s="222"/>
      <c r="R18" s="222"/>
    </row>
    <row r="77" ht="32.25" customHeight="1"/>
    <row r="78" ht="32.25" customHeight="1"/>
    <row r="81" ht="30" customHeight="1"/>
    <row r="84" ht="21" customHeight="1"/>
  </sheetData>
  <mergeCells count="6">
    <mergeCell ref="A1:C1"/>
    <mergeCell ref="D13:D14"/>
    <mergeCell ref="E17:R18"/>
    <mergeCell ref="E10:R10"/>
    <mergeCell ref="F11:R11"/>
    <mergeCell ref="F3:R3"/>
  </mergeCells>
  <pageMargins left="0.7" right="0.7" top="0.75" bottom="0.75" header="0.3" footer="0.3"/>
  <pageSetup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zoomScale="87" zoomScaleNormal="87" workbookViewId="0">
      <selection activeCell="S13" sqref="S1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60"/>
      <c r="B1" s="160"/>
      <c r="C1" s="160"/>
    </row>
    <row r="2" spans="1:18" ht="15.75" thickBot="1"/>
    <row r="3" spans="1:18" ht="26.25" customHeight="1" thickBot="1">
      <c r="F3" s="228" t="s">
        <v>124</v>
      </c>
      <c r="G3" s="229"/>
      <c r="H3" s="229"/>
      <c r="I3" s="229"/>
      <c r="J3" s="229"/>
      <c r="K3" s="229"/>
      <c r="L3" s="229"/>
      <c r="M3" s="229"/>
      <c r="N3" s="229"/>
      <c r="O3" s="229"/>
      <c r="P3" s="229"/>
      <c r="Q3" s="229"/>
      <c r="R3" s="230"/>
    </row>
    <row r="4" spans="1:18" ht="26.25" customHeight="1" thickBot="1">
      <c r="E4" s="37" t="s">
        <v>82</v>
      </c>
      <c r="F4" s="59">
        <v>45717</v>
      </c>
      <c r="G4" s="53">
        <v>45748</v>
      </c>
      <c r="H4" s="59">
        <v>45778</v>
      </c>
      <c r="I4" s="61">
        <v>45809</v>
      </c>
      <c r="J4" s="61">
        <v>45839</v>
      </c>
      <c r="K4" s="61">
        <v>45870</v>
      </c>
      <c r="L4" s="61">
        <v>45901</v>
      </c>
      <c r="M4" s="61">
        <v>45931</v>
      </c>
      <c r="N4" s="61">
        <v>45962</v>
      </c>
      <c r="O4" s="61">
        <v>45992</v>
      </c>
      <c r="P4" s="61">
        <v>46023</v>
      </c>
      <c r="Q4" s="61">
        <v>46054</v>
      </c>
      <c r="R4" s="61">
        <v>46082</v>
      </c>
    </row>
    <row r="5" spans="1:18" ht="26.25" customHeight="1">
      <c r="E5" s="40" t="s">
        <v>83</v>
      </c>
      <c r="F5" s="58">
        <v>2595.4</v>
      </c>
      <c r="G5" s="58">
        <v>2551.0300000000002</v>
      </c>
      <c r="H5" s="58">
        <v>2740.5</v>
      </c>
      <c r="I5" s="60">
        <v>2423.1799999999998</v>
      </c>
      <c r="J5" s="60">
        <v>1402.58</v>
      </c>
      <c r="K5" s="60">
        <v>2276.79</v>
      </c>
      <c r="L5" s="60">
        <v>2120.21</v>
      </c>
      <c r="M5" s="60">
        <v>2049.4299999999998</v>
      </c>
      <c r="N5" s="60">
        <v>1987.62</v>
      </c>
      <c r="O5" s="60">
        <v>1984.02</v>
      </c>
      <c r="P5" s="60">
        <v>1402.58</v>
      </c>
      <c r="Q5" s="60">
        <v>1487.14</v>
      </c>
      <c r="R5" s="60">
        <v>1516.32</v>
      </c>
    </row>
    <row r="6" spans="1:18" ht="26.25" customHeight="1">
      <c r="E6" s="28" t="s">
        <v>84</v>
      </c>
      <c r="F6" s="11">
        <v>1801.38</v>
      </c>
      <c r="G6" s="11">
        <v>2221.2199999999998</v>
      </c>
      <c r="H6" s="11">
        <v>2048.7199999999998</v>
      </c>
      <c r="I6" s="25">
        <v>2039.87</v>
      </c>
      <c r="J6" s="25">
        <v>1940.42</v>
      </c>
      <c r="K6" s="60">
        <v>2071.89</v>
      </c>
      <c r="L6" s="60">
        <v>2157.6999999999998</v>
      </c>
      <c r="M6" s="60">
        <v>2223.52</v>
      </c>
      <c r="N6" s="60">
        <v>1969.95</v>
      </c>
      <c r="O6" s="60">
        <v>2035.09</v>
      </c>
      <c r="P6" s="60">
        <v>1940.42</v>
      </c>
      <c r="Q6" s="60">
        <v>1767</v>
      </c>
      <c r="R6" s="60">
        <v>1906.59</v>
      </c>
    </row>
    <row r="7" spans="1:18" ht="26.25" customHeight="1">
      <c r="E7" s="28" t="s">
        <v>85</v>
      </c>
      <c r="F7" s="11">
        <v>1027.95</v>
      </c>
      <c r="G7" s="11">
        <v>976.63</v>
      </c>
      <c r="H7" s="11">
        <v>979.02</v>
      </c>
      <c r="I7" s="25">
        <v>971.87</v>
      </c>
      <c r="J7" s="25">
        <v>969.12</v>
      </c>
      <c r="K7" s="60">
        <v>972.59</v>
      </c>
      <c r="L7" s="60">
        <v>976.99</v>
      </c>
      <c r="M7" s="60">
        <v>984.74</v>
      </c>
      <c r="N7" s="60">
        <v>980.95</v>
      </c>
      <c r="O7" s="60">
        <v>971.92</v>
      </c>
      <c r="P7" s="60">
        <v>969.12</v>
      </c>
      <c r="Q7" s="60">
        <v>979.68</v>
      </c>
      <c r="R7" s="60">
        <v>987.07</v>
      </c>
    </row>
    <row r="8" spans="1:18" ht="26.25" customHeight="1">
      <c r="E8" s="28" t="s">
        <v>86</v>
      </c>
      <c r="F8" s="11">
        <v>5484.72</v>
      </c>
      <c r="G8" s="11">
        <v>5807.26</v>
      </c>
      <c r="H8" s="11">
        <v>5840.89</v>
      </c>
      <c r="I8" s="25">
        <v>5512.47</v>
      </c>
      <c r="J8" s="25">
        <v>4353.05</v>
      </c>
      <c r="K8" s="60">
        <v>5387.74</v>
      </c>
      <c r="L8" s="60">
        <v>5311.72</v>
      </c>
      <c r="M8" s="60">
        <v>5308</v>
      </c>
      <c r="N8" s="60">
        <v>4991.07</v>
      </c>
      <c r="O8" s="60">
        <v>5045.25</v>
      </c>
      <c r="P8" s="60">
        <v>4353.05</v>
      </c>
      <c r="Q8" s="60">
        <v>4276.67</v>
      </c>
      <c r="R8" s="60">
        <v>4462.74</v>
      </c>
    </row>
    <row r="9" spans="1:18" ht="26.25" customHeight="1" thickBot="1">
      <c r="E9" s="29" t="s">
        <v>87</v>
      </c>
      <c r="F9" s="26">
        <v>2006.38</v>
      </c>
      <c r="G9" s="26">
        <v>2014.44</v>
      </c>
      <c r="H9" s="26">
        <v>2025.18</v>
      </c>
      <c r="I9" s="27">
        <v>2029.14</v>
      </c>
      <c r="J9" s="27">
        <v>2039.98</v>
      </c>
      <c r="K9" s="60">
        <v>972.59</v>
      </c>
      <c r="L9" s="60">
        <v>2032.98</v>
      </c>
      <c r="M9" s="60">
        <v>2037.03</v>
      </c>
      <c r="N9" s="60">
        <v>2038.24</v>
      </c>
      <c r="O9" s="60">
        <v>2037.17</v>
      </c>
      <c r="P9" s="60">
        <v>2039.98</v>
      </c>
      <c r="Q9" s="60">
        <v>2061.52</v>
      </c>
      <c r="R9" s="60">
        <v>2081.12</v>
      </c>
    </row>
    <row r="10" spans="1:18" ht="30" customHeight="1" thickBot="1">
      <c r="E10" s="223" t="s">
        <v>88</v>
      </c>
      <c r="F10" s="224"/>
      <c r="G10" s="224"/>
      <c r="H10" s="224"/>
      <c r="I10" s="224"/>
      <c r="J10" s="224"/>
      <c r="K10" s="224"/>
      <c r="L10" s="224"/>
      <c r="M10" s="224"/>
      <c r="N10" s="224"/>
      <c r="O10" s="224"/>
      <c r="P10" s="224"/>
      <c r="Q10" s="224"/>
    </row>
    <row r="11" spans="1:18" ht="30" customHeight="1" thickBot="1">
      <c r="F11" s="228" t="s">
        <v>125</v>
      </c>
      <c r="G11" s="229"/>
      <c r="H11" s="229"/>
      <c r="I11" s="229"/>
      <c r="J11" s="229"/>
      <c r="K11" s="229"/>
      <c r="L11" s="229"/>
      <c r="M11" s="229"/>
      <c r="N11" s="229"/>
      <c r="O11" s="229"/>
      <c r="P11" s="229"/>
      <c r="Q11" s="229"/>
      <c r="R11" s="230"/>
    </row>
    <row r="12" spans="1:18" ht="30" customHeight="1" thickBot="1">
      <c r="D12" s="32" t="s">
        <v>90</v>
      </c>
      <c r="E12" s="38" t="s">
        <v>91</v>
      </c>
      <c r="F12" s="59">
        <v>45717</v>
      </c>
      <c r="G12" s="53">
        <v>45748</v>
      </c>
      <c r="H12" s="59">
        <v>45778</v>
      </c>
      <c r="I12" s="61">
        <v>45809</v>
      </c>
      <c r="J12" s="61">
        <v>45839</v>
      </c>
      <c r="K12" s="61">
        <v>45870</v>
      </c>
      <c r="L12" s="61">
        <v>45901</v>
      </c>
      <c r="M12" s="61">
        <v>45931</v>
      </c>
      <c r="N12" s="61">
        <v>45962</v>
      </c>
      <c r="O12" s="61">
        <v>45992</v>
      </c>
      <c r="P12" s="61">
        <v>46023</v>
      </c>
      <c r="Q12" s="61">
        <v>46054</v>
      </c>
      <c r="R12" s="61">
        <v>46082</v>
      </c>
    </row>
    <row r="13" spans="1:18" ht="30" customHeight="1">
      <c r="D13" s="219" t="s">
        <v>92</v>
      </c>
      <c r="E13" s="40" t="s">
        <v>93</v>
      </c>
      <c r="F13" s="58">
        <v>2455.54</v>
      </c>
      <c r="G13" s="58">
        <v>2467.9299999999998</v>
      </c>
      <c r="H13" s="58">
        <v>2484.69</v>
      </c>
      <c r="I13" s="60">
        <v>2492.3200000000002</v>
      </c>
      <c r="J13" s="60">
        <v>2471.42</v>
      </c>
      <c r="K13" s="60">
        <v>2446.33</v>
      </c>
      <c r="L13" s="60">
        <v>2452.27</v>
      </c>
      <c r="M13" s="60">
        <v>2458.56</v>
      </c>
      <c r="N13" s="60">
        <v>2463.19</v>
      </c>
      <c r="O13" s="60">
        <v>2464.86</v>
      </c>
      <c r="P13" s="60">
        <v>2471.42</v>
      </c>
      <c r="Q13" s="60">
        <v>2500.6799999999998</v>
      </c>
      <c r="R13" s="60">
        <v>2527.7800000000002</v>
      </c>
    </row>
    <row r="14" spans="1:18" ht="30" customHeight="1" thickBot="1">
      <c r="D14" s="220"/>
      <c r="E14" s="28" t="s">
        <v>94</v>
      </c>
      <c r="F14" s="11">
        <v>3067.64</v>
      </c>
      <c r="G14" s="11">
        <v>3083.8</v>
      </c>
      <c r="H14" s="11">
        <v>3104.34</v>
      </c>
      <c r="I14" s="25">
        <v>3114.61</v>
      </c>
      <c r="J14" s="25">
        <v>3087.93</v>
      </c>
      <c r="K14" s="60">
        <v>3056.5</v>
      </c>
      <c r="L14" s="60">
        <v>3063.91</v>
      </c>
      <c r="M14" s="60">
        <v>3072.3</v>
      </c>
      <c r="N14" s="60">
        <v>3077.88</v>
      </c>
      <c r="O14" s="60">
        <v>3079.77</v>
      </c>
      <c r="P14" s="60">
        <v>3087.93</v>
      </c>
      <c r="Q14" s="60">
        <v>3124.59</v>
      </c>
      <c r="R14" s="60">
        <v>3158.13</v>
      </c>
    </row>
    <row r="15" spans="1:18" ht="30" customHeight="1" thickBot="1">
      <c r="D15" s="31" t="s">
        <v>95</v>
      </c>
      <c r="E15" s="28" t="s">
        <v>96</v>
      </c>
      <c r="F15" s="11">
        <f t="shared" ref="F15:J15" si="0">+F8</f>
        <v>5484.72</v>
      </c>
      <c r="G15" s="11">
        <f t="shared" si="0"/>
        <v>5807.26</v>
      </c>
      <c r="H15" s="11">
        <f t="shared" si="0"/>
        <v>5840.89</v>
      </c>
      <c r="I15" s="25">
        <f t="shared" si="0"/>
        <v>5512.47</v>
      </c>
      <c r="J15" s="25">
        <f t="shared" si="0"/>
        <v>4353.05</v>
      </c>
      <c r="K15" s="60">
        <v>5387.74</v>
      </c>
      <c r="L15" s="60">
        <v>5311.72</v>
      </c>
      <c r="M15" s="60">
        <v>5308</v>
      </c>
      <c r="N15" s="60">
        <v>4991.07</v>
      </c>
      <c r="O15" s="60">
        <v>5045.25</v>
      </c>
      <c r="P15" s="60">
        <v>4353.05</v>
      </c>
      <c r="Q15" s="60">
        <v>4276.67</v>
      </c>
      <c r="R15" s="60">
        <v>4462.74</v>
      </c>
    </row>
    <row r="16" spans="1:18" ht="30" customHeight="1" thickBot="1">
      <c r="D16" s="31" t="s">
        <v>97</v>
      </c>
      <c r="E16" s="29" t="s">
        <v>98</v>
      </c>
      <c r="F16" s="26">
        <f t="shared" ref="F16:R16" si="1">+F15*1.2</f>
        <v>6581.6639999999998</v>
      </c>
      <c r="G16" s="26">
        <f t="shared" si="1"/>
        <v>6968.7120000000004</v>
      </c>
      <c r="H16" s="26">
        <f t="shared" si="1"/>
        <v>7009.0680000000002</v>
      </c>
      <c r="I16" s="27">
        <f t="shared" si="1"/>
        <v>6614.9639999999999</v>
      </c>
      <c r="J16" s="27">
        <f t="shared" si="1"/>
        <v>5223.66</v>
      </c>
      <c r="K16" s="60">
        <f t="shared" si="1"/>
        <v>6465.2879999999996</v>
      </c>
      <c r="L16" s="60">
        <f t="shared" si="1"/>
        <v>6374.0640000000003</v>
      </c>
      <c r="M16" s="60">
        <f t="shared" si="1"/>
        <v>6369.5999999999995</v>
      </c>
      <c r="N16" s="60">
        <f t="shared" si="1"/>
        <v>5989.2839999999997</v>
      </c>
      <c r="O16" s="60">
        <f t="shared" si="1"/>
        <v>6054.3</v>
      </c>
      <c r="P16" s="60">
        <f t="shared" si="1"/>
        <v>5223.66</v>
      </c>
      <c r="Q16" s="60">
        <f t="shared" si="1"/>
        <v>5132.0039999999999</v>
      </c>
      <c r="R16" s="60">
        <f t="shared" si="1"/>
        <v>5355.2879999999996</v>
      </c>
    </row>
    <row r="17" spans="5:17" ht="27" customHeight="1">
      <c r="E17" s="221" t="s">
        <v>99</v>
      </c>
      <c r="F17" s="222"/>
      <c r="G17" s="222"/>
      <c r="H17" s="222"/>
      <c r="I17" s="222"/>
      <c r="J17" s="222"/>
      <c r="K17" s="222"/>
      <c r="L17" s="222"/>
      <c r="M17" s="222"/>
      <c r="N17" s="222"/>
      <c r="O17" s="222"/>
      <c r="P17" s="222"/>
      <c r="Q17" s="222"/>
    </row>
    <row r="18" spans="5:17" ht="21.75" customHeight="1">
      <c r="E18" s="222"/>
      <c r="F18" s="222"/>
      <c r="G18" s="222"/>
      <c r="H18" s="222"/>
      <c r="I18" s="222"/>
      <c r="J18" s="222"/>
      <c r="K18" s="222"/>
      <c r="L18" s="222"/>
      <c r="M18" s="222"/>
      <c r="N18" s="222"/>
      <c r="O18" s="222"/>
      <c r="P18" s="222"/>
      <c r="Q18" s="222"/>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tint="-0.499984740745262"/>
  </sheetPr>
  <dimension ref="A7:AG53"/>
  <sheetViews>
    <sheetView topLeftCell="B36" zoomScale="110" zoomScaleNormal="110" workbookViewId="0">
      <selection activeCell="K13" sqref="K13"/>
    </sheetView>
  </sheetViews>
  <sheetFormatPr baseColWidth="10" defaultColWidth="11.42578125" defaultRowHeight="15"/>
  <cols>
    <col min="1" max="1" width="11.42578125" style="13"/>
    <col min="2" max="2" width="29.28515625" style="13" customWidth="1"/>
    <col min="3" max="3" width="21.28515625" style="13" customWidth="1"/>
    <col min="4" max="4" width="37.28515625" style="13" customWidth="1"/>
    <col min="5" max="27" width="11.42578125" style="13"/>
    <col min="28" max="33" width="11.42578125" style="12"/>
  </cols>
  <sheetData>
    <row r="7" spans="2:4" ht="15.75" thickBot="1"/>
    <row r="8" spans="2:4" ht="15.75" thickBot="1">
      <c r="B8" s="18" t="s">
        <v>4</v>
      </c>
      <c r="C8" s="19" t="s">
        <v>5</v>
      </c>
      <c r="D8" s="19" t="s">
        <v>6</v>
      </c>
    </row>
    <row r="9" spans="2:4" ht="74.25" customHeight="1">
      <c r="B9" s="23" t="s">
        <v>7</v>
      </c>
      <c r="C9" s="20" t="s">
        <v>8</v>
      </c>
      <c r="D9" s="132" t="s">
        <v>9</v>
      </c>
    </row>
    <row r="10" spans="2:4" ht="15.75" thickBot="1">
      <c r="B10" s="24"/>
      <c r="C10" s="21"/>
      <c r="D10" s="133"/>
    </row>
    <row r="11" spans="2:4" ht="119.25" customHeight="1">
      <c r="B11" s="130" t="s">
        <v>10</v>
      </c>
      <c r="C11" s="20" t="s">
        <v>11</v>
      </c>
      <c r="D11" s="132" t="s">
        <v>12</v>
      </c>
    </row>
    <row r="12" spans="2:4" ht="15.75" thickBot="1">
      <c r="B12" s="131"/>
      <c r="C12" s="21"/>
      <c r="D12" s="133"/>
    </row>
    <row r="13" spans="2:4" ht="74.25" customHeight="1">
      <c r="B13" s="134" t="s">
        <v>13</v>
      </c>
      <c r="C13" s="20" t="s">
        <v>14</v>
      </c>
      <c r="D13" s="132" t="s">
        <v>15</v>
      </c>
    </row>
    <row r="14" spans="2:4" ht="15.75" thickBot="1">
      <c r="B14" s="136"/>
      <c r="C14" s="21"/>
      <c r="D14" s="133"/>
    </row>
    <row r="15" spans="2:4" ht="96.75" customHeight="1">
      <c r="B15" s="136"/>
      <c r="C15" s="20" t="s">
        <v>16</v>
      </c>
      <c r="D15" s="132" t="s">
        <v>17</v>
      </c>
    </row>
    <row r="16" spans="2:4" ht="15.75" thickBot="1">
      <c r="B16" s="135"/>
      <c r="C16" s="21"/>
      <c r="D16" s="133"/>
    </row>
    <row r="17" spans="2:4" ht="220.5" customHeight="1">
      <c r="B17" s="130" t="s">
        <v>18</v>
      </c>
      <c r="C17" s="20" t="s">
        <v>19</v>
      </c>
      <c r="D17" s="132" t="s">
        <v>20</v>
      </c>
    </row>
    <row r="18" spans="2:4" ht="15.75" thickBot="1">
      <c r="B18" s="131"/>
      <c r="C18" s="21"/>
      <c r="D18" s="133"/>
    </row>
    <row r="19" spans="2:4" ht="75" customHeight="1">
      <c r="B19" s="134" t="s">
        <v>21</v>
      </c>
      <c r="C19" s="20" t="s">
        <v>22</v>
      </c>
      <c r="D19" s="132" t="s">
        <v>23</v>
      </c>
    </row>
    <row r="20" spans="2:4" ht="15" customHeight="1" thickBot="1">
      <c r="B20" s="135"/>
      <c r="C20" s="21"/>
      <c r="D20" s="133"/>
    </row>
    <row r="21" spans="2:4" ht="74.25" customHeight="1">
      <c r="B21" s="130" t="s">
        <v>24</v>
      </c>
      <c r="C21" s="20" t="s">
        <v>25</v>
      </c>
      <c r="D21" s="132" t="s">
        <v>26</v>
      </c>
    </row>
    <row r="22" spans="2:4" ht="15.75" thickBot="1">
      <c r="B22" s="131"/>
      <c r="C22" s="21"/>
      <c r="D22" s="133"/>
    </row>
    <row r="23" spans="2:4" ht="198" customHeight="1">
      <c r="B23" s="134" t="s">
        <v>27</v>
      </c>
      <c r="C23" s="20" t="s">
        <v>28</v>
      </c>
      <c r="D23" s="132" t="s">
        <v>29</v>
      </c>
    </row>
    <row r="24" spans="2:4" ht="15.75" thickBot="1">
      <c r="B24" s="135"/>
      <c r="C24" s="21"/>
      <c r="D24" s="133"/>
    </row>
    <row r="25" spans="2:4" ht="119.25" customHeight="1">
      <c r="B25" s="130" t="s">
        <v>30</v>
      </c>
      <c r="C25" s="20" t="s">
        <v>31</v>
      </c>
      <c r="D25" s="132" t="s">
        <v>32</v>
      </c>
    </row>
    <row r="26" spans="2:4" ht="15.75" thickBot="1">
      <c r="B26" s="131"/>
      <c r="C26" s="21"/>
      <c r="D26" s="133"/>
    </row>
    <row r="27" spans="2:4" ht="153" customHeight="1">
      <c r="B27" s="134" t="s">
        <v>33</v>
      </c>
      <c r="C27" s="20" t="s">
        <v>34</v>
      </c>
      <c r="D27" s="132" t="s">
        <v>35</v>
      </c>
    </row>
    <row r="28" spans="2:4" ht="15.75" thickBot="1">
      <c r="B28" s="135"/>
      <c r="C28" s="21"/>
      <c r="D28" s="133"/>
    </row>
    <row r="29" spans="2:4" ht="130.5" customHeight="1">
      <c r="B29" s="134" t="s">
        <v>36</v>
      </c>
      <c r="C29" s="20" t="s">
        <v>37</v>
      </c>
      <c r="D29" s="132" t="s">
        <v>38</v>
      </c>
    </row>
    <row r="30" spans="2:4" ht="15.75" thickBot="1">
      <c r="B30" s="135"/>
      <c r="C30" s="21"/>
      <c r="D30" s="133"/>
    </row>
    <row r="31" spans="2:4" ht="130.5" customHeight="1">
      <c r="B31" s="134" t="s">
        <v>39</v>
      </c>
      <c r="C31" s="20" t="s">
        <v>40</v>
      </c>
      <c r="D31" s="132" t="s">
        <v>41</v>
      </c>
    </row>
    <row r="32" spans="2:4" ht="15.75" thickBot="1">
      <c r="B32" s="135"/>
      <c r="C32" s="21"/>
      <c r="D32" s="133"/>
    </row>
    <row r="33" spans="2:4" ht="175.5" customHeight="1">
      <c r="B33" s="130" t="s">
        <v>42</v>
      </c>
      <c r="C33" s="20" t="s">
        <v>43</v>
      </c>
      <c r="D33" s="132" t="s">
        <v>44</v>
      </c>
    </row>
    <row r="34" spans="2:4" ht="15.75" thickBot="1">
      <c r="B34" s="131"/>
      <c r="C34" s="21"/>
      <c r="D34" s="133"/>
    </row>
    <row r="35" spans="2:4" ht="34.5" thickBot="1">
      <c r="B35" s="130" t="s">
        <v>45</v>
      </c>
      <c r="C35" s="22" t="s">
        <v>46</v>
      </c>
      <c r="D35" s="22" t="s">
        <v>47</v>
      </c>
    </row>
    <row r="36" spans="2:4" ht="30.75" customHeight="1" thickBot="1">
      <c r="B36" s="139"/>
      <c r="C36" s="22" t="s">
        <v>48</v>
      </c>
      <c r="D36" s="22" t="s">
        <v>49</v>
      </c>
    </row>
    <row r="37" spans="2:4" ht="57" thickBot="1">
      <c r="B37" s="131"/>
      <c r="C37" s="22" t="s">
        <v>50</v>
      </c>
      <c r="D37" s="22" t="s">
        <v>51</v>
      </c>
    </row>
    <row r="38" spans="2:4" ht="96.75" customHeight="1">
      <c r="B38" s="134" t="s">
        <v>52</v>
      </c>
      <c r="C38" s="20" t="s">
        <v>53</v>
      </c>
      <c r="D38" s="132" t="s">
        <v>54</v>
      </c>
    </row>
    <row r="39" spans="2:4" ht="15.75" thickBot="1">
      <c r="B39" s="135"/>
      <c r="C39" s="21"/>
      <c r="D39" s="133"/>
    </row>
    <row r="40" spans="2:4" ht="63.75" customHeight="1">
      <c r="B40" s="134" t="s">
        <v>55</v>
      </c>
      <c r="C40" s="137" t="s">
        <v>56</v>
      </c>
      <c r="D40" s="132" t="s">
        <v>57</v>
      </c>
    </row>
    <row r="41" spans="2:4" ht="15.75" thickBot="1">
      <c r="B41" s="135"/>
      <c r="C41" s="138"/>
      <c r="D41" s="133"/>
    </row>
    <row r="53" ht="15" customHeight="1"/>
  </sheetData>
  <mergeCells count="30">
    <mergeCell ref="B29:B30"/>
    <mergeCell ref="D29:D30"/>
    <mergeCell ref="B31:B32"/>
    <mergeCell ref="D31:D32"/>
    <mergeCell ref="B40:B41"/>
    <mergeCell ref="D40:D41"/>
    <mergeCell ref="C40:C41"/>
    <mergeCell ref="B33:B34"/>
    <mergeCell ref="D33:D34"/>
    <mergeCell ref="B35:B37"/>
    <mergeCell ref="B38:B39"/>
    <mergeCell ref="D38:D39"/>
    <mergeCell ref="B23:B24"/>
    <mergeCell ref="D23:D24"/>
    <mergeCell ref="B25:B26"/>
    <mergeCell ref="D25:D26"/>
    <mergeCell ref="B27:B28"/>
    <mergeCell ref="D27:D28"/>
    <mergeCell ref="D9:D10"/>
    <mergeCell ref="B11:B12"/>
    <mergeCell ref="D11:D12"/>
    <mergeCell ref="B13:B16"/>
    <mergeCell ref="D13:D14"/>
    <mergeCell ref="D15:D16"/>
    <mergeCell ref="B17:B18"/>
    <mergeCell ref="D17:D18"/>
    <mergeCell ref="B19:B20"/>
    <mergeCell ref="D19:D20"/>
    <mergeCell ref="B21:B22"/>
    <mergeCell ref="D21:D22"/>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5"/>
  <sheetViews>
    <sheetView zoomScale="86" zoomScaleNormal="86" workbookViewId="0">
      <selection activeCell="S8" sqref="S8"/>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60"/>
      <c r="B1" s="160"/>
      <c r="C1" s="160"/>
    </row>
    <row r="2" spans="1:18" ht="15.75" thickBot="1"/>
    <row r="3" spans="1:18" ht="26.25" customHeight="1" thickBot="1">
      <c r="F3" s="247" t="s">
        <v>126</v>
      </c>
      <c r="G3" s="248"/>
      <c r="H3" s="248"/>
      <c r="I3" s="248"/>
      <c r="J3" s="248"/>
      <c r="K3" s="248"/>
      <c r="L3" s="248"/>
      <c r="M3" s="248"/>
      <c r="N3" s="248"/>
      <c r="O3" s="248"/>
      <c r="P3" s="248"/>
      <c r="Q3" s="248"/>
      <c r="R3" s="249"/>
    </row>
    <row r="4" spans="1:18" ht="26.25" customHeight="1" thickBot="1">
      <c r="E4" s="37" t="s">
        <v>82</v>
      </c>
      <c r="F4" s="59">
        <v>45717</v>
      </c>
      <c r="G4" s="53">
        <v>45748</v>
      </c>
      <c r="H4" s="59">
        <v>45778</v>
      </c>
      <c r="I4" s="61">
        <v>45809</v>
      </c>
      <c r="J4" s="61">
        <v>45839</v>
      </c>
      <c r="K4" s="61">
        <v>45870</v>
      </c>
      <c r="L4" s="61">
        <v>45901</v>
      </c>
      <c r="M4" s="61">
        <v>45931</v>
      </c>
      <c r="N4" s="61">
        <v>45962</v>
      </c>
      <c r="O4" s="61">
        <v>45992</v>
      </c>
      <c r="P4" s="61">
        <v>46023</v>
      </c>
      <c r="Q4" s="61">
        <v>46054</v>
      </c>
      <c r="R4" s="61">
        <v>46082</v>
      </c>
    </row>
    <row r="5" spans="1:18" ht="26.25" customHeight="1">
      <c r="E5" s="40" t="s">
        <v>83</v>
      </c>
      <c r="F5" s="58">
        <v>2595.4</v>
      </c>
      <c r="G5" s="58">
        <v>2551.0300000000002</v>
      </c>
      <c r="H5" s="58">
        <v>2740.5</v>
      </c>
      <c r="I5" s="60">
        <v>2423.1799999999998</v>
      </c>
      <c r="J5" s="60">
        <v>1402.58</v>
      </c>
      <c r="K5" s="60">
        <v>2276.79</v>
      </c>
      <c r="L5" s="60">
        <v>2120.21</v>
      </c>
      <c r="M5" s="58">
        <v>2049.4299999999998</v>
      </c>
      <c r="N5" s="58">
        <v>1987.62</v>
      </c>
      <c r="O5" s="58">
        <v>1984.02</v>
      </c>
      <c r="P5" s="58">
        <v>1402.58</v>
      </c>
      <c r="Q5" s="58">
        <v>1487.14</v>
      </c>
      <c r="R5" s="58">
        <v>1516.32</v>
      </c>
    </row>
    <row r="6" spans="1:18" ht="26.25" customHeight="1">
      <c r="E6" s="28" t="s">
        <v>84</v>
      </c>
      <c r="F6" s="11">
        <v>1801.38</v>
      </c>
      <c r="G6" s="11">
        <v>2221.2199999999998</v>
      </c>
      <c r="H6" s="11">
        <v>2048.7199999999998</v>
      </c>
      <c r="I6" s="25">
        <v>2039.87</v>
      </c>
      <c r="J6" s="25">
        <v>1940.42</v>
      </c>
      <c r="K6" s="25">
        <v>2071.89</v>
      </c>
      <c r="L6" s="60">
        <v>2157.6999999999998</v>
      </c>
      <c r="M6" s="58">
        <v>2223.52</v>
      </c>
      <c r="N6" s="58">
        <v>1969.95</v>
      </c>
      <c r="O6" s="58">
        <v>2035.09</v>
      </c>
      <c r="P6" s="58">
        <v>1940.42</v>
      </c>
      <c r="Q6" s="58">
        <v>1767</v>
      </c>
      <c r="R6" s="58">
        <v>1906.59</v>
      </c>
    </row>
    <row r="7" spans="1:18" ht="26.25" customHeight="1">
      <c r="E7" s="28" t="s">
        <v>85</v>
      </c>
      <c r="F7" s="11">
        <v>1027.95</v>
      </c>
      <c r="G7" s="11">
        <v>976.63</v>
      </c>
      <c r="H7" s="11">
        <v>979.02</v>
      </c>
      <c r="I7" s="25">
        <v>971.87</v>
      </c>
      <c r="J7" s="25">
        <v>969.12</v>
      </c>
      <c r="K7" s="25">
        <v>972.59</v>
      </c>
      <c r="L7" s="60">
        <v>976.99</v>
      </c>
      <c r="M7" s="58">
        <v>984.74</v>
      </c>
      <c r="N7" s="58">
        <v>980.95</v>
      </c>
      <c r="O7" s="58">
        <v>971.92</v>
      </c>
      <c r="P7" s="58">
        <v>969.12</v>
      </c>
      <c r="Q7" s="58">
        <v>979.68</v>
      </c>
      <c r="R7" s="58">
        <v>987.07</v>
      </c>
    </row>
    <row r="8" spans="1:18" ht="26.25" customHeight="1">
      <c r="E8" s="28" t="s">
        <v>86</v>
      </c>
      <c r="F8" s="11">
        <v>5484.72</v>
      </c>
      <c r="G8" s="11">
        <v>5840.89</v>
      </c>
      <c r="H8" s="11">
        <v>5840.89</v>
      </c>
      <c r="I8" s="25">
        <v>5512.47</v>
      </c>
      <c r="J8" s="25">
        <v>4353.05</v>
      </c>
      <c r="K8" s="60">
        <v>5387.74</v>
      </c>
      <c r="L8" s="60">
        <v>5311.72</v>
      </c>
      <c r="M8" s="58">
        <v>5308</v>
      </c>
      <c r="N8" s="58">
        <v>4991.07</v>
      </c>
      <c r="O8" s="58">
        <v>5045.25</v>
      </c>
      <c r="P8" s="58">
        <v>4353.05</v>
      </c>
      <c r="Q8" s="58">
        <v>4276.67</v>
      </c>
      <c r="R8" s="58">
        <v>4462.74</v>
      </c>
    </row>
    <row r="9" spans="1:18" ht="26.25" customHeight="1" thickBot="1">
      <c r="E9" s="29" t="s">
        <v>87</v>
      </c>
      <c r="F9" s="26">
        <v>4476.55</v>
      </c>
      <c r="G9" s="26">
        <v>4518.51</v>
      </c>
      <c r="H9" s="26">
        <v>4518.51</v>
      </c>
      <c r="I9" s="27">
        <v>4527.33</v>
      </c>
      <c r="J9" s="27">
        <v>4551.53</v>
      </c>
      <c r="K9" s="25">
        <v>4551.53</v>
      </c>
      <c r="L9" s="60">
        <v>4535.91</v>
      </c>
      <c r="M9" s="58">
        <v>4544.9399999999996</v>
      </c>
      <c r="N9" s="58">
        <v>4547.6499999999996</v>
      </c>
      <c r="O9" s="58">
        <v>4545.26</v>
      </c>
      <c r="P9" s="58">
        <v>4551.53</v>
      </c>
      <c r="Q9" s="58">
        <v>4599.58</v>
      </c>
      <c r="R9" s="58">
        <v>4643.33</v>
      </c>
    </row>
    <row r="10" spans="1:18" ht="30" customHeight="1" thickBot="1">
      <c r="E10" s="223" t="s">
        <v>88</v>
      </c>
      <c r="F10" s="224"/>
      <c r="G10" s="224"/>
      <c r="H10" s="224"/>
      <c r="I10" s="224"/>
      <c r="J10" s="224"/>
      <c r="K10" s="224"/>
      <c r="L10" s="224"/>
      <c r="M10" s="224"/>
      <c r="N10" s="224"/>
      <c r="O10" s="224"/>
      <c r="P10" s="224"/>
      <c r="Q10" s="224"/>
    </row>
    <row r="11" spans="1:18" ht="30" customHeight="1" thickBot="1">
      <c r="F11" s="228" t="s">
        <v>127</v>
      </c>
      <c r="G11" s="229"/>
      <c r="H11" s="229"/>
      <c r="I11" s="229"/>
      <c r="J11" s="229"/>
      <c r="K11" s="229"/>
      <c r="L11" s="229"/>
      <c r="M11" s="229"/>
      <c r="N11" s="229"/>
      <c r="O11" s="229"/>
      <c r="P11" s="229"/>
      <c r="Q11" s="229"/>
      <c r="R11" s="230"/>
    </row>
    <row r="12" spans="1:18" ht="30" customHeight="1" thickBot="1">
      <c r="D12" s="32" t="s">
        <v>90</v>
      </c>
      <c r="E12" s="38" t="s">
        <v>91</v>
      </c>
      <c r="F12" s="59">
        <v>45717</v>
      </c>
      <c r="G12" s="53">
        <v>45748</v>
      </c>
      <c r="H12" s="59">
        <v>45778</v>
      </c>
      <c r="I12" s="61">
        <v>45809</v>
      </c>
      <c r="J12" s="61">
        <v>45839</v>
      </c>
      <c r="K12" s="61">
        <v>45870</v>
      </c>
      <c r="L12" s="61">
        <v>45901</v>
      </c>
      <c r="M12" s="61">
        <v>45931</v>
      </c>
      <c r="N12" s="61">
        <v>45962</v>
      </c>
      <c r="O12" s="61">
        <v>45992</v>
      </c>
      <c r="P12" s="61">
        <v>46023</v>
      </c>
      <c r="Q12" s="61">
        <v>46054</v>
      </c>
      <c r="R12" s="61">
        <v>46082</v>
      </c>
    </row>
    <row r="13" spans="1:18" ht="30" customHeight="1">
      <c r="D13" s="219" t="s">
        <v>92</v>
      </c>
      <c r="E13" s="40" t="s">
        <v>93</v>
      </c>
      <c r="F13" s="58">
        <v>2534.46</v>
      </c>
      <c r="G13" s="58">
        <v>2547.85</v>
      </c>
      <c r="H13" s="58">
        <v>2564.92</v>
      </c>
      <c r="I13" s="60">
        <v>2572.7199999999998</v>
      </c>
      <c r="J13" s="60">
        <v>2553.27</v>
      </c>
      <c r="K13" s="60">
        <v>2526.96</v>
      </c>
      <c r="L13" s="60">
        <v>2533.34</v>
      </c>
      <c r="M13" s="60">
        <v>2539.92</v>
      </c>
      <c r="N13" s="60">
        <v>2544.6</v>
      </c>
      <c r="O13" s="60">
        <v>2546.14</v>
      </c>
      <c r="P13" s="58">
        <v>2553.27</v>
      </c>
      <c r="Q13" s="58">
        <v>2583.37</v>
      </c>
      <c r="R13" s="58">
        <v>2611.2399999999998</v>
      </c>
    </row>
    <row r="14" spans="1:18" ht="30" customHeight="1" thickBot="1">
      <c r="D14" s="220"/>
      <c r="E14" s="28" t="s">
        <v>94</v>
      </c>
      <c r="F14" s="11">
        <v>3164.93</v>
      </c>
      <c r="G14" s="11">
        <v>3182.03</v>
      </c>
      <c r="H14" s="11">
        <v>3202.74</v>
      </c>
      <c r="I14" s="25">
        <v>3213.04</v>
      </c>
      <c r="J14" s="25">
        <v>3188.1</v>
      </c>
      <c r="K14" s="25">
        <v>3155.47</v>
      </c>
      <c r="L14" s="60">
        <v>3163.15</v>
      </c>
      <c r="M14" s="60">
        <v>3171.57</v>
      </c>
      <c r="N14" s="60">
        <v>3177.59</v>
      </c>
      <c r="O14" s="60">
        <v>3179.65</v>
      </c>
      <c r="P14" s="58">
        <v>3188.1</v>
      </c>
      <c r="Q14" s="58">
        <v>3225.86</v>
      </c>
      <c r="R14" s="58">
        <v>3260.51</v>
      </c>
    </row>
    <row r="15" spans="1:18" ht="30" customHeight="1" thickBot="1">
      <c r="D15" s="31" t="s">
        <v>95</v>
      </c>
      <c r="E15" s="28" t="s">
        <v>96</v>
      </c>
      <c r="F15" s="11">
        <f t="shared" ref="F15:J15" si="0">+F8</f>
        <v>5484.72</v>
      </c>
      <c r="G15" s="11">
        <f t="shared" si="0"/>
        <v>5840.89</v>
      </c>
      <c r="H15" s="11">
        <f t="shared" si="0"/>
        <v>5840.89</v>
      </c>
      <c r="I15" s="25">
        <f t="shared" si="0"/>
        <v>5512.47</v>
      </c>
      <c r="J15" s="25">
        <f t="shared" si="0"/>
        <v>4353.05</v>
      </c>
      <c r="K15" s="60">
        <v>5387.74</v>
      </c>
      <c r="L15" s="60">
        <v>5311.72</v>
      </c>
      <c r="M15" s="60">
        <v>5308</v>
      </c>
      <c r="N15" s="60">
        <v>4991.07</v>
      </c>
      <c r="O15" s="60">
        <v>5045.25</v>
      </c>
      <c r="P15" s="58">
        <v>4353.05</v>
      </c>
      <c r="Q15" s="58">
        <v>4276.67</v>
      </c>
      <c r="R15" s="58">
        <v>4462.74</v>
      </c>
    </row>
    <row r="16" spans="1:18" ht="30" customHeight="1" thickBot="1">
      <c r="D16" s="31" t="s">
        <v>97</v>
      </c>
      <c r="E16" s="29" t="s">
        <v>98</v>
      </c>
      <c r="F16" s="26">
        <f t="shared" ref="F16:R16" si="1">+F15*1.2</f>
        <v>6581.6639999999998</v>
      </c>
      <c r="G16" s="26">
        <f t="shared" si="1"/>
        <v>7009.0680000000002</v>
      </c>
      <c r="H16" s="26">
        <f t="shared" si="1"/>
        <v>7009.0680000000002</v>
      </c>
      <c r="I16" s="27">
        <f t="shared" si="1"/>
        <v>6614.9639999999999</v>
      </c>
      <c r="J16" s="27">
        <f t="shared" si="1"/>
        <v>5223.66</v>
      </c>
      <c r="K16" s="27">
        <f t="shared" si="1"/>
        <v>6465.2879999999996</v>
      </c>
      <c r="L16" s="60">
        <f t="shared" si="1"/>
        <v>6374.0640000000003</v>
      </c>
      <c r="M16" s="60">
        <f t="shared" si="1"/>
        <v>6369.5999999999995</v>
      </c>
      <c r="N16" s="60">
        <f t="shared" si="1"/>
        <v>5989.2839999999997</v>
      </c>
      <c r="O16" s="60">
        <f t="shared" si="1"/>
        <v>6054.3</v>
      </c>
      <c r="P16" s="58">
        <f t="shared" si="1"/>
        <v>5223.66</v>
      </c>
      <c r="Q16" s="58">
        <f t="shared" si="1"/>
        <v>5132.0039999999999</v>
      </c>
      <c r="R16" s="58">
        <f t="shared" si="1"/>
        <v>5355.2879999999996</v>
      </c>
    </row>
    <row r="17" spans="5:17" ht="25.5" customHeight="1">
      <c r="E17" s="221" t="s">
        <v>99</v>
      </c>
      <c r="F17" s="222"/>
      <c r="G17" s="222"/>
      <c r="H17" s="222"/>
      <c r="I17" s="222"/>
      <c r="J17" s="222"/>
      <c r="K17" s="222"/>
      <c r="L17" s="222"/>
      <c r="M17" s="222"/>
      <c r="N17" s="222"/>
      <c r="O17" s="222"/>
      <c r="P17" s="222"/>
      <c r="Q17" s="222"/>
    </row>
    <row r="18" spans="5:17" ht="18.75" customHeight="1">
      <c r="E18" s="222"/>
      <c r="F18" s="222"/>
      <c r="G18" s="222"/>
      <c r="H18" s="222"/>
      <c r="I18" s="222"/>
      <c r="J18" s="222"/>
      <c r="K18" s="222"/>
      <c r="L18" s="222"/>
      <c r="M18" s="222"/>
      <c r="N18" s="222"/>
      <c r="O18" s="222"/>
      <c r="P18" s="222"/>
      <c r="Q18" s="222"/>
    </row>
    <row r="41" spans="6:18">
      <c r="F41" s="246"/>
      <c r="G41" s="246"/>
      <c r="H41" s="246"/>
      <c r="I41" s="246"/>
      <c r="J41" s="246"/>
      <c r="K41" s="246"/>
      <c r="L41" s="246"/>
      <c r="M41" s="246"/>
      <c r="N41" s="246"/>
      <c r="O41" s="246"/>
      <c r="P41" s="246"/>
      <c r="Q41" s="246"/>
      <c r="R41" s="246"/>
    </row>
    <row r="61" spans="6:16">
      <c r="F61" s="160"/>
      <c r="G61" s="160"/>
      <c r="H61" s="160"/>
      <c r="I61" s="160"/>
      <c r="J61" s="160"/>
      <c r="K61" s="160"/>
      <c r="L61" s="160"/>
      <c r="M61" s="160"/>
      <c r="N61" s="160"/>
      <c r="O61" s="160"/>
      <c r="P61" s="160"/>
    </row>
    <row r="78" ht="32.25" customHeight="1"/>
    <row r="79" ht="32.25" customHeight="1"/>
    <row r="82" ht="30" customHeight="1"/>
    <row r="85" ht="21" customHeight="1"/>
  </sheetData>
  <mergeCells count="8">
    <mergeCell ref="F61:P61"/>
    <mergeCell ref="A1:C1"/>
    <mergeCell ref="D13:D14"/>
    <mergeCell ref="E17:Q18"/>
    <mergeCell ref="E10:Q10"/>
    <mergeCell ref="F41:R41"/>
    <mergeCell ref="F3:R3"/>
    <mergeCell ref="F11:R11"/>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zoomScale="87" zoomScaleNormal="87" workbookViewId="0">
      <selection activeCell="T13" sqref="T1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5" width="11.42578125" style="2"/>
    <col min="16" max="17" width="11.42578125" style="2" customWidth="1"/>
    <col min="18" max="16384" width="11.42578125" style="2"/>
  </cols>
  <sheetData>
    <row r="1" spans="1:18">
      <c r="A1" s="160"/>
      <c r="B1" s="160"/>
      <c r="C1" s="160"/>
    </row>
    <row r="2" spans="1:18" ht="15.75" thickBot="1"/>
    <row r="3" spans="1:18" ht="26.25" customHeight="1" thickBot="1">
      <c r="F3" s="228" t="s">
        <v>128</v>
      </c>
      <c r="G3" s="229"/>
      <c r="H3" s="229"/>
      <c r="I3" s="229"/>
      <c r="J3" s="229"/>
      <c r="K3" s="229"/>
      <c r="L3" s="229"/>
      <c r="M3" s="229"/>
      <c r="N3" s="229"/>
      <c r="O3" s="229"/>
      <c r="P3" s="229"/>
      <c r="Q3" s="229"/>
      <c r="R3" s="230"/>
    </row>
    <row r="4" spans="1:18" ht="26.25" customHeight="1" thickBot="1">
      <c r="E4" s="37" t="s">
        <v>82</v>
      </c>
      <c r="F4" s="59">
        <v>45717</v>
      </c>
      <c r="G4" s="53">
        <v>45748</v>
      </c>
      <c r="H4" s="59">
        <v>45778</v>
      </c>
      <c r="I4" s="61">
        <v>45809</v>
      </c>
      <c r="J4" s="61">
        <v>45839</v>
      </c>
      <c r="K4" s="61">
        <v>45870</v>
      </c>
      <c r="L4" s="61">
        <v>45901</v>
      </c>
      <c r="M4" s="61">
        <v>45931</v>
      </c>
      <c r="N4" s="61">
        <v>45962</v>
      </c>
      <c r="O4" s="61">
        <v>45992</v>
      </c>
      <c r="P4" s="61">
        <v>46023</v>
      </c>
      <c r="Q4" s="61">
        <v>46054</v>
      </c>
      <c r="R4" s="61">
        <v>46082</v>
      </c>
    </row>
    <row r="5" spans="1:18" ht="26.25" customHeight="1">
      <c r="E5" s="40" t="s">
        <v>83</v>
      </c>
      <c r="F5" s="58">
        <v>2595.4</v>
      </c>
      <c r="G5" s="58">
        <v>2551.0300000000002</v>
      </c>
      <c r="H5" s="58">
        <v>2740.5</v>
      </c>
      <c r="I5" s="60">
        <v>2423.1799999999998</v>
      </c>
      <c r="J5" s="60">
        <v>1402.58</v>
      </c>
      <c r="K5" s="60">
        <v>2276.79</v>
      </c>
      <c r="L5" s="60">
        <v>2120.21</v>
      </c>
      <c r="M5" s="60">
        <v>2049.4299999999998</v>
      </c>
      <c r="N5" s="60">
        <v>1987.62</v>
      </c>
      <c r="O5" s="60">
        <v>1984.02</v>
      </c>
      <c r="P5" s="60">
        <v>1402.58</v>
      </c>
      <c r="Q5" s="60">
        <v>1487.14</v>
      </c>
      <c r="R5" s="60">
        <v>1516.32</v>
      </c>
    </row>
    <row r="6" spans="1:18" ht="26.25" customHeight="1">
      <c r="E6" s="28" t="s">
        <v>84</v>
      </c>
      <c r="F6" s="11">
        <v>1801.38</v>
      </c>
      <c r="G6" s="11">
        <v>2221.2199999999998</v>
      </c>
      <c r="H6" s="11">
        <v>2048.7199999999998</v>
      </c>
      <c r="I6" s="25">
        <v>2039.87</v>
      </c>
      <c r="J6" s="25">
        <v>1940.42</v>
      </c>
      <c r="K6" s="60">
        <v>3127.87</v>
      </c>
      <c r="L6" s="60">
        <v>2157.6999999999998</v>
      </c>
      <c r="M6" s="60">
        <v>2223.52</v>
      </c>
      <c r="N6" s="60">
        <v>1969.95</v>
      </c>
      <c r="O6" s="60">
        <v>2035.09</v>
      </c>
      <c r="P6" s="60">
        <v>1940.42</v>
      </c>
      <c r="Q6" s="60">
        <v>1767</v>
      </c>
      <c r="R6" s="60">
        <v>1906.59</v>
      </c>
    </row>
    <row r="7" spans="1:18" ht="26.25" customHeight="1">
      <c r="E7" s="28" t="s">
        <v>85</v>
      </c>
      <c r="F7" s="11">
        <v>1027.95</v>
      </c>
      <c r="G7" s="11">
        <v>976.63</v>
      </c>
      <c r="H7" s="11">
        <v>979.02</v>
      </c>
      <c r="I7" s="25">
        <v>971.87</v>
      </c>
      <c r="J7" s="25">
        <v>969.12</v>
      </c>
      <c r="K7" s="60">
        <v>972.59</v>
      </c>
      <c r="L7" s="60">
        <v>976.99</v>
      </c>
      <c r="M7" s="60">
        <v>984.74</v>
      </c>
      <c r="N7" s="60">
        <v>980.95</v>
      </c>
      <c r="O7" s="60">
        <v>971.92</v>
      </c>
      <c r="P7" s="60">
        <v>969.12</v>
      </c>
      <c r="Q7" s="25">
        <v>979.68</v>
      </c>
      <c r="R7" s="60">
        <v>987.07</v>
      </c>
    </row>
    <row r="8" spans="1:18" ht="26.25" customHeight="1">
      <c r="E8" s="28" t="s">
        <v>86</v>
      </c>
      <c r="F8" s="11">
        <v>5484.72</v>
      </c>
      <c r="G8" s="11">
        <v>5807.26</v>
      </c>
      <c r="H8" s="11">
        <v>5840.89</v>
      </c>
      <c r="I8" s="25">
        <v>5512.47</v>
      </c>
      <c r="J8" s="25">
        <v>4353.05</v>
      </c>
      <c r="K8" s="60">
        <v>5387.74</v>
      </c>
      <c r="L8" s="60">
        <v>5311.72</v>
      </c>
      <c r="M8" s="60">
        <v>5308</v>
      </c>
      <c r="N8" s="60">
        <v>4991.07</v>
      </c>
      <c r="O8" s="60">
        <v>5045.25</v>
      </c>
      <c r="P8" s="60">
        <v>4353.05</v>
      </c>
      <c r="Q8" s="25">
        <v>4276.67</v>
      </c>
      <c r="R8" s="60">
        <v>4462.74</v>
      </c>
    </row>
    <row r="9" spans="1:18" ht="26.25" customHeight="1" thickBot="1">
      <c r="E9" s="29" t="s">
        <v>87</v>
      </c>
      <c r="F9" s="26">
        <v>3088.8</v>
      </c>
      <c r="G9" s="26">
        <v>3101.21</v>
      </c>
      <c r="H9" s="26">
        <v>3117.75</v>
      </c>
      <c r="I9" s="27">
        <v>3123.84</v>
      </c>
      <c r="J9" s="27">
        <v>3140.54</v>
      </c>
      <c r="K9" s="60">
        <v>3127.87</v>
      </c>
      <c r="L9" s="60">
        <v>3129.76</v>
      </c>
      <c r="M9" s="60">
        <v>3135.99</v>
      </c>
      <c r="N9" s="60">
        <v>3137.86</v>
      </c>
      <c r="O9" s="60">
        <v>3136.21</v>
      </c>
      <c r="P9" s="60">
        <v>3140.54</v>
      </c>
      <c r="Q9" s="25">
        <v>3173.69</v>
      </c>
      <c r="R9" s="60">
        <v>3203.88</v>
      </c>
    </row>
    <row r="10" spans="1:18" ht="30" customHeight="1" thickBot="1">
      <c r="E10" s="223" t="s">
        <v>88</v>
      </c>
      <c r="F10" s="224"/>
      <c r="G10" s="224"/>
      <c r="H10" s="224"/>
      <c r="I10" s="224"/>
      <c r="J10" s="224"/>
      <c r="K10" s="224"/>
      <c r="L10" s="224"/>
      <c r="M10" s="224"/>
      <c r="N10" s="224"/>
      <c r="O10" s="224"/>
      <c r="P10" s="224"/>
      <c r="Q10" s="224"/>
    </row>
    <row r="11" spans="1:18" ht="30" customHeight="1" thickBot="1">
      <c r="F11" s="228" t="s">
        <v>129</v>
      </c>
      <c r="G11" s="229"/>
      <c r="H11" s="229"/>
      <c r="I11" s="229"/>
      <c r="J11" s="229"/>
      <c r="K11" s="229"/>
      <c r="L11" s="229"/>
      <c r="M11" s="229"/>
      <c r="N11" s="229"/>
      <c r="O11" s="229"/>
      <c r="P11" s="229"/>
      <c r="Q11" s="229"/>
      <c r="R11" s="230"/>
    </row>
    <row r="12" spans="1:18" ht="30" customHeight="1" thickBot="1">
      <c r="D12" s="32" t="s">
        <v>90</v>
      </c>
      <c r="E12" s="38" t="s">
        <v>91</v>
      </c>
      <c r="F12" s="59">
        <v>45717</v>
      </c>
      <c r="G12" s="53">
        <v>45748</v>
      </c>
      <c r="H12" s="59">
        <v>45778</v>
      </c>
      <c r="I12" s="61">
        <v>45809</v>
      </c>
      <c r="J12" s="61">
        <v>45839</v>
      </c>
      <c r="K12" s="61">
        <v>45870</v>
      </c>
      <c r="L12" s="61">
        <v>45901</v>
      </c>
      <c r="M12" s="61">
        <v>45931</v>
      </c>
      <c r="N12" s="61">
        <v>45962</v>
      </c>
      <c r="O12" s="61">
        <v>45992</v>
      </c>
      <c r="P12" s="61">
        <v>46023</v>
      </c>
      <c r="Q12" s="61">
        <v>46054</v>
      </c>
      <c r="R12" s="61">
        <v>46082</v>
      </c>
    </row>
    <row r="13" spans="1:18" ht="30" customHeight="1">
      <c r="D13" s="219" t="s">
        <v>92</v>
      </c>
      <c r="E13" s="40" t="s">
        <v>93</v>
      </c>
      <c r="F13" s="58">
        <v>2518.64</v>
      </c>
      <c r="G13" s="58">
        <v>2532</v>
      </c>
      <c r="H13" s="58">
        <v>2548.4499999999998</v>
      </c>
      <c r="I13" s="60">
        <v>2556.5100000000002</v>
      </c>
      <c r="J13" s="60">
        <v>2536.6</v>
      </c>
      <c r="K13" s="60">
        <v>2510.7800000000002</v>
      </c>
      <c r="L13" s="60">
        <v>2517.0100000000002</v>
      </c>
      <c r="M13" s="60">
        <v>2523.58</v>
      </c>
      <c r="N13" s="60">
        <v>2527.92</v>
      </c>
      <c r="O13" s="60">
        <v>2529.96</v>
      </c>
      <c r="P13" s="60">
        <v>2536.6</v>
      </c>
      <c r="Q13" s="60">
        <v>2566.66</v>
      </c>
      <c r="R13" s="60">
        <v>2594.08</v>
      </c>
    </row>
    <row r="14" spans="1:18" ht="30" customHeight="1" thickBot="1">
      <c r="D14" s="220"/>
      <c r="E14" s="28" t="s">
        <v>94</v>
      </c>
      <c r="F14" s="11">
        <v>3158.94</v>
      </c>
      <c r="G14" s="11">
        <v>3175.56</v>
      </c>
      <c r="H14" s="11">
        <v>3196.9</v>
      </c>
      <c r="I14" s="25">
        <v>3206.9</v>
      </c>
      <c r="J14" s="25">
        <v>3181.9</v>
      </c>
      <c r="K14" s="60">
        <v>3149.12</v>
      </c>
      <c r="L14" s="60">
        <v>3157</v>
      </c>
      <c r="M14" s="60">
        <v>3165.52</v>
      </c>
      <c r="N14" s="60">
        <v>3171.32</v>
      </c>
      <c r="O14" s="60">
        <v>3173.39</v>
      </c>
      <c r="P14" s="60">
        <v>3181.9</v>
      </c>
      <c r="Q14" s="60">
        <v>3219.67</v>
      </c>
      <c r="R14" s="60">
        <v>3254.34</v>
      </c>
    </row>
    <row r="15" spans="1:18" ht="30" customHeight="1" thickBot="1">
      <c r="D15" s="31" t="s">
        <v>95</v>
      </c>
      <c r="E15" s="28" t="s">
        <v>96</v>
      </c>
      <c r="F15" s="11">
        <f t="shared" ref="F15:J15" si="0">+F8</f>
        <v>5484.72</v>
      </c>
      <c r="G15" s="11">
        <f t="shared" si="0"/>
        <v>5807.26</v>
      </c>
      <c r="H15" s="11">
        <f t="shared" si="0"/>
        <v>5840.89</v>
      </c>
      <c r="I15" s="25">
        <f t="shared" si="0"/>
        <v>5512.47</v>
      </c>
      <c r="J15" s="25">
        <f t="shared" si="0"/>
        <v>4353.05</v>
      </c>
      <c r="K15" s="25">
        <v>5387.74</v>
      </c>
      <c r="L15" s="60">
        <v>5311.72</v>
      </c>
      <c r="M15" s="60">
        <v>5308</v>
      </c>
      <c r="N15" s="60">
        <v>4991.07</v>
      </c>
      <c r="O15" s="60">
        <v>5045.25</v>
      </c>
      <c r="P15" s="60">
        <v>4353.05</v>
      </c>
      <c r="Q15" s="60">
        <v>4276.67</v>
      </c>
      <c r="R15" s="60">
        <v>4462.74</v>
      </c>
    </row>
    <row r="16" spans="1:18" ht="30" customHeight="1" thickBot="1">
      <c r="D16" s="31" t="s">
        <v>97</v>
      </c>
      <c r="E16" s="29" t="s">
        <v>98</v>
      </c>
      <c r="F16" s="26">
        <f t="shared" ref="F16:R16" si="1">+F15*1.2</f>
        <v>6581.6639999999998</v>
      </c>
      <c r="G16" s="26">
        <f t="shared" si="1"/>
        <v>6968.7120000000004</v>
      </c>
      <c r="H16" s="26">
        <f t="shared" si="1"/>
        <v>7009.0680000000002</v>
      </c>
      <c r="I16" s="27">
        <f t="shared" si="1"/>
        <v>6614.9639999999999</v>
      </c>
      <c r="J16" s="27">
        <f t="shared" si="1"/>
        <v>5223.66</v>
      </c>
      <c r="K16" s="27">
        <f t="shared" si="1"/>
        <v>6465.2879999999996</v>
      </c>
      <c r="L16" s="60">
        <f t="shared" si="1"/>
        <v>6374.0640000000003</v>
      </c>
      <c r="M16" s="27">
        <f t="shared" si="1"/>
        <v>6369.5999999999995</v>
      </c>
      <c r="N16" s="60">
        <f t="shared" si="1"/>
        <v>5989.2839999999997</v>
      </c>
      <c r="O16" s="27">
        <f t="shared" si="1"/>
        <v>6054.3</v>
      </c>
      <c r="P16" s="60">
        <f t="shared" si="1"/>
        <v>5223.66</v>
      </c>
      <c r="Q16" s="60">
        <f t="shared" si="1"/>
        <v>5132.0039999999999</v>
      </c>
      <c r="R16" s="60">
        <f t="shared" si="1"/>
        <v>5355.2879999999996</v>
      </c>
    </row>
    <row r="17" spans="5:17" ht="15" customHeight="1">
      <c r="E17" s="221" t="s">
        <v>99</v>
      </c>
      <c r="F17" s="222"/>
      <c r="G17" s="222"/>
      <c r="H17" s="222"/>
      <c r="I17" s="222"/>
      <c r="J17" s="222"/>
      <c r="K17" s="222"/>
      <c r="L17" s="222"/>
      <c r="M17" s="222"/>
      <c r="N17" s="222"/>
      <c r="O17" s="222"/>
      <c r="P17" s="222"/>
      <c r="Q17" s="222"/>
    </row>
    <row r="18" spans="5:17" ht="23.25" customHeight="1">
      <c r="E18" s="222"/>
      <c r="F18" s="222"/>
      <c r="G18" s="222"/>
      <c r="H18" s="222"/>
      <c r="I18" s="222"/>
      <c r="J18" s="222"/>
      <c r="K18" s="222"/>
      <c r="L18" s="222"/>
      <c r="M18" s="222"/>
      <c r="N18" s="222"/>
      <c r="O18" s="222"/>
      <c r="P18" s="222"/>
      <c r="Q18" s="222"/>
    </row>
    <row r="79" ht="32.25" customHeight="1"/>
    <row r="80" ht="32.25" customHeight="1"/>
    <row r="83" ht="30" customHeight="1"/>
    <row r="86" ht="21" customHeight="1"/>
  </sheetData>
  <mergeCells count="6">
    <mergeCell ref="A1:C1"/>
    <mergeCell ref="D13:D14"/>
    <mergeCell ref="E17:Q18"/>
    <mergeCell ref="E10:Q10"/>
    <mergeCell ref="F11:R11"/>
    <mergeCell ref="F3:R3"/>
  </mergeCell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zoomScale="90" zoomScaleNormal="90" workbookViewId="0">
      <selection activeCell="F4" sqref="F4:R9"/>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60"/>
      <c r="B1" s="160"/>
      <c r="C1" s="160"/>
    </row>
    <row r="2" spans="1:18" ht="15.75" thickBot="1"/>
    <row r="3" spans="1:18" ht="26.25" customHeight="1" thickBot="1">
      <c r="F3" s="247" t="s">
        <v>130</v>
      </c>
      <c r="G3" s="248"/>
      <c r="H3" s="248"/>
      <c r="I3" s="248"/>
      <c r="J3" s="248"/>
      <c r="K3" s="248"/>
      <c r="L3" s="248"/>
      <c r="M3" s="248"/>
      <c r="N3" s="248"/>
      <c r="O3" s="248"/>
      <c r="P3" s="248"/>
      <c r="Q3" s="248"/>
      <c r="R3" s="249"/>
    </row>
    <row r="4" spans="1:18" ht="26.25" customHeight="1" thickBot="1">
      <c r="E4" s="39" t="s">
        <v>82</v>
      </c>
      <c r="F4" s="53">
        <v>45689</v>
      </c>
      <c r="G4" s="59">
        <v>45717</v>
      </c>
      <c r="H4" s="53">
        <v>45748</v>
      </c>
      <c r="I4" s="59">
        <v>45778</v>
      </c>
      <c r="J4" s="61">
        <v>45809</v>
      </c>
      <c r="K4" s="77">
        <v>45839</v>
      </c>
      <c r="L4" s="59">
        <v>45870</v>
      </c>
      <c r="M4" s="59">
        <v>45901</v>
      </c>
      <c r="N4" s="59">
        <v>45931</v>
      </c>
      <c r="O4" s="59">
        <v>45962</v>
      </c>
      <c r="P4" s="59">
        <v>45992</v>
      </c>
      <c r="Q4" s="59">
        <v>46023</v>
      </c>
      <c r="R4" s="59">
        <v>46054</v>
      </c>
    </row>
    <row r="5" spans="1:18" ht="26.25" customHeight="1">
      <c r="E5" s="40" t="s">
        <v>83</v>
      </c>
      <c r="F5" s="58">
        <v>1743.02674</v>
      </c>
      <c r="G5" s="58">
        <v>1758.8619799999999</v>
      </c>
      <c r="H5" s="58">
        <v>1774.98515</v>
      </c>
      <c r="I5" s="58">
        <v>1787.93533</v>
      </c>
      <c r="J5" s="60">
        <v>1743.5989999999999</v>
      </c>
      <c r="K5" s="60">
        <v>1707.40789</v>
      </c>
      <c r="L5" s="60">
        <v>1720.6370099999999</v>
      </c>
      <c r="M5" s="60">
        <v>1672.1197400000001</v>
      </c>
      <c r="N5" s="60">
        <v>1593.80027</v>
      </c>
      <c r="O5" s="60">
        <v>1526.10762</v>
      </c>
      <c r="P5" s="60">
        <v>1489.6353099999999</v>
      </c>
      <c r="Q5" s="60">
        <v>1999.9281000000001</v>
      </c>
      <c r="R5" s="60">
        <v>1939.02827</v>
      </c>
    </row>
    <row r="6" spans="1:18" ht="26.25" customHeight="1">
      <c r="E6" s="28" t="s">
        <v>84</v>
      </c>
      <c r="F6" s="11">
        <v>719.05863999999997</v>
      </c>
      <c r="G6" s="11">
        <v>661.28314999999998</v>
      </c>
      <c r="H6" s="11">
        <v>701.70710999999994</v>
      </c>
      <c r="I6" s="11">
        <v>667.73855000000003</v>
      </c>
      <c r="J6" s="25">
        <v>685.22689000000003</v>
      </c>
      <c r="K6" s="60">
        <v>733.27563999999995</v>
      </c>
      <c r="L6" s="60">
        <v>675.69299999999998</v>
      </c>
      <c r="M6" s="60">
        <v>688.52611999999999</v>
      </c>
      <c r="N6" s="60">
        <v>673.87248999999997</v>
      </c>
      <c r="O6" s="60">
        <v>664.49197000000004</v>
      </c>
      <c r="P6" s="60">
        <v>704.23119999999994</v>
      </c>
      <c r="Q6" s="60">
        <v>693.26781000000005</v>
      </c>
      <c r="R6" s="60">
        <v>776.16618000000005</v>
      </c>
    </row>
    <row r="7" spans="1:18" ht="26.25" customHeight="1">
      <c r="E7" s="28" t="s">
        <v>85</v>
      </c>
      <c r="F7" s="11">
        <v>515.76270999999997</v>
      </c>
      <c r="G7" s="11">
        <v>515.76270999999997</v>
      </c>
      <c r="H7" s="11">
        <v>515.76270999999997</v>
      </c>
      <c r="I7" s="11">
        <v>515.76270999999997</v>
      </c>
      <c r="J7" s="25">
        <v>515.76270999999997</v>
      </c>
      <c r="K7" s="60">
        <v>515.76270999999997</v>
      </c>
      <c r="L7" s="60">
        <v>515.76270999999997</v>
      </c>
      <c r="M7" s="60">
        <v>515.76270999999997</v>
      </c>
      <c r="N7" s="60">
        <v>515.76270999999997</v>
      </c>
      <c r="O7" s="60">
        <v>515.76270999999997</v>
      </c>
      <c r="P7" s="60">
        <v>515.76270999999997</v>
      </c>
      <c r="Q7" s="60">
        <v>542.06660999999997</v>
      </c>
      <c r="R7" s="60">
        <v>542.06660999999997</v>
      </c>
    </row>
    <row r="8" spans="1:18" ht="26.25" customHeight="1">
      <c r="E8" s="28" t="s">
        <v>86</v>
      </c>
      <c r="F8" s="11">
        <v>3068</v>
      </c>
      <c r="G8" s="11">
        <v>3025.22354</v>
      </c>
      <c r="H8" s="11">
        <v>3070.8010599999998</v>
      </c>
      <c r="I8" s="11">
        <v>3053.4353799999999</v>
      </c>
      <c r="J8" s="25">
        <v>3014.3040000000001</v>
      </c>
      <c r="K8" s="60">
        <v>3025.6340300000002</v>
      </c>
      <c r="L8" s="60">
        <v>2980.8967400000001</v>
      </c>
      <c r="M8" s="60">
        <v>2948.7463600000001</v>
      </c>
      <c r="N8" s="60">
        <v>2859.6781500000002</v>
      </c>
      <c r="O8" s="60">
        <v>2797.20714</v>
      </c>
      <c r="P8" s="60">
        <v>2815.79907</v>
      </c>
      <c r="Q8" s="60">
        <v>3352.6762399999998</v>
      </c>
      <c r="R8" s="60">
        <v>3384.4194600000001</v>
      </c>
    </row>
    <row r="9" spans="1:18" ht="26.25" customHeight="1" thickBot="1">
      <c r="E9" s="29" t="s">
        <v>87</v>
      </c>
      <c r="F9" s="26">
        <v>4077.49845</v>
      </c>
      <c r="G9" s="26">
        <v>4118.62824</v>
      </c>
      <c r="H9" s="26">
        <v>4135.1737599999997</v>
      </c>
      <c r="I9" s="26">
        <v>4157.2270500000004</v>
      </c>
      <c r="J9" s="27">
        <v>4165.3472000000002</v>
      </c>
      <c r="K9" s="60">
        <v>4164.5738600000004</v>
      </c>
      <c r="L9" s="60">
        <v>4170.7143900000001</v>
      </c>
      <c r="M9" s="60">
        <v>4173.2399699999996</v>
      </c>
      <c r="N9" s="60">
        <v>4181.5496899999998</v>
      </c>
      <c r="O9" s="60">
        <v>4184.0423899999996</v>
      </c>
      <c r="P9" s="60">
        <v>4181.8412600000001</v>
      </c>
      <c r="Q9" s="60">
        <v>4187.61445</v>
      </c>
      <c r="R9" s="60">
        <v>4231.8203000000003</v>
      </c>
    </row>
    <row r="10" spans="1:18" ht="30" customHeight="1" thickBot="1">
      <c r="E10" s="223" t="s">
        <v>88</v>
      </c>
      <c r="F10" s="224"/>
      <c r="G10" s="224"/>
      <c r="H10" s="224"/>
      <c r="I10" s="224"/>
      <c r="J10" s="224"/>
      <c r="K10" s="224"/>
      <c r="L10" s="224"/>
      <c r="M10" s="224"/>
      <c r="N10" s="224"/>
      <c r="O10" s="224"/>
      <c r="P10" s="224"/>
      <c r="Q10" s="224"/>
    </row>
    <row r="11" spans="1:18" ht="30" customHeight="1" thickBot="1">
      <c r="F11" s="247" t="s">
        <v>131</v>
      </c>
      <c r="G11" s="248"/>
      <c r="H11" s="248"/>
      <c r="I11" s="248"/>
      <c r="J11" s="248"/>
      <c r="K11" s="248"/>
      <c r="L11" s="248"/>
      <c r="M11" s="248"/>
      <c r="N11" s="248"/>
      <c r="O11" s="248"/>
      <c r="P11" s="248"/>
      <c r="Q11" s="248"/>
      <c r="R11" s="249"/>
    </row>
    <row r="12" spans="1:18" ht="30" customHeight="1" thickBot="1">
      <c r="D12" s="32" t="s">
        <v>90</v>
      </c>
      <c r="E12" s="42" t="s">
        <v>91</v>
      </c>
      <c r="F12" s="53">
        <v>45689</v>
      </c>
      <c r="G12" s="59">
        <v>45717</v>
      </c>
      <c r="H12" s="53">
        <v>45748</v>
      </c>
      <c r="I12" s="59">
        <v>45778</v>
      </c>
      <c r="J12" s="61">
        <v>45809</v>
      </c>
      <c r="K12" s="77">
        <v>45839</v>
      </c>
      <c r="L12" s="77">
        <v>45870</v>
      </c>
      <c r="M12" s="77">
        <v>45901</v>
      </c>
      <c r="N12" s="59">
        <v>45931</v>
      </c>
      <c r="O12" s="59">
        <v>45962</v>
      </c>
      <c r="P12" s="59">
        <v>45992</v>
      </c>
      <c r="Q12" s="59">
        <v>46023</v>
      </c>
      <c r="R12" s="59">
        <v>46054</v>
      </c>
    </row>
    <row r="13" spans="1:18" ht="30" customHeight="1">
      <c r="D13" s="231" t="s">
        <v>92</v>
      </c>
      <c r="E13" s="40" t="s">
        <v>93</v>
      </c>
      <c r="F13" s="58">
        <v>1439.63</v>
      </c>
      <c r="G13" s="58">
        <v>1455.97</v>
      </c>
      <c r="H13" s="58">
        <v>1463.54</v>
      </c>
      <c r="I13" s="58">
        <v>1473.2</v>
      </c>
      <c r="J13" s="60">
        <v>1477.92</v>
      </c>
      <c r="K13" s="60">
        <v>1479.39</v>
      </c>
      <c r="L13" s="60">
        <v>1483.54</v>
      </c>
      <c r="M13" s="60">
        <v>1486.35</v>
      </c>
      <c r="N13" s="60">
        <v>1491.11</v>
      </c>
      <c r="O13" s="60">
        <v>1493.79</v>
      </c>
      <c r="P13" s="60">
        <v>1494.84</v>
      </c>
      <c r="Q13" s="60">
        <v>1500.82</v>
      </c>
      <c r="R13" s="60">
        <v>1518.53</v>
      </c>
    </row>
    <row r="14" spans="1:18" ht="30" customHeight="1" thickBot="1">
      <c r="D14" s="232"/>
      <c r="E14" s="28" t="s">
        <v>94</v>
      </c>
      <c r="F14" s="11">
        <v>1805.31</v>
      </c>
      <c r="G14" s="11">
        <v>1825.8</v>
      </c>
      <c r="H14" s="11">
        <v>1835.29</v>
      </c>
      <c r="I14" s="11">
        <v>1847.41</v>
      </c>
      <c r="J14" s="25">
        <v>1853.32</v>
      </c>
      <c r="K14" s="60">
        <v>1855.17</v>
      </c>
      <c r="L14" s="60">
        <v>1860.37</v>
      </c>
      <c r="M14" s="60">
        <v>1863.9</v>
      </c>
      <c r="N14" s="60">
        <v>1869.87</v>
      </c>
      <c r="O14" s="60">
        <v>1873.23</v>
      </c>
      <c r="P14" s="60">
        <v>1874.54</v>
      </c>
      <c r="Q14" s="60">
        <v>1882.04</v>
      </c>
      <c r="R14" s="60">
        <v>1904.25</v>
      </c>
    </row>
    <row r="15" spans="1:18" ht="30" customHeight="1" thickBot="1">
      <c r="D15" s="41" t="s">
        <v>95</v>
      </c>
      <c r="E15" s="28" t="s">
        <v>96</v>
      </c>
      <c r="F15" s="11">
        <v>3068</v>
      </c>
      <c r="G15" s="11">
        <f t="shared" ref="G15" si="0">+F8</f>
        <v>3068</v>
      </c>
      <c r="H15" s="11">
        <f t="shared" ref="H15" si="1">+G8</f>
        <v>3025.22354</v>
      </c>
      <c r="I15" s="11">
        <f t="shared" ref="I15" si="2">+H8</f>
        <v>3070.8010599999998</v>
      </c>
      <c r="J15" s="25">
        <f t="shared" ref="J15" si="3">+I8</f>
        <v>3053.4353799999999</v>
      </c>
      <c r="K15" s="60">
        <v>3025.6340300000002</v>
      </c>
      <c r="L15" s="60">
        <v>2980.8967400000001</v>
      </c>
      <c r="M15" s="60">
        <v>2948.7463600000001</v>
      </c>
      <c r="N15" s="60">
        <v>2859.6781500000002</v>
      </c>
      <c r="O15" s="60">
        <v>2797.20714</v>
      </c>
      <c r="P15" s="60">
        <v>2815.79907</v>
      </c>
      <c r="Q15" s="60">
        <f>Q8</f>
        <v>3352.6762399999998</v>
      </c>
      <c r="R15" s="60">
        <v>3384.4194600000001</v>
      </c>
    </row>
    <row r="16" spans="1:18" ht="30" customHeight="1" thickBot="1">
      <c r="D16" s="41" t="s">
        <v>97</v>
      </c>
      <c r="E16" s="29" t="s">
        <v>98</v>
      </c>
      <c r="F16" s="26">
        <f t="shared" ref="F16:R16" si="4">+F15*1.2</f>
        <v>3681.6</v>
      </c>
      <c r="G16" s="26">
        <f t="shared" si="4"/>
        <v>3681.6</v>
      </c>
      <c r="H16" s="26">
        <f t="shared" si="4"/>
        <v>3630.2682479999999</v>
      </c>
      <c r="I16" s="26">
        <f t="shared" si="4"/>
        <v>3684.9612719999996</v>
      </c>
      <c r="J16" s="27">
        <f t="shared" si="4"/>
        <v>3664.1224559999996</v>
      </c>
      <c r="K16" s="27">
        <f t="shared" si="4"/>
        <v>3630.7608359999999</v>
      </c>
      <c r="L16" s="60">
        <f t="shared" si="4"/>
        <v>3577.0760880000003</v>
      </c>
      <c r="M16" s="60">
        <f t="shared" si="4"/>
        <v>3538.4956320000001</v>
      </c>
      <c r="N16" s="60">
        <f t="shared" si="4"/>
        <v>3431.6137800000001</v>
      </c>
      <c r="O16" s="60">
        <f t="shared" si="4"/>
        <v>3356.6485680000001</v>
      </c>
      <c r="P16" s="60">
        <f t="shared" si="4"/>
        <v>3378.9588840000001</v>
      </c>
      <c r="Q16" s="60">
        <f t="shared" si="4"/>
        <v>4023.2114879999995</v>
      </c>
      <c r="R16" s="60">
        <f t="shared" si="4"/>
        <v>4061.3033519999999</v>
      </c>
    </row>
    <row r="17" spans="5:17" ht="19.5" customHeight="1">
      <c r="E17" s="221" t="s">
        <v>132</v>
      </c>
      <c r="F17" s="222"/>
      <c r="G17" s="222"/>
      <c r="H17" s="222"/>
      <c r="I17" s="222"/>
      <c r="J17" s="222"/>
      <c r="K17" s="222"/>
      <c r="L17" s="222"/>
      <c r="M17" s="222"/>
      <c r="N17" s="222"/>
      <c r="O17" s="222"/>
      <c r="P17" s="222"/>
      <c r="Q17" s="222"/>
    </row>
    <row r="18" spans="5:17" ht="14.65" customHeight="1">
      <c r="E18" s="222"/>
      <c r="F18" s="222"/>
      <c r="G18" s="222"/>
      <c r="H18" s="222"/>
      <c r="I18" s="222"/>
      <c r="J18" s="222"/>
      <c r="K18" s="222"/>
      <c r="L18" s="222"/>
      <c r="M18" s="222"/>
      <c r="N18" s="222"/>
      <c r="O18" s="222"/>
      <c r="P18" s="222"/>
      <c r="Q18" s="222"/>
    </row>
    <row r="19" spans="5:17" ht="17.649999999999999" customHeight="1">
      <c r="E19" s="222" t="s">
        <v>88</v>
      </c>
      <c r="F19" s="222"/>
      <c r="G19" s="222"/>
      <c r="H19" s="222"/>
      <c r="I19" s="222"/>
      <c r="J19" s="222"/>
      <c r="K19" s="222"/>
      <c r="L19" s="222"/>
      <c r="M19" s="222"/>
      <c r="N19" s="222"/>
      <c r="O19" s="222"/>
      <c r="P19" s="222"/>
    </row>
    <row r="20" spans="5:17">
      <c r="E20" s="49"/>
      <c r="F20" s="49"/>
      <c r="G20" s="49"/>
      <c r="H20" s="49"/>
    </row>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64" ht="19.899999999999999" customHeight="1"/>
    <row r="80" ht="32.25" customHeight="1"/>
    <row r="81" ht="32.25" customHeight="1"/>
    <row r="84" ht="30" customHeight="1"/>
    <row r="87" ht="21" customHeight="1"/>
  </sheetData>
  <mergeCells count="7">
    <mergeCell ref="E19:P19"/>
    <mergeCell ref="A1:C1"/>
    <mergeCell ref="D13:D14"/>
    <mergeCell ref="E17:Q18"/>
    <mergeCell ref="E10:Q10"/>
    <mergeCell ref="F3:R3"/>
    <mergeCell ref="F11:R1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topLeftCell="E1" zoomScale="70" zoomScaleNormal="70" workbookViewId="0">
      <selection activeCell="R13" sqref="R13:R16"/>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60"/>
      <c r="B1" s="160"/>
      <c r="C1" s="160"/>
    </row>
    <row r="2" spans="1:18" ht="15.6" customHeight="1" thickBot="1"/>
    <row r="3" spans="1:18" ht="22.9" customHeight="1" thickBot="1">
      <c r="F3" s="240" t="s">
        <v>133</v>
      </c>
      <c r="G3" s="241"/>
      <c r="H3" s="241"/>
      <c r="I3" s="241"/>
      <c r="J3" s="241"/>
      <c r="K3" s="241"/>
      <c r="L3" s="241"/>
      <c r="M3" s="241"/>
      <c r="N3" s="241"/>
      <c r="O3" s="241"/>
      <c r="P3" s="241"/>
      <c r="Q3" s="241"/>
      <c r="R3" s="242"/>
    </row>
    <row r="4" spans="1:18" ht="26.25" customHeight="1" thickBot="1">
      <c r="E4" s="37" t="s">
        <v>82</v>
      </c>
      <c r="F4" s="59">
        <v>45717</v>
      </c>
      <c r="G4" s="53">
        <v>45748</v>
      </c>
      <c r="H4" s="59">
        <v>45778</v>
      </c>
      <c r="I4" s="61">
        <v>45809</v>
      </c>
      <c r="J4" s="77">
        <v>45839</v>
      </c>
      <c r="K4" s="77">
        <v>45870</v>
      </c>
      <c r="L4" s="77">
        <v>45901</v>
      </c>
      <c r="M4" s="77">
        <v>45931</v>
      </c>
      <c r="N4" s="77">
        <v>45962</v>
      </c>
      <c r="O4" s="77">
        <v>45992</v>
      </c>
      <c r="P4" s="77">
        <v>46023</v>
      </c>
      <c r="Q4" s="77">
        <v>46054</v>
      </c>
      <c r="R4" s="77">
        <v>46082</v>
      </c>
    </row>
    <row r="5" spans="1:18" ht="26.25" customHeight="1">
      <c r="E5" s="40" t="s">
        <v>83</v>
      </c>
      <c r="F5" s="58">
        <v>1475.97</v>
      </c>
      <c r="G5" s="58">
        <v>1355.3</v>
      </c>
      <c r="H5" s="58">
        <v>1732.18</v>
      </c>
      <c r="I5" s="60">
        <v>1562</v>
      </c>
      <c r="J5" s="60">
        <v>1551.21</v>
      </c>
      <c r="K5" s="60">
        <v>1703.58</v>
      </c>
      <c r="L5" s="60">
        <v>1491.39</v>
      </c>
      <c r="M5" s="60">
        <v>1469.95</v>
      </c>
      <c r="N5" s="60">
        <v>1461.29</v>
      </c>
      <c r="O5" s="60">
        <v>1343.74</v>
      </c>
      <c r="P5" s="60">
        <v>1459.35</v>
      </c>
      <c r="Q5" s="60">
        <v>1429.91</v>
      </c>
      <c r="R5" s="60">
        <v>1394.77</v>
      </c>
    </row>
    <row r="6" spans="1:18" ht="26.25" customHeight="1">
      <c r="E6" s="28" t="s">
        <v>84</v>
      </c>
      <c r="F6" s="11">
        <v>509.3</v>
      </c>
      <c r="G6" s="11">
        <v>447.76</v>
      </c>
      <c r="H6" s="11">
        <v>452.27</v>
      </c>
      <c r="I6" s="25">
        <v>474.56</v>
      </c>
      <c r="J6" s="60">
        <v>473.63</v>
      </c>
      <c r="K6" s="60">
        <v>438.54</v>
      </c>
      <c r="L6" s="60">
        <v>445.93</v>
      </c>
      <c r="M6" s="60">
        <v>462.6</v>
      </c>
      <c r="N6" s="60">
        <v>479.64</v>
      </c>
      <c r="O6" s="60">
        <v>456.75</v>
      </c>
      <c r="P6" s="60">
        <v>474.61</v>
      </c>
      <c r="Q6" s="60">
        <v>470.84</v>
      </c>
      <c r="R6" s="60">
        <v>454.63</v>
      </c>
    </row>
    <row r="7" spans="1:18" ht="26.25" customHeight="1">
      <c r="E7" s="28" t="s">
        <v>85</v>
      </c>
      <c r="F7" s="11">
        <v>919</v>
      </c>
      <c r="G7" s="11">
        <v>921</v>
      </c>
      <c r="H7" s="11">
        <v>924</v>
      </c>
      <c r="I7" s="25">
        <v>920</v>
      </c>
      <c r="J7" s="25">
        <v>917</v>
      </c>
      <c r="K7" s="60">
        <v>921</v>
      </c>
      <c r="L7" s="60">
        <v>925</v>
      </c>
      <c r="M7" s="60">
        <v>928</v>
      </c>
      <c r="N7" s="60">
        <v>926</v>
      </c>
      <c r="O7" s="60">
        <v>920</v>
      </c>
      <c r="P7" s="60">
        <v>919</v>
      </c>
      <c r="Q7" s="60">
        <v>929</v>
      </c>
      <c r="R7" s="60">
        <v>936</v>
      </c>
    </row>
    <row r="8" spans="1:18" ht="26.25" customHeight="1">
      <c r="E8" s="28" t="s">
        <v>86</v>
      </c>
      <c r="F8" s="11">
        <v>2937.73</v>
      </c>
      <c r="G8" s="11">
        <v>2735.76</v>
      </c>
      <c r="H8" s="11">
        <v>3126.1</v>
      </c>
      <c r="I8" s="25">
        <v>2968.82</v>
      </c>
      <c r="J8" s="25">
        <v>2955.13</v>
      </c>
      <c r="K8" s="60">
        <v>3072.21</v>
      </c>
      <c r="L8" s="60">
        <v>2870.69</v>
      </c>
      <c r="M8" s="60">
        <v>2873.18</v>
      </c>
      <c r="N8" s="60">
        <v>2879.43</v>
      </c>
      <c r="O8" s="60">
        <v>2729.84</v>
      </c>
      <c r="P8" s="60">
        <v>2859.55</v>
      </c>
      <c r="Q8" s="60">
        <v>2840.29</v>
      </c>
      <c r="R8" s="60">
        <v>2789.78</v>
      </c>
    </row>
    <row r="9" spans="1:18" ht="26.25" customHeight="1" thickBot="1">
      <c r="E9" s="29" t="s">
        <v>87</v>
      </c>
      <c r="F9" s="26">
        <v>3324.25</v>
      </c>
      <c r="G9" s="26">
        <v>3337.6</v>
      </c>
      <c r="H9" s="26">
        <v>3355.4</v>
      </c>
      <c r="I9" s="27">
        <v>3361.95</v>
      </c>
      <c r="J9" s="27">
        <v>3361.33</v>
      </c>
      <c r="K9" s="60">
        <v>3366.29</v>
      </c>
      <c r="L9" s="60">
        <v>3368.32</v>
      </c>
      <c r="M9" s="60">
        <v>3375.03</v>
      </c>
      <c r="N9" s="60">
        <v>3377.04</v>
      </c>
      <c r="O9" s="60">
        <v>3375.27</v>
      </c>
      <c r="P9" s="60">
        <v>3379.93</v>
      </c>
      <c r="Q9" s="60">
        <v>3415.61</v>
      </c>
      <c r="R9" s="60">
        <v>3448.09</v>
      </c>
    </row>
    <row r="10" spans="1:18" ht="30" customHeight="1" thickBot="1">
      <c r="E10" s="250" t="s">
        <v>134</v>
      </c>
      <c r="F10" s="250"/>
      <c r="G10" s="250"/>
      <c r="H10" s="250"/>
      <c r="I10" s="250"/>
      <c r="J10" s="250"/>
      <c r="K10" s="250"/>
      <c r="L10" s="250"/>
      <c r="M10" s="250"/>
      <c r="N10" s="250"/>
      <c r="O10" s="250"/>
      <c r="P10" s="250"/>
      <c r="Q10" s="250"/>
      <c r="R10" s="250"/>
    </row>
    <row r="11" spans="1:18" ht="30" customHeight="1" thickBot="1">
      <c r="F11" s="225" t="s">
        <v>135</v>
      </c>
      <c r="G11" s="226"/>
      <c r="H11" s="226"/>
      <c r="I11" s="226"/>
      <c r="J11" s="226"/>
      <c r="K11" s="226"/>
      <c r="L11" s="226"/>
      <c r="M11" s="226"/>
      <c r="N11" s="226"/>
      <c r="O11" s="226"/>
      <c r="P11" s="226"/>
      <c r="Q11" s="226"/>
      <c r="R11" s="227"/>
    </row>
    <row r="12" spans="1:18" ht="30" customHeight="1" thickBot="1">
      <c r="D12" s="38" t="s">
        <v>90</v>
      </c>
      <c r="E12" s="38" t="s">
        <v>91</v>
      </c>
      <c r="F12" s="74">
        <v>45717</v>
      </c>
      <c r="G12" s="75">
        <v>45748</v>
      </c>
      <c r="H12" s="74">
        <v>45778</v>
      </c>
      <c r="I12" s="76">
        <v>45809</v>
      </c>
      <c r="J12" s="77">
        <v>45839</v>
      </c>
      <c r="K12" s="77">
        <v>45870</v>
      </c>
      <c r="L12" s="77">
        <v>45901</v>
      </c>
      <c r="M12" s="77">
        <v>45931</v>
      </c>
      <c r="N12" s="77">
        <v>45962</v>
      </c>
      <c r="O12" s="77">
        <v>45992</v>
      </c>
      <c r="P12" s="77">
        <v>46023</v>
      </c>
      <c r="Q12" s="77">
        <v>46054</v>
      </c>
      <c r="R12" s="77">
        <v>46082</v>
      </c>
    </row>
    <row r="13" spans="1:18" ht="30" customHeight="1">
      <c r="D13" s="231" t="s">
        <v>92</v>
      </c>
      <c r="E13" s="30" t="s">
        <v>93</v>
      </c>
      <c r="F13" s="11">
        <v>1342.84</v>
      </c>
      <c r="G13" s="11">
        <v>1349.92</v>
      </c>
      <c r="H13" s="11">
        <v>1359.08</v>
      </c>
      <c r="I13" s="25">
        <v>1363.44</v>
      </c>
      <c r="J13" s="25">
        <v>1364.89</v>
      </c>
      <c r="K13" s="25">
        <v>1368.62</v>
      </c>
      <c r="L13" s="25">
        <v>1371.16</v>
      </c>
      <c r="M13" s="25">
        <v>1375.61</v>
      </c>
      <c r="N13" s="60">
        <v>1378.15</v>
      </c>
      <c r="O13" s="60">
        <v>1379.15</v>
      </c>
      <c r="P13" s="60">
        <v>1382.78</v>
      </c>
      <c r="Q13" s="60">
        <v>1399.13</v>
      </c>
      <c r="R13" s="60">
        <v>1414.2</v>
      </c>
    </row>
    <row r="14" spans="1:18" ht="30" customHeight="1" thickBot="1">
      <c r="D14" s="232"/>
      <c r="E14" s="28" t="s">
        <v>94</v>
      </c>
      <c r="F14" s="11">
        <v>1677.48</v>
      </c>
      <c r="G14" s="11">
        <v>1686.33</v>
      </c>
      <c r="H14" s="11">
        <v>1697.5</v>
      </c>
      <c r="I14" s="25">
        <v>1702.94</v>
      </c>
      <c r="J14" s="25">
        <v>1704.76</v>
      </c>
      <c r="K14" s="25">
        <v>1709.41</v>
      </c>
      <c r="L14" s="25">
        <v>1712.58</v>
      </c>
      <c r="M14" s="25">
        <v>1718.14</v>
      </c>
      <c r="N14" s="60">
        <v>1721.32</v>
      </c>
      <c r="O14" s="60">
        <v>1722.56</v>
      </c>
      <c r="P14" s="60">
        <v>1727.1</v>
      </c>
      <c r="Q14" s="60">
        <v>1747.52</v>
      </c>
      <c r="R14" s="93">
        <v>1766.34</v>
      </c>
    </row>
    <row r="15" spans="1:18" ht="30" customHeight="1" thickBot="1">
      <c r="D15" s="41" t="s">
        <v>95</v>
      </c>
      <c r="E15" s="28" t="s">
        <v>96</v>
      </c>
      <c r="F15" s="11">
        <f t="shared" ref="F15:I15" si="0">+F8</f>
        <v>2937.73</v>
      </c>
      <c r="G15" s="11">
        <f t="shared" si="0"/>
        <v>2735.76</v>
      </c>
      <c r="H15" s="11">
        <f t="shared" si="0"/>
        <v>3126.1</v>
      </c>
      <c r="I15" s="25">
        <f t="shared" si="0"/>
        <v>2968.82</v>
      </c>
      <c r="J15" s="25">
        <v>2955.13</v>
      </c>
      <c r="K15" s="25">
        <v>3072.21</v>
      </c>
      <c r="L15" s="60">
        <v>2870.69</v>
      </c>
      <c r="M15" s="60">
        <v>2873.18</v>
      </c>
      <c r="N15" s="60">
        <v>2879.43</v>
      </c>
      <c r="O15" s="60">
        <v>2729.84</v>
      </c>
      <c r="P15" s="60">
        <f>P8</f>
        <v>2859.55</v>
      </c>
      <c r="Q15" s="60">
        <f>Q8</f>
        <v>2840.29</v>
      </c>
      <c r="R15" s="60">
        <v>2789.78</v>
      </c>
    </row>
    <row r="16" spans="1:18" ht="30" customHeight="1" thickBot="1">
      <c r="D16" s="41" t="s">
        <v>97</v>
      </c>
      <c r="E16" s="29" t="s">
        <v>98</v>
      </c>
      <c r="F16" s="26">
        <f t="shared" ref="F16:R16" si="1">+F15*1.2</f>
        <v>3525.2759999999998</v>
      </c>
      <c r="G16" s="26">
        <f t="shared" si="1"/>
        <v>3282.9120000000003</v>
      </c>
      <c r="H16" s="26">
        <f t="shared" si="1"/>
        <v>3751.3199999999997</v>
      </c>
      <c r="I16" s="27">
        <f t="shared" si="1"/>
        <v>3562.5840000000003</v>
      </c>
      <c r="J16" s="27">
        <f t="shared" si="1"/>
        <v>3546.1559999999999</v>
      </c>
      <c r="K16" s="25">
        <f t="shared" si="1"/>
        <v>3686.652</v>
      </c>
      <c r="L16" s="25">
        <f t="shared" si="1"/>
        <v>3444.828</v>
      </c>
      <c r="M16" s="25">
        <f t="shared" si="1"/>
        <v>3447.8159999999998</v>
      </c>
      <c r="N16" s="60">
        <f t="shared" si="1"/>
        <v>3455.3159999999998</v>
      </c>
      <c r="O16" s="60">
        <f t="shared" si="1"/>
        <v>3275.808</v>
      </c>
      <c r="P16" s="60">
        <f t="shared" si="1"/>
        <v>3431.46</v>
      </c>
      <c r="Q16" s="60">
        <f t="shared" si="1"/>
        <v>3408.348</v>
      </c>
      <c r="R16" s="60">
        <f t="shared" si="1"/>
        <v>3347.7360000000003</v>
      </c>
    </row>
    <row r="17" spans="5:18" ht="6.6" customHeight="1">
      <c r="E17" s="221" t="s">
        <v>136</v>
      </c>
      <c r="F17" s="222"/>
      <c r="G17" s="222"/>
      <c r="H17" s="222"/>
      <c r="I17" s="222"/>
      <c r="J17" s="222"/>
      <c r="K17" s="222"/>
      <c r="L17" s="222"/>
      <c r="M17" s="222"/>
      <c r="N17" s="222"/>
      <c r="O17" s="222"/>
      <c r="P17" s="222"/>
      <c r="Q17" s="222"/>
      <c r="R17" s="222"/>
    </row>
    <row r="18" spans="5:18" ht="24" customHeight="1">
      <c r="E18" s="222"/>
      <c r="F18" s="222"/>
      <c r="G18" s="222"/>
      <c r="H18" s="222"/>
      <c r="I18" s="222"/>
      <c r="J18" s="222"/>
      <c r="K18" s="222"/>
      <c r="L18" s="222"/>
      <c r="M18" s="222"/>
      <c r="N18" s="222"/>
      <c r="O18" s="222"/>
      <c r="P18" s="222"/>
      <c r="Q18" s="222"/>
      <c r="R18" s="222"/>
    </row>
    <row r="19" spans="5:18">
      <c r="E19" s="222"/>
      <c r="F19" s="222"/>
      <c r="G19" s="222"/>
      <c r="H19" s="222"/>
      <c r="I19" s="222"/>
      <c r="J19" s="222"/>
      <c r="K19" s="222"/>
      <c r="L19" s="222"/>
      <c r="M19" s="222"/>
      <c r="N19" s="222"/>
      <c r="O19" s="222"/>
      <c r="P19" s="222"/>
      <c r="Q19" s="222"/>
      <c r="R19" s="222"/>
    </row>
    <row r="80" ht="32.25" customHeight="1"/>
    <row r="81" ht="32.25" customHeight="1"/>
    <row r="84" ht="30" customHeight="1"/>
    <row r="87" ht="21" customHeight="1"/>
  </sheetData>
  <mergeCells count="6">
    <mergeCell ref="A1:C1"/>
    <mergeCell ref="D13:D14"/>
    <mergeCell ref="F3:R3"/>
    <mergeCell ref="F11:R11"/>
    <mergeCell ref="E17:R19"/>
    <mergeCell ref="E10:R10"/>
  </mergeCell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6"/>
  <sheetViews>
    <sheetView zoomScale="90" zoomScaleNormal="90" workbookViewId="0">
      <selection activeCell="T15" sqref="T15"/>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4" width="11.42578125" style="2"/>
    <col min="15" max="15" width="11.28515625" style="2" customWidth="1"/>
    <col min="16" max="16384" width="11.42578125" style="2"/>
  </cols>
  <sheetData>
    <row r="1" spans="1:18">
      <c r="A1" s="160"/>
      <c r="B1" s="160"/>
      <c r="C1" s="160"/>
    </row>
    <row r="2" spans="1:18" ht="15.75" thickBot="1"/>
    <row r="3" spans="1:18" ht="26.25" customHeight="1" thickBot="1">
      <c r="F3" s="251" t="s">
        <v>137</v>
      </c>
      <c r="G3" s="252"/>
      <c r="H3" s="252"/>
      <c r="I3" s="252"/>
      <c r="J3" s="252"/>
      <c r="K3" s="252"/>
      <c r="L3" s="252"/>
      <c r="M3" s="252"/>
      <c r="N3" s="252"/>
      <c r="O3" s="252"/>
      <c r="P3" s="252"/>
      <c r="Q3" s="252"/>
      <c r="R3" s="253"/>
    </row>
    <row r="4" spans="1:18" ht="26.25" customHeight="1" thickBot="1">
      <c r="E4" s="37" t="s">
        <v>82</v>
      </c>
      <c r="F4" s="59">
        <v>45717</v>
      </c>
      <c r="G4" s="53">
        <v>45748</v>
      </c>
      <c r="H4" s="59">
        <v>45778</v>
      </c>
      <c r="I4" s="61">
        <v>45809</v>
      </c>
      <c r="J4" s="77">
        <v>45839</v>
      </c>
      <c r="K4" s="77">
        <v>45870</v>
      </c>
      <c r="L4" s="77">
        <v>45901</v>
      </c>
      <c r="M4" s="77">
        <v>45931</v>
      </c>
      <c r="N4" s="77">
        <v>45962</v>
      </c>
      <c r="O4" s="77">
        <v>45992</v>
      </c>
      <c r="P4" s="77">
        <v>46023</v>
      </c>
      <c r="Q4" s="77">
        <v>46054</v>
      </c>
      <c r="R4" s="77">
        <v>46082</v>
      </c>
    </row>
    <row r="5" spans="1:18" ht="26.25" customHeight="1">
      <c r="E5" s="40" t="s">
        <v>83</v>
      </c>
      <c r="F5" s="58">
        <v>1563.49</v>
      </c>
      <c r="G5" s="58">
        <v>1569.22</v>
      </c>
      <c r="H5" s="58">
        <v>1585.15</v>
      </c>
      <c r="I5" s="60">
        <v>1582.08</v>
      </c>
      <c r="J5" s="60">
        <v>1590.08</v>
      </c>
      <c r="K5" s="60">
        <v>1591.27</v>
      </c>
      <c r="L5" s="60">
        <v>1482.44</v>
      </c>
      <c r="M5" s="60">
        <v>1390.2</v>
      </c>
      <c r="N5" s="60">
        <v>1450.17</v>
      </c>
      <c r="O5" s="60">
        <v>1505.25</v>
      </c>
      <c r="P5" s="60">
        <v>1748.25</v>
      </c>
      <c r="Q5" s="60">
        <v>1765.42</v>
      </c>
      <c r="R5" s="60">
        <v>1821.38</v>
      </c>
    </row>
    <row r="6" spans="1:18" ht="26.25" customHeight="1">
      <c r="E6" s="28" t="s">
        <v>84</v>
      </c>
      <c r="F6" s="11">
        <v>2408.52</v>
      </c>
      <c r="G6" s="11">
        <v>2470.92</v>
      </c>
      <c r="H6" s="11">
        <v>2427.41</v>
      </c>
      <c r="I6" s="25">
        <v>2744.74</v>
      </c>
      <c r="J6" s="60">
        <v>2381.79</v>
      </c>
      <c r="K6" s="60">
        <v>2632</v>
      </c>
      <c r="L6" s="60">
        <v>2433.4699999999998</v>
      </c>
      <c r="M6" s="60">
        <v>2388.84</v>
      </c>
      <c r="N6" s="60">
        <v>2461.73</v>
      </c>
      <c r="O6" s="60">
        <v>2443.11</v>
      </c>
      <c r="P6" s="60">
        <v>2429.5700000000002</v>
      </c>
      <c r="Q6" s="60">
        <v>2433.2199999999998</v>
      </c>
      <c r="R6" s="60">
        <v>2429.9899999999998</v>
      </c>
    </row>
    <row r="7" spans="1:18" ht="26.25" customHeight="1">
      <c r="E7" s="28" t="s">
        <v>85</v>
      </c>
      <c r="F7" s="11">
        <v>431.88</v>
      </c>
      <c r="G7" s="11">
        <v>429.37</v>
      </c>
      <c r="H7" s="11">
        <v>778.78</v>
      </c>
      <c r="I7" s="25">
        <v>780</v>
      </c>
      <c r="J7" s="25">
        <v>780.17</v>
      </c>
      <c r="K7" s="60">
        <v>782.6</v>
      </c>
      <c r="L7" s="60">
        <v>784.37</v>
      </c>
      <c r="M7" s="60">
        <v>787</v>
      </c>
      <c r="N7" s="60">
        <v>787.75</v>
      </c>
      <c r="O7" s="60">
        <v>787.12</v>
      </c>
      <c r="P7" s="60">
        <v>788.52</v>
      </c>
      <c r="Q7" s="60">
        <v>797.73</v>
      </c>
      <c r="R7" s="60">
        <v>805.94</v>
      </c>
    </row>
    <row r="8" spans="1:18" ht="26.25" customHeight="1">
      <c r="E8" s="28" t="s">
        <v>86</v>
      </c>
      <c r="F8" s="11">
        <v>4409.46</v>
      </c>
      <c r="G8" s="11">
        <v>4482.4799999999996</v>
      </c>
      <c r="H8" s="11">
        <v>4818.8100000000004</v>
      </c>
      <c r="I8" s="25">
        <v>5131.1899999999996</v>
      </c>
      <c r="J8" s="25">
        <v>4797.03</v>
      </c>
      <c r="K8" s="25">
        <v>5045.95</v>
      </c>
      <c r="L8" s="60">
        <v>4749.45</v>
      </c>
      <c r="M8" s="60">
        <v>4599.9799999999996</v>
      </c>
      <c r="N8" s="60">
        <v>4734.78</v>
      </c>
      <c r="O8" s="60">
        <v>4762.1099999999997</v>
      </c>
      <c r="P8" s="60">
        <v>4997.0600000000004</v>
      </c>
      <c r="Q8" s="60">
        <v>5017.8900000000003</v>
      </c>
      <c r="R8" s="60">
        <v>5069.25</v>
      </c>
    </row>
    <row r="9" spans="1:18" ht="26.25" customHeight="1" thickBot="1">
      <c r="E9" s="29" t="s">
        <v>87</v>
      </c>
      <c r="F9" s="26">
        <v>6646.92</v>
      </c>
      <c r="G9" s="26">
        <v>6673.62</v>
      </c>
      <c r="H9" s="26">
        <v>6709.79</v>
      </c>
      <c r="I9" s="27">
        <v>6722.9</v>
      </c>
      <c r="J9" s="25">
        <v>6721.65</v>
      </c>
      <c r="K9" s="25">
        <v>6731.56</v>
      </c>
      <c r="L9" s="25">
        <v>6735.64</v>
      </c>
      <c r="M9" s="60">
        <v>6749.05</v>
      </c>
      <c r="N9" s="60">
        <v>6749.05</v>
      </c>
      <c r="O9" s="60">
        <v>6749.52</v>
      </c>
      <c r="P9" s="60">
        <v>6758.84</v>
      </c>
      <c r="Q9" s="60">
        <v>6830.19</v>
      </c>
      <c r="R9" s="60">
        <v>6895.15</v>
      </c>
    </row>
    <row r="10" spans="1:18" ht="30" customHeight="1" thickBot="1">
      <c r="E10" s="223" t="s">
        <v>88</v>
      </c>
      <c r="F10" s="224"/>
      <c r="G10" s="224"/>
      <c r="H10" s="224"/>
      <c r="I10" s="224"/>
      <c r="J10" s="224"/>
      <c r="K10" s="224"/>
      <c r="L10" s="224"/>
      <c r="M10" s="224"/>
      <c r="N10" s="224"/>
      <c r="O10" s="224"/>
      <c r="P10" s="224"/>
      <c r="Q10" s="224"/>
    </row>
    <row r="11" spans="1:18" ht="30" customHeight="1" thickBot="1">
      <c r="F11" s="228" t="s">
        <v>138</v>
      </c>
      <c r="G11" s="229"/>
      <c r="H11" s="229"/>
      <c r="I11" s="229"/>
      <c r="J11" s="229"/>
      <c r="K11" s="229"/>
      <c r="L11" s="229"/>
      <c r="M11" s="229"/>
      <c r="N11" s="229"/>
      <c r="O11" s="229"/>
      <c r="P11" s="229"/>
      <c r="Q11" s="229"/>
      <c r="R11" s="230"/>
    </row>
    <row r="12" spans="1:18" ht="30" customHeight="1" thickBot="1">
      <c r="D12" s="32" t="s">
        <v>90</v>
      </c>
      <c r="E12" s="54" t="s">
        <v>91</v>
      </c>
      <c r="F12" s="59">
        <v>45717</v>
      </c>
      <c r="G12" s="53">
        <v>45748</v>
      </c>
      <c r="H12" s="59">
        <v>45778</v>
      </c>
      <c r="I12" s="61">
        <v>45809</v>
      </c>
      <c r="J12" s="77">
        <v>45839</v>
      </c>
      <c r="K12" s="77">
        <v>45870</v>
      </c>
      <c r="L12" s="77">
        <v>45901</v>
      </c>
      <c r="M12" s="77">
        <v>45931</v>
      </c>
      <c r="N12" s="77">
        <v>45962</v>
      </c>
      <c r="O12" s="77">
        <v>45992</v>
      </c>
      <c r="P12" s="77">
        <v>46023</v>
      </c>
      <c r="Q12" s="77">
        <v>46054</v>
      </c>
      <c r="R12" s="77">
        <v>46082</v>
      </c>
    </row>
    <row r="13" spans="1:18" ht="30" customHeight="1" thickBot="1">
      <c r="D13" s="219" t="s">
        <v>92</v>
      </c>
      <c r="E13" s="50" t="s">
        <v>93</v>
      </c>
      <c r="F13" s="58">
        <v>2242.21</v>
      </c>
      <c r="G13" s="58">
        <v>2254.04</v>
      </c>
      <c r="H13" s="58">
        <v>2268.9</v>
      </c>
      <c r="I13" s="60">
        <v>2380.02</v>
      </c>
      <c r="J13" s="60">
        <v>2382.56</v>
      </c>
      <c r="K13" s="60">
        <v>2389.06</v>
      </c>
      <c r="L13" s="60">
        <v>2393.5</v>
      </c>
      <c r="M13" s="27">
        <v>2401.27</v>
      </c>
      <c r="N13" s="27">
        <v>2405.71</v>
      </c>
      <c r="O13" s="27">
        <v>2407.4499999999998</v>
      </c>
      <c r="P13" s="27">
        <v>2413.79</v>
      </c>
      <c r="Q13" s="60">
        <v>2442.3200000000002</v>
      </c>
      <c r="R13" s="60">
        <v>2468.63</v>
      </c>
    </row>
    <row r="14" spans="1:18" ht="30" customHeight="1" thickBot="1">
      <c r="D14" s="220"/>
      <c r="E14" s="51" t="s">
        <v>94</v>
      </c>
      <c r="F14" s="11">
        <v>2847.12</v>
      </c>
      <c r="G14" s="11">
        <v>2862.14</v>
      </c>
      <c r="H14" s="11">
        <v>2881.01</v>
      </c>
      <c r="I14" s="25">
        <v>3013.19</v>
      </c>
      <c r="J14" s="60">
        <v>3016.4</v>
      </c>
      <c r="K14" s="60">
        <v>3024.63</v>
      </c>
      <c r="L14" s="60">
        <v>3030.25</v>
      </c>
      <c r="M14" s="27">
        <v>3040.08</v>
      </c>
      <c r="N14" s="27">
        <v>3045.7</v>
      </c>
      <c r="O14" s="27">
        <v>3047.91</v>
      </c>
      <c r="P14" s="27">
        <v>3055.94</v>
      </c>
      <c r="Q14" s="60">
        <v>3092.06</v>
      </c>
      <c r="R14" s="60">
        <v>3125.37</v>
      </c>
    </row>
    <row r="15" spans="1:18" ht="30" customHeight="1" thickBot="1">
      <c r="D15" s="31" t="s">
        <v>95</v>
      </c>
      <c r="E15" s="51" t="s">
        <v>96</v>
      </c>
      <c r="F15" s="11">
        <f t="shared" ref="F15:I15" si="0">+F8</f>
        <v>4409.46</v>
      </c>
      <c r="G15" s="11">
        <f t="shared" si="0"/>
        <v>4482.4799999999996</v>
      </c>
      <c r="H15" s="11">
        <f t="shared" si="0"/>
        <v>4818.8100000000004</v>
      </c>
      <c r="I15" s="25">
        <f t="shared" si="0"/>
        <v>5131.1899999999996</v>
      </c>
      <c r="J15" s="25">
        <v>4797.03</v>
      </c>
      <c r="K15" s="25">
        <v>5045.95</v>
      </c>
      <c r="L15" s="60">
        <v>4749.45</v>
      </c>
      <c r="M15" s="27">
        <v>4599.9799999999996</v>
      </c>
      <c r="N15" s="60">
        <v>4734.78</v>
      </c>
      <c r="O15" s="60">
        <v>4762.1099999999997</v>
      </c>
      <c r="P15" s="60">
        <f>P8</f>
        <v>4997.0600000000004</v>
      </c>
      <c r="Q15" s="60">
        <f>Q8</f>
        <v>5017.8900000000003</v>
      </c>
      <c r="R15" s="60">
        <v>5069.25</v>
      </c>
    </row>
    <row r="16" spans="1:18" ht="30" customHeight="1" thickBot="1">
      <c r="D16" s="31" t="s">
        <v>97</v>
      </c>
      <c r="E16" s="52" t="s">
        <v>98</v>
      </c>
      <c r="F16" s="26">
        <f t="shared" ref="F16:R16" si="1">+F15*1.2</f>
        <v>5291.3519999999999</v>
      </c>
      <c r="G16" s="26">
        <f t="shared" si="1"/>
        <v>5378.9759999999997</v>
      </c>
      <c r="H16" s="26">
        <f t="shared" si="1"/>
        <v>5782.5720000000001</v>
      </c>
      <c r="I16" s="27">
        <f t="shared" si="1"/>
        <v>6157.427999999999</v>
      </c>
      <c r="J16" s="27">
        <f t="shared" si="1"/>
        <v>5756.4359999999997</v>
      </c>
      <c r="K16" s="27">
        <f t="shared" si="1"/>
        <v>6055.1399999999994</v>
      </c>
      <c r="L16" s="27">
        <f t="shared" si="1"/>
        <v>5699.3399999999992</v>
      </c>
      <c r="M16" s="27">
        <f t="shared" si="1"/>
        <v>5519.9759999999997</v>
      </c>
      <c r="N16" s="27">
        <f t="shared" si="1"/>
        <v>5681.7359999999999</v>
      </c>
      <c r="O16" s="27">
        <f t="shared" si="1"/>
        <v>5714.5319999999992</v>
      </c>
      <c r="P16" s="27">
        <f t="shared" si="1"/>
        <v>5996.4720000000007</v>
      </c>
      <c r="Q16" s="60">
        <f t="shared" si="1"/>
        <v>6021.4679999999998</v>
      </c>
      <c r="R16" s="60">
        <f t="shared" si="1"/>
        <v>6083.0999999999995</v>
      </c>
    </row>
    <row r="17" spans="5:17" ht="24.75" customHeight="1">
      <c r="E17" s="221" t="s">
        <v>99</v>
      </c>
      <c r="F17" s="222"/>
      <c r="G17" s="222"/>
      <c r="H17" s="222"/>
      <c r="I17" s="222"/>
      <c r="J17" s="222"/>
      <c r="K17" s="222"/>
      <c r="L17" s="222"/>
      <c r="M17" s="222"/>
      <c r="N17" s="222"/>
      <c r="O17" s="222"/>
      <c r="P17" s="222"/>
      <c r="Q17" s="222"/>
    </row>
    <row r="18" spans="5:17">
      <c r="E18" s="222"/>
      <c r="F18" s="222"/>
      <c r="G18" s="222"/>
      <c r="H18" s="222"/>
      <c r="I18" s="222"/>
      <c r="J18" s="222"/>
      <c r="K18" s="222"/>
      <c r="L18" s="222"/>
      <c r="M18" s="222"/>
      <c r="N18" s="222"/>
      <c r="O18" s="222"/>
      <c r="P18" s="222"/>
      <c r="Q18" s="222"/>
    </row>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zoomScale="90" zoomScaleNormal="90" workbookViewId="0">
      <selection activeCell="S15" sqref="S15"/>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18">
      <c r="A1" s="160"/>
      <c r="B1" s="160"/>
      <c r="C1" s="160"/>
    </row>
    <row r="2" spans="1:18" ht="15.75" thickBot="1"/>
    <row r="3" spans="1:18" ht="26.25" customHeight="1" thickBot="1">
      <c r="F3" s="233" t="s">
        <v>104</v>
      </c>
      <c r="G3" s="234"/>
      <c r="H3" s="234"/>
      <c r="I3" s="234"/>
      <c r="J3" s="234"/>
      <c r="K3" s="234"/>
      <c r="L3" s="234"/>
      <c r="M3" s="234"/>
      <c r="N3" s="234"/>
      <c r="O3" s="234"/>
      <c r="P3" s="234"/>
      <c r="Q3" s="234"/>
      <c r="R3" s="235"/>
    </row>
    <row r="4" spans="1:18" ht="26.25" customHeight="1" thickBot="1">
      <c r="E4" s="37" t="s">
        <v>82</v>
      </c>
      <c r="F4" s="66">
        <v>45717</v>
      </c>
      <c r="G4" s="67">
        <v>45748</v>
      </c>
      <c r="H4" s="66">
        <v>45778</v>
      </c>
      <c r="I4" s="68">
        <v>45809</v>
      </c>
      <c r="J4" s="79">
        <v>45839</v>
      </c>
      <c r="K4" s="79">
        <v>45870</v>
      </c>
      <c r="L4" s="79">
        <v>45901</v>
      </c>
      <c r="M4" s="79">
        <v>45931</v>
      </c>
      <c r="N4" s="79">
        <v>45962</v>
      </c>
      <c r="O4" s="79">
        <v>45992</v>
      </c>
      <c r="P4" s="79">
        <v>46023</v>
      </c>
      <c r="Q4" s="79">
        <v>46054</v>
      </c>
      <c r="R4" s="79">
        <v>46082</v>
      </c>
    </row>
    <row r="5" spans="1:18" ht="26.25" customHeight="1">
      <c r="E5" s="40" t="s">
        <v>83</v>
      </c>
      <c r="F5" s="58">
        <v>1656.26</v>
      </c>
      <c r="G5" s="58">
        <v>1714.3</v>
      </c>
      <c r="H5" s="58">
        <v>1594.78</v>
      </c>
      <c r="I5" s="60">
        <v>1585.64</v>
      </c>
      <c r="J5" s="60">
        <v>1634.89</v>
      </c>
      <c r="K5" s="25">
        <v>1615.25</v>
      </c>
      <c r="L5" s="25">
        <v>1562.46</v>
      </c>
      <c r="M5" s="25">
        <v>1496.35</v>
      </c>
      <c r="N5" s="25">
        <v>1508.26</v>
      </c>
      <c r="O5" s="25">
        <v>1463.76</v>
      </c>
      <c r="P5" s="60">
        <v>1341.2</v>
      </c>
      <c r="Q5" s="60">
        <v>1330.92</v>
      </c>
      <c r="R5" s="60">
        <v>1344.11</v>
      </c>
    </row>
    <row r="6" spans="1:18" ht="26.25" customHeight="1">
      <c r="E6" s="28" t="s">
        <v>84</v>
      </c>
      <c r="F6" s="11">
        <v>262.07</v>
      </c>
      <c r="G6" s="11">
        <v>257.89</v>
      </c>
      <c r="H6" s="11">
        <v>259.64</v>
      </c>
      <c r="I6" s="25">
        <v>255.16</v>
      </c>
      <c r="J6" s="25">
        <v>279.2</v>
      </c>
      <c r="K6" s="25">
        <v>249.66</v>
      </c>
      <c r="L6" s="25">
        <v>262.91000000000003</v>
      </c>
      <c r="M6" s="25">
        <v>3901.29</v>
      </c>
      <c r="N6" s="25">
        <v>270.82</v>
      </c>
      <c r="O6" s="25">
        <v>278.68</v>
      </c>
      <c r="P6" s="60">
        <v>270.60000000000002</v>
      </c>
      <c r="Q6" s="60">
        <v>276.69</v>
      </c>
      <c r="R6" s="60">
        <v>272.04000000000002</v>
      </c>
    </row>
    <row r="7" spans="1:18" ht="26.25" customHeight="1">
      <c r="E7" s="28" t="s">
        <v>85</v>
      </c>
      <c r="F7" s="11">
        <v>1027.1099999999999</v>
      </c>
      <c r="G7" s="11">
        <v>1028.77</v>
      </c>
      <c r="H7" s="11">
        <v>1032.1400000000001</v>
      </c>
      <c r="I7" s="25">
        <v>1026.78</v>
      </c>
      <c r="J7" s="25">
        <v>1023.38</v>
      </c>
      <c r="K7" s="25">
        <v>1028.17</v>
      </c>
      <c r="L7" s="25">
        <v>1032.26</v>
      </c>
      <c r="M7" s="25">
        <v>1036.1400000000001</v>
      </c>
      <c r="N7" s="25">
        <v>1033.3399999999999</v>
      </c>
      <c r="O7" s="25">
        <v>1025.9100000000001</v>
      </c>
      <c r="P7" s="60">
        <v>1024.1099999999999</v>
      </c>
      <c r="Q7" s="60">
        <v>1035.46</v>
      </c>
      <c r="R7" s="60">
        <v>1043.97</v>
      </c>
    </row>
    <row r="8" spans="1:18" ht="26.25" customHeight="1">
      <c r="E8" s="28" t="s">
        <v>86</v>
      </c>
      <c r="F8" s="11">
        <v>3015.02</v>
      </c>
      <c r="G8" s="11">
        <v>3072.48</v>
      </c>
      <c r="H8" s="11">
        <v>2953.82</v>
      </c>
      <c r="I8" s="25">
        <v>2934.34</v>
      </c>
      <c r="J8" s="25">
        <v>3006.89</v>
      </c>
      <c r="K8" s="25">
        <v>2971</v>
      </c>
      <c r="L8" s="25">
        <v>2934.16</v>
      </c>
      <c r="M8" s="25">
        <v>2870.41</v>
      </c>
      <c r="N8" s="25">
        <v>2887.29</v>
      </c>
      <c r="O8" s="25">
        <v>2831.55</v>
      </c>
      <c r="P8" s="60">
        <v>2694.37</v>
      </c>
      <c r="Q8" s="60">
        <v>2696.22</v>
      </c>
      <c r="R8" s="60">
        <v>2708.39</v>
      </c>
    </row>
    <row r="9" spans="1:18" ht="26.25" customHeight="1" thickBot="1">
      <c r="E9" s="29" t="s">
        <v>87</v>
      </c>
      <c r="F9" s="26">
        <v>3717.16</v>
      </c>
      <c r="G9" s="26">
        <v>3732.09</v>
      </c>
      <c r="H9" s="26">
        <v>3751.99</v>
      </c>
      <c r="I9" s="27">
        <v>3759.32</v>
      </c>
      <c r="J9" s="27">
        <v>3758.62</v>
      </c>
      <c r="K9" s="25">
        <v>3764.17</v>
      </c>
      <c r="L9" s="25">
        <v>3766.44</v>
      </c>
      <c r="M9" s="25">
        <v>3773.94</v>
      </c>
      <c r="N9" s="25">
        <v>3776.19</v>
      </c>
      <c r="O9" s="25">
        <v>3774.21</v>
      </c>
      <c r="P9" s="60">
        <v>3779.42</v>
      </c>
      <c r="Q9" s="60">
        <v>3819.32</v>
      </c>
      <c r="R9" s="60">
        <v>3855.64</v>
      </c>
    </row>
    <row r="10" spans="1:18" ht="30" customHeight="1" thickBot="1">
      <c r="E10" s="223" t="s">
        <v>88</v>
      </c>
      <c r="F10" s="224"/>
      <c r="G10" s="224"/>
      <c r="H10" s="224"/>
      <c r="I10" s="224"/>
      <c r="J10" s="224"/>
      <c r="K10" s="224"/>
      <c r="L10" s="224"/>
      <c r="M10" s="224"/>
      <c r="N10" s="224"/>
      <c r="O10" s="224"/>
      <c r="P10" s="224"/>
      <c r="Q10" s="224"/>
      <c r="R10" s="224"/>
    </row>
    <row r="11" spans="1:18" ht="30" customHeight="1" thickBot="1">
      <c r="F11" s="225" t="s">
        <v>105</v>
      </c>
      <c r="G11" s="226"/>
      <c r="H11" s="226"/>
      <c r="I11" s="226"/>
      <c r="J11" s="226"/>
      <c r="K11" s="226"/>
      <c r="L11" s="226"/>
      <c r="M11" s="226"/>
      <c r="N11" s="226"/>
      <c r="O11" s="226"/>
      <c r="P11" s="226"/>
      <c r="Q11" s="226"/>
      <c r="R11" s="227"/>
    </row>
    <row r="12" spans="1:18" ht="30" customHeight="1" thickBot="1">
      <c r="D12" s="32" t="s">
        <v>90</v>
      </c>
      <c r="E12" s="38" t="s">
        <v>91</v>
      </c>
      <c r="F12" s="59">
        <v>45717</v>
      </c>
      <c r="G12" s="53">
        <v>45748</v>
      </c>
      <c r="H12" s="59">
        <v>45778</v>
      </c>
      <c r="I12" s="61">
        <v>45809</v>
      </c>
      <c r="J12" s="79">
        <v>45839</v>
      </c>
      <c r="K12" s="79">
        <v>45870</v>
      </c>
      <c r="L12" s="79">
        <v>45901</v>
      </c>
      <c r="M12" s="79">
        <v>45931</v>
      </c>
      <c r="N12" s="79">
        <v>45962</v>
      </c>
      <c r="O12" s="79">
        <v>45992</v>
      </c>
      <c r="P12" s="79">
        <v>46023</v>
      </c>
      <c r="Q12" s="79">
        <v>46054</v>
      </c>
      <c r="R12" s="79">
        <v>46082</v>
      </c>
    </row>
    <row r="13" spans="1:18" ht="30" customHeight="1" thickBot="1">
      <c r="D13" s="231" t="s">
        <v>92</v>
      </c>
      <c r="E13" s="40" t="s">
        <v>93</v>
      </c>
      <c r="F13" s="58">
        <v>1331.79</v>
      </c>
      <c r="G13" s="58">
        <v>1355.65</v>
      </c>
      <c r="H13" s="58">
        <v>1364.59</v>
      </c>
      <c r="I13" s="60">
        <v>1368.96</v>
      </c>
      <c r="J13" s="60">
        <v>1370.42</v>
      </c>
      <c r="K13" s="60">
        <v>1374.16</v>
      </c>
      <c r="L13" s="60">
        <v>1376.71</v>
      </c>
      <c r="M13" s="25">
        <v>1381.18</v>
      </c>
      <c r="N13" s="25">
        <v>1383.73</v>
      </c>
      <c r="O13" s="27">
        <v>1384.74</v>
      </c>
      <c r="P13" s="60">
        <v>1388.38</v>
      </c>
      <c r="Q13" s="60">
        <v>1404.8</v>
      </c>
      <c r="R13" s="60">
        <v>1419.93</v>
      </c>
    </row>
    <row r="14" spans="1:18" ht="30" customHeight="1" thickBot="1">
      <c r="D14" s="232"/>
      <c r="E14" s="28" t="s">
        <v>94</v>
      </c>
      <c r="F14" s="11">
        <v>1668.87</v>
      </c>
      <c r="G14" s="11">
        <v>1696.85</v>
      </c>
      <c r="H14" s="11">
        <v>1708.03</v>
      </c>
      <c r="I14" s="25">
        <v>1713.51</v>
      </c>
      <c r="J14" s="60">
        <v>1715.34</v>
      </c>
      <c r="K14" s="60">
        <v>1720.02</v>
      </c>
      <c r="L14" s="60">
        <v>1723.21</v>
      </c>
      <c r="M14" s="25">
        <v>1728.8</v>
      </c>
      <c r="N14" s="25">
        <v>1732</v>
      </c>
      <c r="O14" s="27">
        <v>1733.25</v>
      </c>
      <c r="P14" s="60">
        <v>1737.82</v>
      </c>
      <c r="Q14" s="60">
        <v>1758.36</v>
      </c>
      <c r="R14" s="60">
        <v>1777.31</v>
      </c>
    </row>
    <row r="15" spans="1:18" ht="30" customHeight="1" thickBot="1">
      <c r="D15" s="41" t="s">
        <v>95</v>
      </c>
      <c r="E15" s="28" t="s">
        <v>96</v>
      </c>
      <c r="F15" s="11">
        <f t="shared" ref="F15:I15" si="0">+F8</f>
        <v>3015.02</v>
      </c>
      <c r="G15" s="11">
        <f t="shared" si="0"/>
        <v>3072.48</v>
      </c>
      <c r="H15" s="11">
        <f t="shared" si="0"/>
        <v>2953.82</v>
      </c>
      <c r="I15" s="25">
        <f t="shared" si="0"/>
        <v>2934.34</v>
      </c>
      <c r="J15" s="25">
        <v>3006.89</v>
      </c>
      <c r="K15" s="60">
        <v>2971</v>
      </c>
      <c r="L15" s="25">
        <v>2934.16</v>
      </c>
      <c r="M15" s="25">
        <v>2870.41</v>
      </c>
      <c r="N15" s="25">
        <v>2887.29</v>
      </c>
      <c r="O15" s="27">
        <v>2831.55</v>
      </c>
      <c r="P15" s="27">
        <f>P8</f>
        <v>2694.37</v>
      </c>
      <c r="Q15" s="27">
        <f>Q8</f>
        <v>2696.22</v>
      </c>
      <c r="R15" s="60">
        <v>2708.39</v>
      </c>
    </row>
    <row r="16" spans="1:18" ht="30" customHeight="1" thickBot="1">
      <c r="D16" s="41" t="s">
        <v>97</v>
      </c>
      <c r="E16" s="29" t="s">
        <v>98</v>
      </c>
      <c r="F16" s="26">
        <f t="shared" ref="F16:M16" si="1">+F15*1.2</f>
        <v>3618.0239999999999</v>
      </c>
      <c r="G16" s="26">
        <f t="shared" si="1"/>
        <v>3686.9759999999997</v>
      </c>
      <c r="H16" s="26">
        <f t="shared" si="1"/>
        <v>3544.5840000000003</v>
      </c>
      <c r="I16" s="27">
        <f t="shared" si="1"/>
        <v>3521.2080000000001</v>
      </c>
      <c r="J16" s="27">
        <f t="shared" si="1"/>
        <v>3608.2679999999996</v>
      </c>
      <c r="K16" s="27">
        <f t="shared" si="1"/>
        <v>3565.2</v>
      </c>
      <c r="L16" s="27">
        <f t="shared" si="1"/>
        <v>3520.9919999999997</v>
      </c>
      <c r="M16" s="27">
        <f t="shared" si="1"/>
        <v>3444.4919999999997</v>
      </c>
      <c r="N16" s="27">
        <f>+N15*1.2</f>
        <v>3464.748</v>
      </c>
      <c r="O16" s="27">
        <f>+O15*1.2</f>
        <v>3397.86</v>
      </c>
      <c r="P16" s="27">
        <f>+P15*1.2</f>
        <v>3233.2439999999997</v>
      </c>
      <c r="Q16" s="27">
        <f>+Q15*1.2</f>
        <v>3235.4639999999995</v>
      </c>
      <c r="R16" s="60">
        <f>+R15*1.2</f>
        <v>3250.0679999999998</v>
      </c>
    </row>
    <row r="17" spans="5:18" ht="20.25" customHeight="1">
      <c r="E17" s="236" t="s">
        <v>106</v>
      </c>
      <c r="F17" s="236"/>
      <c r="G17" s="236"/>
      <c r="H17" s="236"/>
      <c r="I17" s="236"/>
      <c r="J17" s="236"/>
      <c r="K17" s="236"/>
      <c r="L17" s="236"/>
      <c r="M17" s="236"/>
      <c r="N17" s="236"/>
      <c r="O17" s="236"/>
      <c r="P17" s="236"/>
      <c r="Q17" s="236"/>
      <c r="R17" s="236"/>
    </row>
    <row r="18" spans="5:18" ht="7.9" customHeight="1">
      <c r="E18" s="237"/>
      <c r="F18" s="237"/>
      <c r="G18" s="237"/>
      <c r="H18" s="237"/>
      <c r="I18" s="237"/>
      <c r="J18" s="237"/>
      <c r="K18" s="237"/>
      <c r="L18" s="237"/>
      <c r="M18" s="237"/>
      <c r="N18" s="237"/>
      <c r="O18" s="237"/>
      <c r="P18" s="237"/>
      <c r="Q18" s="237"/>
      <c r="R18" s="237"/>
    </row>
    <row r="19" spans="5:18" ht="21.6" customHeight="1">
      <c r="E19" s="222" t="s">
        <v>88</v>
      </c>
      <c r="F19" s="222"/>
      <c r="G19" s="222"/>
      <c r="H19" s="222"/>
      <c r="I19" s="222"/>
      <c r="J19" s="222"/>
      <c r="K19" s="222"/>
      <c r="L19" s="222"/>
      <c r="M19" s="222"/>
      <c r="N19" s="222"/>
      <c r="O19" s="222"/>
      <c r="P19" s="222"/>
      <c r="Q19" s="222"/>
    </row>
    <row r="20" spans="5:18">
      <c r="E20" s="49"/>
      <c r="F20" s="49"/>
      <c r="G20" s="49"/>
      <c r="H20" s="49"/>
    </row>
    <row r="80" ht="32.25" customHeight="1"/>
    <row r="81" ht="32.25" customHeight="1"/>
    <row r="84" ht="30" customHeight="1"/>
    <row r="87" ht="21" customHeight="1"/>
  </sheetData>
  <mergeCells count="7">
    <mergeCell ref="E19:Q19"/>
    <mergeCell ref="F11:R11"/>
    <mergeCell ref="E17:R18"/>
    <mergeCell ref="F3:R3"/>
    <mergeCell ref="A1:C1"/>
    <mergeCell ref="D13:D14"/>
    <mergeCell ref="E10:R1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9"/>
  <sheetViews>
    <sheetView zoomScale="91" zoomScaleNormal="91" workbookViewId="0">
      <selection activeCell="T15" sqref="T15"/>
    </sheetView>
  </sheetViews>
  <sheetFormatPr baseColWidth="10" defaultColWidth="11.42578125" defaultRowHeight="15"/>
  <cols>
    <col min="1" max="3" width="11.42578125" style="2"/>
    <col min="4" max="4" width="14.42578125" style="2" customWidth="1"/>
    <col min="5" max="5" width="18.140625" style="2" customWidth="1"/>
    <col min="6" max="6" width="13.28515625" style="2" customWidth="1"/>
    <col min="7" max="14" width="11.42578125" style="2"/>
    <col min="15" max="15" width="11.42578125" style="2" customWidth="1"/>
    <col min="16" max="16384" width="11.42578125" style="2"/>
  </cols>
  <sheetData>
    <row r="1" spans="1:18">
      <c r="A1" s="160"/>
      <c r="B1" s="160"/>
      <c r="C1" s="160"/>
    </row>
    <row r="2" spans="1:18" ht="15.75" thickBot="1"/>
    <row r="3" spans="1:18" ht="26.25" customHeight="1" thickBot="1">
      <c r="F3" s="228" t="s">
        <v>100</v>
      </c>
      <c r="G3" s="229"/>
      <c r="H3" s="229"/>
      <c r="I3" s="229"/>
      <c r="J3" s="229"/>
      <c r="K3" s="229"/>
      <c r="L3" s="229"/>
      <c r="M3" s="229"/>
      <c r="N3" s="229"/>
      <c r="O3" s="229"/>
      <c r="P3" s="229"/>
      <c r="Q3" s="229"/>
      <c r="R3" s="230"/>
    </row>
    <row r="4" spans="1:18" ht="26.25" customHeight="1" thickBot="1">
      <c r="E4" s="37" t="s">
        <v>82</v>
      </c>
      <c r="F4" s="59">
        <v>45717</v>
      </c>
      <c r="G4" s="53">
        <v>45748</v>
      </c>
      <c r="H4" s="59">
        <v>45778</v>
      </c>
      <c r="I4" s="61">
        <v>45809</v>
      </c>
      <c r="J4" s="77">
        <v>45839</v>
      </c>
      <c r="K4" s="77">
        <v>45870</v>
      </c>
      <c r="L4" s="77">
        <v>45901</v>
      </c>
      <c r="M4" s="77">
        <v>45931</v>
      </c>
      <c r="N4" s="77">
        <v>45962</v>
      </c>
      <c r="O4" s="77">
        <v>45992</v>
      </c>
      <c r="P4" s="77">
        <v>46023</v>
      </c>
      <c r="Q4" s="77">
        <v>46054</v>
      </c>
      <c r="R4" s="77">
        <v>46082</v>
      </c>
    </row>
    <row r="5" spans="1:18" ht="26.25" customHeight="1" thickBot="1">
      <c r="E5" s="30" t="s">
        <v>83</v>
      </c>
      <c r="F5" s="58">
        <v>1720</v>
      </c>
      <c r="G5" s="58">
        <v>1918</v>
      </c>
      <c r="H5" s="58">
        <v>1789</v>
      </c>
      <c r="I5" s="60">
        <v>1835</v>
      </c>
      <c r="J5" s="60">
        <v>1774</v>
      </c>
      <c r="K5" s="65">
        <v>1785</v>
      </c>
      <c r="L5" s="65">
        <v>1780</v>
      </c>
      <c r="M5" s="65">
        <v>1764</v>
      </c>
      <c r="N5" s="65">
        <v>1736</v>
      </c>
      <c r="O5" s="65">
        <v>1792</v>
      </c>
      <c r="P5" s="65">
        <v>1819</v>
      </c>
      <c r="Q5" s="65">
        <v>1754</v>
      </c>
      <c r="R5" s="65">
        <v>1735</v>
      </c>
    </row>
    <row r="6" spans="1:18" ht="26.25" customHeight="1" thickBot="1">
      <c r="E6" s="28" t="s">
        <v>84</v>
      </c>
      <c r="F6" s="11">
        <v>348</v>
      </c>
      <c r="G6" s="11">
        <v>384</v>
      </c>
      <c r="H6" s="11">
        <v>385</v>
      </c>
      <c r="I6" s="25">
        <v>376</v>
      </c>
      <c r="J6" s="60">
        <v>387</v>
      </c>
      <c r="K6" s="65">
        <v>421</v>
      </c>
      <c r="L6" s="65">
        <v>370</v>
      </c>
      <c r="M6" s="65">
        <v>378</v>
      </c>
      <c r="N6" s="65">
        <v>388</v>
      </c>
      <c r="O6" s="65">
        <v>380</v>
      </c>
      <c r="P6" s="65">
        <v>395</v>
      </c>
      <c r="Q6" s="65">
        <v>396</v>
      </c>
      <c r="R6" s="65">
        <v>374</v>
      </c>
    </row>
    <row r="7" spans="1:18" ht="26.25" customHeight="1" thickBot="1">
      <c r="E7" s="28" t="s">
        <v>85</v>
      </c>
      <c r="F7" s="11">
        <v>723.89</v>
      </c>
      <c r="G7" s="11">
        <v>740.49</v>
      </c>
      <c r="H7" s="11">
        <v>741.85</v>
      </c>
      <c r="I7" s="25">
        <v>737.56</v>
      </c>
      <c r="J7" s="25">
        <v>734.34</v>
      </c>
      <c r="K7" s="65">
        <v>736.76</v>
      </c>
      <c r="L7" s="65">
        <v>738.3</v>
      </c>
      <c r="M7" s="65">
        <v>739.52</v>
      </c>
      <c r="N7" s="65">
        <v>736.51</v>
      </c>
      <c r="O7" s="65">
        <v>730.71</v>
      </c>
      <c r="P7" s="65">
        <v>728.46</v>
      </c>
      <c r="Q7" s="65">
        <v>735.51</v>
      </c>
      <c r="R7" s="65">
        <v>740.35</v>
      </c>
    </row>
    <row r="8" spans="1:18" ht="26.25" customHeight="1" thickBot="1">
      <c r="E8" s="28" t="s">
        <v>86</v>
      </c>
      <c r="F8" s="11">
        <v>2872.33</v>
      </c>
      <c r="G8" s="11">
        <v>3130.78</v>
      </c>
      <c r="H8" s="11">
        <v>3005.08</v>
      </c>
      <c r="I8" s="25">
        <v>3035.85</v>
      </c>
      <c r="J8" s="25">
        <v>2995.97</v>
      </c>
      <c r="K8" s="65">
        <v>3044.41</v>
      </c>
      <c r="L8" s="65">
        <v>2986.94</v>
      </c>
      <c r="M8" s="65">
        <v>2980.77</v>
      </c>
      <c r="N8" s="65">
        <v>2961.04</v>
      </c>
      <c r="O8" s="65">
        <v>3003.77</v>
      </c>
      <c r="P8" s="65">
        <v>3050.3</v>
      </c>
      <c r="Q8" s="65">
        <v>2992.98</v>
      </c>
      <c r="R8" s="65">
        <v>2954.27</v>
      </c>
    </row>
    <row r="9" spans="1:18" ht="26.25" customHeight="1" thickBot="1">
      <c r="E9" s="29" t="s">
        <v>87</v>
      </c>
      <c r="F9" s="26">
        <v>5067</v>
      </c>
      <c r="G9" s="26">
        <v>5087</v>
      </c>
      <c r="H9" s="26">
        <v>5114</v>
      </c>
      <c r="I9" s="27">
        <v>5124</v>
      </c>
      <c r="J9" s="25">
        <v>5123</v>
      </c>
      <c r="K9" s="65">
        <v>5131</v>
      </c>
      <c r="L9" s="65">
        <v>5134</v>
      </c>
      <c r="M9" s="65">
        <v>5144</v>
      </c>
      <c r="N9" s="65">
        <v>5147</v>
      </c>
      <c r="O9" s="65">
        <v>5145</v>
      </c>
      <c r="P9" s="65">
        <v>5152</v>
      </c>
      <c r="Q9" s="65">
        <v>5206</v>
      </c>
      <c r="R9" s="65">
        <v>5256</v>
      </c>
    </row>
    <row r="10" spans="1:18" ht="30" customHeight="1" thickBot="1">
      <c r="E10" s="223" t="s">
        <v>88</v>
      </c>
      <c r="F10" s="224"/>
      <c r="G10" s="224"/>
      <c r="H10" s="224"/>
      <c r="I10" s="224"/>
      <c r="J10" s="224"/>
      <c r="K10" s="224"/>
      <c r="L10" s="224"/>
      <c r="M10" s="224"/>
      <c r="N10" s="224"/>
      <c r="O10" s="224"/>
      <c r="P10" s="224"/>
      <c r="Q10" s="224"/>
      <c r="R10" s="224"/>
    </row>
    <row r="11" spans="1:18" ht="30" customHeight="1" thickBot="1">
      <c r="F11" s="225" t="s">
        <v>101</v>
      </c>
      <c r="G11" s="226"/>
      <c r="H11" s="226"/>
      <c r="I11" s="226"/>
      <c r="J11" s="226"/>
      <c r="K11" s="226"/>
      <c r="L11" s="226"/>
      <c r="M11" s="226"/>
      <c r="N11" s="226"/>
      <c r="O11" s="226"/>
      <c r="P11" s="226"/>
      <c r="Q11" s="226"/>
      <c r="R11" s="227"/>
    </row>
    <row r="12" spans="1:18" ht="30" customHeight="1" thickBot="1">
      <c r="D12" s="32" t="s">
        <v>90</v>
      </c>
      <c r="E12" s="38" t="s">
        <v>91</v>
      </c>
      <c r="F12" s="59">
        <v>45717</v>
      </c>
      <c r="G12" s="53">
        <v>45748</v>
      </c>
      <c r="H12" s="63">
        <v>45778</v>
      </c>
      <c r="I12" s="61">
        <v>45809</v>
      </c>
      <c r="J12" s="77">
        <v>45839</v>
      </c>
      <c r="K12" s="77">
        <v>45870</v>
      </c>
      <c r="L12" s="77">
        <v>45901</v>
      </c>
      <c r="M12" s="77">
        <v>45931</v>
      </c>
      <c r="N12" s="77">
        <v>45962</v>
      </c>
      <c r="O12" s="77">
        <v>45992</v>
      </c>
      <c r="P12" s="77">
        <v>46023</v>
      </c>
      <c r="Q12" s="77">
        <v>46054</v>
      </c>
      <c r="R12" s="77">
        <v>46082</v>
      </c>
    </row>
    <row r="13" spans="1:18" ht="30" customHeight="1" thickBot="1">
      <c r="D13" s="219" t="s">
        <v>92</v>
      </c>
      <c r="E13" s="30" t="s">
        <v>93</v>
      </c>
      <c r="F13" s="64">
        <v>1445.99</v>
      </c>
      <c r="G13" s="64">
        <v>1453.62</v>
      </c>
      <c r="H13" s="64">
        <v>1463.2</v>
      </c>
      <c r="I13" s="65">
        <v>1467.89</v>
      </c>
      <c r="J13" s="65">
        <v>1469.45</v>
      </c>
      <c r="K13" s="65">
        <v>1473.46</v>
      </c>
      <c r="L13" s="65">
        <v>1476.2</v>
      </c>
      <c r="M13" s="65">
        <v>1480.99</v>
      </c>
      <c r="N13" s="65">
        <v>1483.73</v>
      </c>
      <c r="O13" s="65">
        <v>1484.8</v>
      </c>
      <c r="P13" s="65">
        <v>1488.72</v>
      </c>
      <c r="Q13" s="65">
        <v>1506.31</v>
      </c>
      <c r="R13" s="65">
        <v>1522.54</v>
      </c>
    </row>
    <row r="14" spans="1:18" ht="30" customHeight="1" thickBot="1">
      <c r="D14" s="220"/>
      <c r="E14" s="28" t="s">
        <v>94</v>
      </c>
      <c r="F14" s="11">
        <v>1815.26</v>
      </c>
      <c r="G14" s="11">
        <v>1824.83</v>
      </c>
      <c r="H14" s="11">
        <v>1836.86</v>
      </c>
      <c r="I14" s="25">
        <v>1842.75</v>
      </c>
      <c r="J14" s="65">
        <v>1844.72</v>
      </c>
      <c r="K14" s="65">
        <v>1849.75</v>
      </c>
      <c r="L14" s="65">
        <v>1853.18</v>
      </c>
      <c r="M14" s="65">
        <v>1859.2</v>
      </c>
      <c r="N14" s="65">
        <v>1862.63</v>
      </c>
      <c r="O14" s="65">
        <v>1863.98</v>
      </c>
      <c r="P14" s="65">
        <v>1868.89</v>
      </c>
      <c r="Q14" s="65">
        <v>1890.99</v>
      </c>
      <c r="R14" s="65">
        <v>1911.36</v>
      </c>
    </row>
    <row r="15" spans="1:18" ht="30" customHeight="1" thickBot="1">
      <c r="D15" s="31" t="s">
        <v>95</v>
      </c>
      <c r="E15" s="28" t="s">
        <v>96</v>
      </c>
      <c r="F15" s="11">
        <f t="shared" ref="F15:I15" si="0">+F8</f>
        <v>2872.33</v>
      </c>
      <c r="G15" s="11">
        <f t="shared" si="0"/>
        <v>3130.78</v>
      </c>
      <c r="H15" s="11">
        <f t="shared" si="0"/>
        <v>3005.08</v>
      </c>
      <c r="I15" s="25">
        <f t="shared" si="0"/>
        <v>3035.85</v>
      </c>
      <c r="J15" s="25">
        <v>2995.97</v>
      </c>
      <c r="K15" s="65">
        <v>3044.41</v>
      </c>
      <c r="L15" s="65">
        <v>2986.94</v>
      </c>
      <c r="M15" s="65">
        <v>2980.77</v>
      </c>
      <c r="N15" s="65">
        <v>2961.04</v>
      </c>
      <c r="O15" s="65">
        <v>3003.77</v>
      </c>
      <c r="P15" s="65">
        <f>P8</f>
        <v>3050.3</v>
      </c>
      <c r="Q15" s="65">
        <f>Q8</f>
        <v>2992.98</v>
      </c>
      <c r="R15" s="65">
        <v>2954.27</v>
      </c>
    </row>
    <row r="16" spans="1:18" ht="30" customHeight="1" thickBot="1">
      <c r="D16" s="31" t="s">
        <v>97</v>
      </c>
      <c r="E16" s="29" t="s">
        <v>98</v>
      </c>
      <c r="F16" s="26">
        <f t="shared" ref="F16:R16" si="1">+F15*1.2</f>
        <v>3446.7959999999998</v>
      </c>
      <c r="G16" s="26">
        <f t="shared" si="1"/>
        <v>3756.9360000000001</v>
      </c>
      <c r="H16" s="26">
        <f t="shared" si="1"/>
        <v>3606.096</v>
      </c>
      <c r="I16" s="27">
        <f t="shared" si="1"/>
        <v>3643.02</v>
      </c>
      <c r="J16" s="27">
        <f t="shared" si="1"/>
        <v>3595.1639999999998</v>
      </c>
      <c r="K16" s="65">
        <f t="shared" si="1"/>
        <v>3653.2919999999999</v>
      </c>
      <c r="L16" s="65">
        <f t="shared" si="1"/>
        <v>3584.328</v>
      </c>
      <c r="M16" s="65">
        <f t="shared" si="1"/>
        <v>3576.924</v>
      </c>
      <c r="N16" s="65">
        <f t="shared" si="1"/>
        <v>3553.248</v>
      </c>
      <c r="O16" s="65">
        <f t="shared" si="1"/>
        <v>3604.5239999999999</v>
      </c>
      <c r="P16" s="65">
        <f t="shared" si="1"/>
        <v>3660.36</v>
      </c>
      <c r="Q16" s="65">
        <f t="shared" si="1"/>
        <v>3591.576</v>
      </c>
      <c r="R16" s="65">
        <f t="shared" si="1"/>
        <v>3545.1239999999998</v>
      </c>
    </row>
    <row r="17" spans="5:18" ht="23.65" customHeight="1">
      <c r="E17" s="221" t="s">
        <v>99</v>
      </c>
      <c r="F17" s="221"/>
      <c r="G17" s="221"/>
      <c r="H17" s="221"/>
      <c r="I17" s="221"/>
      <c r="J17" s="221"/>
      <c r="K17" s="221"/>
      <c r="L17" s="221"/>
      <c r="M17" s="221"/>
      <c r="N17" s="221"/>
      <c r="O17" s="221"/>
      <c r="P17" s="221"/>
      <c r="Q17" s="221"/>
      <c r="R17" s="221"/>
    </row>
    <row r="18" spans="5:18" ht="21.75" customHeight="1">
      <c r="E18" s="222"/>
      <c r="F18" s="222"/>
      <c r="G18" s="222"/>
      <c r="H18" s="222"/>
      <c r="I18" s="222"/>
      <c r="J18" s="222"/>
      <c r="K18" s="222"/>
      <c r="L18" s="222"/>
      <c r="M18" s="222"/>
      <c r="N18" s="222"/>
      <c r="O18" s="222"/>
      <c r="P18" s="222"/>
      <c r="Q18" s="222"/>
      <c r="R18" s="222"/>
    </row>
    <row r="82" ht="32.25" customHeight="1"/>
    <row r="83" ht="32.25" customHeight="1"/>
    <row r="86" ht="30" customHeight="1"/>
    <row r="89" ht="21" customHeight="1"/>
  </sheetData>
  <mergeCells count="6">
    <mergeCell ref="E17:R18"/>
    <mergeCell ref="A1:C1"/>
    <mergeCell ref="D13:D14"/>
    <mergeCell ref="F11:R11"/>
    <mergeCell ref="F3:R3"/>
    <mergeCell ref="E10:R10"/>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0" tint="-0.249977111117893"/>
  </sheetPr>
  <dimension ref="A1:R86"/>
  <sheetViews>
    <sheetView topLeftCell="C1" zoomScale="90" zoomScaleNormal="90" workbookViewId="0">
      <selection activeCell="X23" sqref="X23"/>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4" width="11.42578125" style="2"/>
    <col min="15" max="15" width="11.28515625" style="2" customWidth="1"/>
    <col min="16" max="16384" width="11.42578125" style="2"/>
  </cols>
  <sheetData>
    <row r="1" spans="1:18">
      <c r="A1" s="160"/>
      <c r="B1" s="160"/>
      <c r="C1" s="160"/>
    </row>
    <row r="2" spans="1:18" ht="15.75" thickBot="1"/>
    <row r="3" spans="1:18" ht="26.25" customHeight="1" thickBot="1">
      <c r="F3" s="228" t="s">
        <v>139</v>
      </c>
      <c r="G3" s="229"/>
      <c r="H3" s="229"/>
      <c r="I3" s="229"/>
      <c r="J3" s="229"/>
      <c r="K3" s="229"/>
      <c r="L3" s="229"/>
      <c r="M3" s="229"/>
      <c r="N3" s="229"/>
      <c r="O3" s="229"/>
      <c r="P3" s="229"/>
      <c r="Q3" s="229"/>
      <c r="R3" s="230"/>
    </row>
    <row r="4" spans="1:18" ht="26.25" customHeight="1" thickBot="1">
      <c r="E4" s="39" t="s">
        <v>82</v>
      </c>
      <c r="F4" s="59">
        <v>45536</v>
      </c>
      <c r="G4" s="53">
        <v>45566</v>
      </c>
      <c r="H4" s="59">
        <v>45597</v>
      </c>
      <c r="I4" s="53">
        <v>45627</v>
      </c>
      <c r="J4" s="59">
        <v>45658</v>
      </c>
      <c r="K4" s="53">
        <v>45689</v>
      </c>
      <c r="L4" s="59">
        <v>45717</v>
      </c>
      <c r="M4" s="53">
        <v>45748</v>
      </c>
      <c r="N4" s="59">
        <v>45778</v>
      </c>
      <c r="O4" s="61">
        <v>45809</v>
      </c>
      <c r="P4" s="61">
        <v>45839</v>
      </c>
      <c r="Q4" s="61">
        <v>45870</v>
      </c>
      <c r="R4" s="61">
        <v>45901</v>
      </c>
    </row>
    <row r="5" spans="1:18" ht="26.25" customHeight="1" thickBot="1">
      <c r="E5" s="40" t="s">
        <v>83</v>
      </c>
      <c r="F5" s="58">
        <v>1186.44</v>
      </c>
      <c r="G5" s="58">
        <v>1229.23</v>
      </c>
      <c r="H5" s="58">
        <v>1236.81</v>
      </c>
      <c r="I5" s="58">
        <v>1267.67</v>
      </c>
      <c r="J5" s="58">
        <v>1756.29</v>
      </c>
      <c r="K5" s="58">
        <v>1607.16</v>
      </c>
      <c r="L5" s="58">
        <v>1563.49</v>
      </c>
      <c r="M5" s="58">
        <v>1569.22</v>
      </c>
      <c r="N5" s="58">
        <v>1585.15</v>
      </c>
      <c r="O5" s="60">
        <v>1582.08</v>
      </c>
      <c r="P5" s="60">
        <v>1590.08</v>
      </c>
      <c r="Q5" s="27">
        <v>1591.27</v>
      </c>
      <c r="R5" s="27"/>
    </row>
    <row r="6" spans="1:18" ht="26.25" customHeight="1" thickBot="1">
      <c r="E6" s="28" t="s">
        <v>84</v>
      </c>
      <c r="F6" s="11">
        <v>237.39</v>
      </c>
      <c r="G6" s="11">
        <v>265.58</v>
      </c>
      <c r="H6" s="11">
        <v>234.36</v>
      </c>
      <c r="I6" s="11">
        <v>240.19</v>
      </c>
      <c r="J6" s="11">
        <v>297.70999999999998</v>
      </c>
      <c r="K6" s="11">
        <v>309.68</v>
      </c>
      <c r="L6" s="11">
        <v>421.17</v>
      </c>
      <c r="M6" s="11">
        <v>417.04</v>
      </c>
      <c r="N6" s="11">
        <v>414.02</v>
      </c>
      <c r="O6" s="25">
        <v>392.28</v>
      </c>
      <c r="P6" s="60">
        <v>428.94</v>
      </c>
      <c r="Q6" s="27">
        <v>367.56</v>
      </c>
      <c r="R6" s="27"/>
    </row>
    <row r="7" spans="1:18" ht="26.25" customHeight="1" thickBot="1">
      <c r="E7" s="28" t="s">
        <v>85</v>
      </c>
      <c r="F7" s="11">
        <v>509.92</v>
      </c>
      <c r="G7" s="11">
        <v>516.01</v>
      </c>
      <c r="H7" s="11">
        <v>518.41</v>
      </c>
      <c r="I7" s="11">
        <v>524.63</v>
      </c>
      <c r="J7" s="11">
        <v>530.03</v>
      </c>
      <c r="K7" s="11">
        <v>529.91999999999996</v>
      </c>
      <c r="L7" s="11">
        <v>529.36</v>
      </c>
      <c r="M7" s="11">
        <v>527.63</v>
      </c>
      <c r="N7" s="11">
        <v>529.29</v>
      </c>
      <c r="O7" s="25">
        <v>524.12</v>
      </c>
      <c r="P7" s="60">
        <v>517.9</v>
      </c>
      <c r="Q7" s="27">
        <v>521.37</v>
      </c>
      <c r="R7" s="27"/>
    </row>
    <row r="8" spans="1:18" ht="26.25" customHeight="1" thickBot="1">
      <c r="E8" s="28" t="s">
        <v>86</v>
      </c>
      <c r="F8" s="11">
        <v>1920.21</v>
      </c>
      <c r="G8" s="11">
        <v>1994.26</v>
      </c>
      <c r="H8" s="11">
        <v>1973.43</v>
      </c>
      <c r="I8" s="11">
        <v>2014.76</v>
      </c>
      <c r="J8" s="11">
        <v>2567.12</v>
      </c>
      <c r="K8" s="11">
        <v>2433.81</v>
      </c>
      <c r="L8" s="11">
        <v>2514.62</v>
      </c>
      <c r="M8" s="11">
        <v>2516.87</v>
      </c>
      <c r="N8" s="11">
        <v>2535.6799999999998</v>
      </c>
      <c r="O8" s="25">
        <v>2501.25</v>
      </c>
      <c r="P8" s="27">
        <v>1200.55</v>
      </c>
      <c r="Q8" s="27">
        <v>2490.2399999999998</v>
      </c>
      <c r="R8" s="27"/>
    </row>
    <row r="9" spans="1:18" ht="26.25" customHeight="1" thickBot="1">
      <c r="E9" s="29" t="s">
        <v>87</v>
      </c>
      <c r="F9" s="26">
        <v>2745.65</v>
      </c>
      <c r="G9" s="26">
        <v>2748.9</v>
      </c>
      <c r="H9" s="26">
        <v>2741.84</v>
      </c>
      <c r="I9" s="26">
        <v>2745.84</v>
      </c>
      <c r="J9" s="26">
        <v>2754.96</v>
      </c>
      <c r="K9" s="26">
        <v>2777.34</v>
      </c>
      <c r="L9" s="26">
        <v>2805.36</v>
      </c>
      <c r="M9" s="26">
        <v>2816.63</v>
      </c>
      <c r="N9" s="26">
        <v>2831.65</v>
      </c>
      <c r="O9" s="27">
        <v>2837.18</v>
      </c>
      <c r="P9" s="27">
        <v>2836.65</v>
      </c>
      <c r="Q9" s="27">
        <v>2840.84</v>
      </c>
      <c r="R9" s="27"/>
    </row>
    <row r="10" spans="1:18" ht="30" customHeight="1" thickBot="1">
      <c r="E10" s="223" t="s">
        <v>88</v>
      </c>
      <c r="F10" s="224"/>
      <c r="G10" s="224"/>
      <c r="H10" s="224"/>
      <c r="I10" s="224"/>
      <c r="J10" s="224"/>
      <c r="K10" s="224"/>
      <c r="L10" s="224"/>
      <c r="M10" s="224"/>
      <c r="N10" s="224"/>
      <c r="O10" s="224"/>
      <c r="P10" s="224"/>
      <c r="Q10" s="224"/>
    </row>
    <row r="11" spans="1:18" ht="30" customHeight="1" thickBot="1">
      <c r="F11" s="228" t="s">
        <v>140</v>
      </c>
      <c r="G11" s="229"/>
      <c r="H11" s="229"/>
      <c r="I11" s="229"/>
      <c r="J11" s="229"/>
      <c r="K11" s="229"/>
      <c r="L11" s="229"/>
      <c r="M11" s="229"/>
      <c r="N11" s="229"/>
      <c r="O11" s="229"/>
      <c r="P11" s="229"/>
      <c r="Q11" s="229"/>
      <c r="R11" s="230"/>
    </row>
    <row r="12" spans="1:18" ht="30" customHeight="1" thickBot="1">
      <c r="D12" s="32" t="s">
        <v>90</v>
      </c>
      <c r="E12" s="42" t="s">
        <v>91</v>
      </c>
      <c r="F12" s="59">
        <v>45536</v>
      </c>
      <c r="G12" s="53">
        <v>45566</v>
      </c>
      <c r="H12" s="59">
        <v>45597</v>
      </c>
      <c r="I12" s="53">
        <v>45627</v>
      </c>
      <c r="J12" s="59">
        <v>45658</v>
      </c>
      <c r="K12" s="53">
        <v>45689</v>
      </c>
      <c r="L12" s="59">
        <v>45717</v>
      </c>
      <c r="M12" s="53">
        <v>45748</v>
      </c>
      <c r="N12" s="59">
        <v>45778</v>
      </c>
      <c r="O12" s="61">
        <v>45809</v>
      </c>
      <c r="P12" s="61">
        <v>45839</v>
      </c>
      <c r="Q12" s="61">
        <v>45870</v>
      </c>
      <c r="R12" s="61">
        <v>45901</v>
      </c>
    </row>
    <row r="13" spans="1:18" ht="30" customHeight="1" thickBot="1">
      <c r="D13" s="231" t="s">
        <v>92</v>
      </c>
      <c r="E13" s="40" t="s">
        <v>93</v>
      </c>
      <c r="F13" s="58">
        <v>1141.45</v>
      </c>
      <c r="G13" s="58">
        <v>1144.23</v>
      </c>
      <c r="H13" s="58">
        <v>1142.72</v>
      </c>
      <c r="I13" s="58">
        <v>1145.82</v>
      </c>
      <c r="J13" s="58">
        <v>1157.26</v>
      </c>
      <c r="K13" s="58">
        <v>1168.1199999999999</v>
      </c>
      <c r="L13" s="58">
        <v>1181.3800000000001</v>
      </c>
      <c r="M13" s="58">
        <v>1187.6099999999999</v>
      </c>
      <c r="N13" s="58">
        <v>1195.44</v>
      </c>
      <c r="O13" s="60">
        <v>1199.27</v>
      </c>
      <c r="P13" s="71">
        <v>1200.55</v>
      </c>
      <c r="Q13" s="27">
        <v>1203.82</v>
      </c>
      <c r="R13" s="27"/>
    </row>
    <row r="14" spans="1:18" ht="30" customHeight="1" thickBot="1">
      <c r="D14" s="232"/>
      <c r="E14" s="28" t="s">
        <v>94</v>
      </c>
      <c r="F14" s="11">
        <v>1432.36</v>
      </c>
      <c r="G14" s="11">
        <v>1435.85</v>
      </c>
      <c r="H14" s="11">
        <v>1433.96</v>
      </c>
      <c r="I14" s="11">
        <v>1437.85</v>
      </c>
      <c r="J14" s="11">
        <v>1453.62</v>
      </c>
      <c r="K14" s="11">
        <v>1467.27</v>
      </c>
      <c r="L14" s="11">
        <v>1483.93</v>
      </c>
      <c r="M14" s="11">
        <v>1491.76</v>
      </c>
      <c r="N14" s="11">
        <v>1501.59</v>
      </c>
      <c r="O14" s="25">
        <v>1506.41</v>
      </c>
      <c r="P14" s="69">
        <v>1508.02</v>
      </c>
      <c r="Q14" s="27">
        <v>1512.13</v>
      </c>
      <c r="R14" s="27"/>
    </row>
    <row r="15" spans="1:18" ht="30" customHeight="1" thickBot="1">
      <c r="D15" s="41" t="s">
        <v>95</v>
      </c>
      <c r="E15" s="28" t="s">
        <v>96</v>
      </c>
      <c r="F15" s="11">
        <f t="shared" ref="F15:O15" si="0">+F8</f>
        <v>1920.21</v>
      </c>
      <c r="G15" s="11">
        <f t="shared" si="0"/>
        <v>1994.26</v>
      </c>
      <c r="H15" s="11">
        <f t="shared" si="0"/>
        <v>1973.43</v>
      </c>
      <c r="I15" s="11">
        <f t="shared" si="0"/>
        <v>2014.76</v>
      </c>
      <c r="J15" s="11">
        <f t="shared" si="0"/>
        <v>2567.12</v>
      </c>
      <c r="K15" s="11">
        <f t="shared" si="0"/>
        <v>2433.81</v>
      </c>
      <c r="L15" s="11">
        <f t="shared" si="0"/>
        <v>2514.62</v>
      </c>
      <c r="M15" s="11">
        <f t="shared" si="0"/>
        <v>2516.87</v>
      </c>
      <c r="N15" s="11">
        <f t="shared" si="0"/>
        <v>2535.6799999999998</v>
      </c>
      <c r="O15" s="25">
        <f t="shared" si="0"/>
        <v>2501.25</v>
      </c>
      <c r="P15" s="69">
        <v>2546.66</v>
      </c>
      <c r="Q15" s="27">
        <v>2490.2399999999998</v>
      </c>
      <c r="R15" s="27"/>
    </row>
    <row r="16" spans="1:18" ht="30" customHeight="1" thickBot="1">
      <c r="D16" s="41" t="s">
        <v>97</v>
      </c>
      <c r="E16" s="29" t="s">
        <v>98</v>
      </c>
      <c r="F16" s="26">
        <f t="shared" ref="F16:Q16" si="1">+F15*1.2</f>
        <v>2304.252</v>
      </c>
      <c r="G16" s="26">
        <f t="shared" si="1"/>
        <v>2393.1120000000001</v>
      </c>
      <c r="H16" s="26">
        <f t="shared" si="1"/>
        <v>2368.116</v>
      </c>
      <c r="I16" s="26">
        <f t="shared" si="1"/>
        <v>2417.712</v>
      </c>
      <c r="J16" s="26">
        <f t="shared" si="1"/>
        <v>3080.5439999999999</v>
      </c>
      <c r="K16" s="26">
        <f t="shared" si="1"/>
        <v>2920.5719999999997</v>
      </c>
      <c r="L16" s="26">
        <f t="shared" si="1"/>
        <v>3017.5439999999999</v>
      </c>
      <c r="M16" s="26">
        <f t="shared" si="1"/>
        <v>3020.2439999999997</v>
      </c>
      <c r="N16" s="26">
        <f t="shared" si="1"/>
        <v>3042.8159999999998</v>
      </c>
      <c r="O16" s="27">
        <f t="shared" si="1"/>
        <v>3001.5</v>
      </c>
      <c r="P16" s="27">
        <f t="shared" si="1"/>
        <v>3055.9919999999997</v>
      </c>
      <c r="Q16" s="27">
        <f t="shared" si="1"/>
        <v>2988.2879999999996</v>
      </c>
      <c r="R16" s="27"/>
    </row>
    <row r="17" spans="5:17" ht="28.5" customHeight="1">
      <c r="E17" s="221" t="s">
        <v>99</v>
      </c>
      <c r="F17" s="222"/>
      <c r="G17" s="222"/>
      <c r="H17" s="222"/>
      <c r="I17" s="222"/>
      <c r="J17" s="222"/>
      <c r="K17" s="222"/>
      <c r="L17" s="222"/>
      <c r="M17" s="222"/>
      <c r="N17" s="222"/>
      <c r="O17" s="222"/>
      <c r="P17" s="222"/>
      <c r="Q17" s="222"/>
    </row>
    <row r="18" spans="5:17">
      <c r="E18" s="222"/>
      <c r="F18" s="222"/>
      <c r="G18" s="222"/>
      <c r="H18" s="222"/>
      <c r="I18" s="222"/>
      <c r="J18" s="222"/>
      <c r="K18" s="222"/>
      <c r="L18" s="222"/>
      <c r="M18" s="222"/>
      <c r="N18" s="222"/>
      <c r="O18" s="222"/>
      <c r="P18" s="222"/>
      <c r="Q18" s="222"/>
    </row>
    <row r="79" ht="32.25" customHeight="1"/>
    <row r="80" ht="32.25" customHeight="1"/>
    <row r="83" ht="30" customHeight="1"/>
    <row r="86" ht="21" customHeight="1"/>
  </sheetData>
  <mergeCells count="6">
    <mergeCell ref="E17:Q18"/>
    <mergeCell ref="A1:C1"/>
    <mergeCell ref="D13:D14"/>
    <mergeCell ref="E10:Q10"/>
    <mergeCell ref="F3:R3"/>
    <mergeCell ref="F11:R11"/>
  </mergeCell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U86"/>
  <sheetViews>
    <sheetView zoomScale="89" zoomScaleNormal="89" workbookViewId="0">
      <selection activeCell="T14" sqref="T14"/>
    </sheetView>
  </sheetViews>
  <sheetFormatPr baseColWidth="10" defaultColWidth="11.42578125" defaultRowHeight="15"/>
  <cols>
    <col min="1" max="3" width="11.42578125" style="2"/>
    <col min="4" max="4" width="14.42578125" style="2" customWidth="1"/>
    <col min="5" max="5" width="18" style="2" customWidth="1"/>
    <col min="6" max="14" width="11.42578125" style="2"/>
    <col min="15" max="15" width="11.42578125" style="2" customWidth="1"/>
    <col min="16" max="16384" width="11.42578125" style="2"/>
  </cols>
  <sheetData>
    <row r="1" spans="1:21">
      <c r="A1" s="160"/>
      <c r="B1" s="160"/>
      <c r="C1" s="160"/>
    </row>
    <row r="2" spans="1:21" ht="15.75" thickBot="1"/>
    <row r="3" spans="1:21" ht="26.25" customHeight="1" thickBot="1">
      <c r="F3" s="228" t="s">
        <v>100</v>
      </c>
      <c r="G3" s="229"/>
      <c r="H3" s="229"/>
      <c r="I3" s="229"/>
      <c r="J3" s="229"/>
      <c r="K3" s="229"/>
      <c r="L3" s="229"/>
      <c r="M3" s="229"/>
      <c r="N3" s="229"/>
      <c r="O3" s="229"/>
      <c r="P3" s="229"/>
      <c r="Q3" s="229"/>
      <c r="R3" s="230"/>
    </row>
    <row r="4" spans="1:21" ht="26.25" customHeight="1" thickBot="1">
      <c r="E4" s="37" t="s">
        <v>82</v>
      </c>
      <c r="F4" s="59">
        <v>45717</v>
      </c>
      <c r="G4" s="53">
        <v>45748</v>
      </c>
      <c r="H4" s="59">
        <v>45778</v>
      </c>
      <c r="I4" s="61">
        <v>45809</v>
      </c>
      <c r="J4" s="77">
        <v>45839</v>
      </c>
      <c r="K4" s="77">
        <v>45870</v>
      </c>
      <c r="L4" s="77">
        <v>45901</v>
      </c>
      <c r="M4" s="77">
        <v>45931</v>
      </c>
      <c r="N4" s="77">
        <v>45962</v>
      </c>
      <c r="O4" s="77">
        <v>45992</v>
      </c>
      <c r="P4" s="77">
        <v>46023</v>
      </c>
      <c r="Q4" s="77">
        <v>46054</v>
      </c>
      <c r="R4" s="77">
        <v>46082</v>
      </c>
    </row>
    <row r="5" spans="1:21" ht="26.25" customHeight="1" thickBot="1">
      <c r="E5" s="30" t="s">
        <v>83</v>
      </c>
      <c r="F5" s="58">
        <v>1720</v>
      </c>
      <c r="G5" s="58">
        <v>1918</v>
      </c>
      <c r="H5" s="58">
        <v>1789</v>
      </c>
      <c r="I5" s="60">
        <v>1835</v>
      </c>
      <c r="J5" s="60">
        <v>1774</v>
      </c>
      <c r="K5" s="60">
        <v>1785</v>
      </c>
      <c r="L5" s="60">
        <v>1780</v>
      </c>
      <c r="M5" s="60">
        <v>1764</v>
      </c>
      <c r="N5" s="60">
        <v>1736</v>
      </c>
      <c r="O5" s="60">
        <v>1792</v>
      </c>
      <c r="P5" s="65">
        <v>1819</v>
      </c>
      <c r="Q5" s="65">
        <v>1754</v>
      </c>
      <c r="R5" s="65">
        <v>1735</v>
      </c>
    </row>
    <row r="6" spans="1:21" ht="26.25" customHeight="1" thickBot="1">
      <c r="E6" s="28" t="s">
        <v>84</v>
      </c>
      <c r="F6" s="11">
        <v>348</v>
      </c>
      <c r="G6" s="11">
        <v>384</v>
      </c>
      <c r="H6" s="11">
        <v>385</v>
      </c>
      <c r="I6" s="25">
        <v>376</v>
      </c>
      <c r="J6" s="60">
        <v>387</v>
      </c>
      <c r="K6" s="60">
        <v>421</v>
      </c>
      <c r="L6" s="60">
        <v>370</v>
      </c>
      <c r="M6" s="60">
        <v>378</v>
      </c>
      <c r="N6" s="60">
        <v>388</v>
      </c>
      <c r="O6" s="60">
        <v>380</v>
      </c>
      <c r="P6" s="65">
        <v>395</v>
      </c>
      <c r="Q6" s="65">
        <v>396</v>
      </c>
      <c r="R6" s="65">
        <v>374</v>
      </c>
    </row>
    <row r="7" spans="1:21" ht="26.25" customHeight="1" thickBot="1">
      <c r="E7" s="28" t="s">
        <v>85</v>
      </c>
      <c r="F7" s="11">
        <v>723.89</v>
      </c>
      <c r="G7" s="11">
        <v>740.49</v>
      </c>
      <c r="H7" s="11">
        <v>741.85</v>
      </c>
      <c r="I7" s="25">
        <v>737.56</v>
      </c>
      <c r="J7" s="60">
        <v>734.34</v>
      </c>
      <c r="K7" s="60">
        <v>736.76</v>
      </c>
      <c r="L7" s="60">
        <v>738.3</v>
      </c>
      <c r="M7" s="60">
        <v>739.52</v>
      </c>
      <c r="N7" s="60">
        <v>736.51</v>
      </c>
      <c r="O7" s="60">
        <v>730.71</v>
      </c>
      <c r="P7" s="65">
        <v>728.46</v>
      </c>
      <c r="Q7" s="65">
        <v>735.51</v>
      </c>
      <c r="R7" s="65">
        <v>740.35</v>
      </c>
    </row>
    <row r="8" spans="1:21" ht="26.25" customHeight="1" thickBot="1">
      <c r="E8" s="28" t="s">
        <v>86</v>
      </c>
      <c r="F8" s="11">
        <v>2872.33</v>
      </c>
      <c r="G8" s="11">
        <v>3130.78</v>
      </c>
      <c r="H8" s="11">
        <v>3005.08</v>
      </c>
      <c r="I8" s="25">
        <v>3035.85</v>
      </c>
      <c r="J8" s="60">
        <v>2995.97</v>
      </c>
      <c r="K8" s="60">
        <v>3044.41</v>
      </c>
      <c r="L8" s="60">
        <v>2986.94</v>
      </c>
      <c r="M8" s="60">
        <v>2980.77</v>
      </c>
      <c r="N8" s="60">
        <v>2961.04</v>
      </c>
      <c r="O8" s="60">
        <v>3003.77</v>
      </c>
      <c r="P8" s="65">
        <v>3050.3</v>
      </c>
      <c r="Q8" s="65">
        <v>2992.98</v>
      </c>
      <c r="R8" s="65">
        <v>2954.27</v>
      </c>
    </row>
    <row r="9" spans="1:21" ht="26.25" customHeight="1" thickBot="1">
      <c r="E9" s="29" t="s">
        <v>87</v>
      </c>
      <c r="F9" s="26">
        <v>5067</v>
      </c>
      <c r="G9" s="26">
        <v>5087</v>
      </c>
      <c r="H9" s="26">
        <v>5114</v>
      </c>
      <c r="I9" s="27">
        <v>5124</v>
      </c>
      <c r="J9" s="60">
        <v>5123</v>
      </c>
      <c r="K9" s="60">
        <v>5131</v>
      </c>
      <c r="L9" s="60">
        <v>5134</v>
      </c>
      <c r="M9" s="60">
        <v>5144</v>
      </c>
      <c r="N9" s="60">
        <v>5147</v>
      </c>
      <c r="O9" s="60">
        <v>5145</v>
      </c>
      <c r="P9" s="65">
        <v>5152</v>
      </c>
      <c r="Q9" s="65">
        <v>5206</v>
      </c>
      <c r="R9" s="65">
        <v>5256</v>
      </c>
    </row>
    <row r="10" spans="1:21" ht="30" customHeight="1" thickBot="1">
      <c r="E10" s="223" t="s">
        <v>88</v>
      </c>
      <c r="F10" s="224"/>
      <c r="G10" s="224"/>
      <c r="H10" s="224"/>
      <c r="I10" s="224"/>
      <c r="J10" s="224"/>
      <c r="K10" s="224"/>
      <c r="L10" s="224"/>
      <c r="M10" s="224"/>
      <c r="N10" s="224"/>
      <c r="O10" s="224"/>
      <c r="P10" s="224"/>
      <c r="Q10" s="224"/>
      <c r="R10" s="224"/>
    </row>
    <row r="11" spans="1:21" ht="30" customHeight="1" thickBot="1">
      <c r="F11" s="225" t="s">
        <v>101</v>
      </c>
      <c r="G11" s="226"/>
      <c r="H11" s="226"/>
      <c r="I11" s="226"/>
      <c r="J11" s="226"/>
      <c r="K11" s="226"/>
      <c r="L11" s="226"/>
      <c r="M11" s="226"/>
      <c r="N11" s="226"/>
      <c r="O11" s="226"/>
      <c r="P11" s="226"/>
      <c r="Q11" s="226"/>
      <c r="R11" s="227"/>
    </row>
    <row r="12" spans="1:21" ht="30" customHeight="1" thickBot="1">
      <c r="D12" s="38" t="s">
        <v>90</v>
      </c>
      <c r="E12" s="38" t="s">
        <v>91</v>
      </c>
      <c r="F12" s="59">
        <v>45717</v>
      </c>
      <c r="G12" s="53">
        <v>45748</v>
      </c>
      <c r="H12" s="63">
        <v>45778</v>
      </c>
      <c r="I12" s="61">
        <v>45809</v>
      </c>
      <c r="J12" s="77">
        <v>45839</v>
      </c>
      <c r="K12" s="77">
        <v>45870</v>
      </c>
      <c r="L12" s="77">
        <v>45901</v>
      </c>
      <c r="M12" s="77">
        <v>45931</v>
      </c>
      <c r="N12" s="77">
        <v>45962</v>
      </c>
      <c r="O12" s="77">
        <v>45992</v>
      </c>
      <c r="P12" s="77">
        <v>46023</v>
      </c>
      <c r="Q12" s="77">
        <v>46054</v>
      </c>
      <c r="R12" s="77">
        <v>46082</v>
      </c>
    </row>
    <row r="13" spans="1:21" ht="30" customHeight="1" thickBot="1">
      <c r="D13" s="219" t="s">
        <v>92</v>
      </c>
      <c r="E13" s="30" t="s">
        <v>93</v>
      </c>
      <c r="F13" s="64">
        <v>1445.99</v>
      </c>
      <c r="G13" s="64">
        <v>1453.62</v>
      </c>
      <c r="H13" s="64">
        <v>1463.2</v>
      </c>
      <c r="I13" s="65">
        <v>1467.89</v>
      </c>
      <c r="J13" s="65">
        <v>1469.45</v>
      </c>
      <c r="K13" s="65">
        <v>1473.46</v>
      </c>
      <c r="L13" s="65">
        <v>1476.2</v>
      </c>
      <c r="M13" s="65">
        <v>1480.99</v>
      </c>
      <c r="N13" s="60">
        <v>1483.73</v>
      </c>
      <c r="O13" s="60">
        <v>1484.8</v>
      </c>
      <c r="P13" s="60">
        <v>1488.72</v>
      </c>
      <c r="Q13" s="65">
        <v>1506.31</v>
      </c>
      <c r="R13" s="65">
        <v>1522.54</v>
      </c>
      <c r="U13" s="93"/>
    </row>
    <row r="14" spans="1:21" ht="30" customHeight="1" thickBot="1">
      <c r="D14" s="220"/>
      <c r="E14" s="28" t="s">
        <v>94</v>
      </c>
      <c r="F14" s="11">
        <v>1815.26</v>
      </c>
      <c r="G14" s="11">
        <v>1824.83</v>
      </c>
      <c r="H14" s="11">
        <v>1836.86</v>
      </c>
      <c r="I14" s="25">
        <v>1842.75</v>
      </c>
      <c r="J14" s="65">
        <v>1844.72</v>
      </c>
      <c r="K14" s="65">
        <v>1849.75</v>
      </c>
      <c r="L14" s="65">
        <v>1853.18</v>
      </c>
      <c r="M14" s="65">
        <v>1859.2</v>
      </c>
      <c r="N14" s="60">
        <v>1862.63</v>
      </c>
      <c r="O14" s="60">
        <v>1863.98</v>
      </c>
      <c r="P14" s="60">
        <v>1868.89</v>
      </c>
      <c r="Q14" s="65">
        <v>1890.99</v>
      </c>
      <c r="R14" s="65">
        <v>1911.36</v>
      </c>
    </row>
    <row r="15" spans="1:21" ht="30" customHeight="1" thickBot="1">
      <c r="D15" s="31" t="s">
        <v>95</v>
      </c>
      <c r="E15" s="28" t="s">
        <v>96</v>
      </c>
      <c r="F15" s="11">
        <f t="shared" ref="F15:I15" si="0">+F8</f>
        <v>2872.33</v>
      </c>
      <c r="G15" s="11">
        <f t="shared" si="0"/>
        <v>3130.78</v>
      </c>
      <c r="H15" s="11">
        <f t="shared" si="0"/>
        <v>3005.08</v>
      </c>
      <c r="I15" s="25">
        <f t="shared" si="0"/>
        <v>3035.85</v>
      </c>
      <c r="J15" s="25">
        <v>2995.97</v>
      </c>
      <c r="K15" s="65">
        <v>3044.41</v>
      </c>
      <c r="L15" s="65">
        <v>2986.94</v>
      </c>
      <c r="M15" s="65">
        <v>2980.77</v>
      </c>
      <c r="N15" s="60">
        <v>2961.04</v>
      </c>
      <c r="O15" s="60">
        <v>3003.77</v>
      </c>
      <c r="P15" s="60">
        <f>P8</f>
        <v>3050.3</v>
      </c>
      <c r="Q15" s="65">
        <f>Q8</f>
        <v>2992.98</v>
      </c>
      <c r="R15" s="65">
        <v>2954.27</v>
      </c>
    </row>
    <row r="16" spans="1:21" ht="30" customHeight="1" thickBot="1">
      <c r="D16" s="31" t="s">
        <v>97</v>
      </c>
      <c r="E16" s="29" t="s">
        <v>98</v>
      </c>
      <c r="F16" s="26">
        <f t="shared" ref="F16:R16" si="1">+F15*1.2</f>
        <v>3446.7959999999998</v>
      </c>
      <c r="G16" s="26">
        <f t="shared" si="1"/>
        <v>3756.9360000000001</v>
      </c>
      <c r="H16" s="26">
        <f t="shared" si="1"/>
        <v>3606.096</v>
      </c>
      <c r="I16" s="27">
        <f t="shared" si="1"/>
        <v>3643.02</v>
      </c>
      <c r="J16" s="27">
        <f t="shared" si="1"/>
        <v>3595.1639999999998</v>
      </c>
      <c r="K16" s="27">
        <f t="shared" si="1"/>
        <v>3653.2919999999999</v>
      </c>
      <c r="L16" s="65">
        <f t="shared" si="1"/>
        <v>3584.328</v>
      </c>
      <c r="M16" s="65">
        <f t="shared" si="1"/>
        <v>3576.924</v>
      </c>
      <c r="N16" s="60">
        <f t="shared" si="1"/>
        <v>3553.248</v>
      </c>
      <c r="O16" s="60">
        <f t="shared" si="1"/>
        <v>3604.5239999999999</v>
      </c>
      <c r="P16" s="60">
        <f t="shared" si="1"/>
        <v>3660.36</v>
      </c>
      <c r="Q16" s="65">
        <f t="shared" si="1"/>
        <v>3591.576</v>
      </c>
      <c r="R16" s="65">
        <f t="shared" si="1"/>
        <v>3545.1239999999998</v>
      </c>
    </row>
    <row r="17" spans="5:18" ht="24.75" customHeight="1">
      <c r="E17" s="221" t="s">
        <v>99</v>
      </c>
      <c r="F17" s="221"/>
      <c r="G17" s="221"/>
      <c r="H17" s="221"/>
      <c r="I17" s="221"/>
      <c r="J17" s="221"/>
      <c r="K17" s="221"/>
      <c r="L17" s="221"/>
      <c r="M17" s="221"/>
      <c r="N17" s="221"/>
      <c r="O17" s="221"/>
      <c r="P17" s="221"/>
      <c r="Q17" s="221"/>
      <c r="R17" s="221"/>
    </row>
    <row r="18" spans="5:18" ht="24.75" customHeight="1">
      <c r="E18" s="222"/>
      <c r="F18" s="222"/>
      <c r="G18" s="222"/>
      <c r="H18" s="222"/>
      <c r="I18" s="222"/>
      <c r="J18" s="222"/>
      <c r="K18" s="222"/>
      <c r="L18" s="222"/>
      <c r="M18" s="222"/>
      <c r="N18" s="222"/>
      <c r="O18" s="222"/>
      <c r="P18" s="222"/>
      <c r="Q18" s="222"/>
      <c r="R18" s="222"/>
    </row>
    <row r="79" ht="32.25" customHeight="1"/>
    <row r="80" ht="32.25" customHeight="1"/>
    <row r="83" ht="30" customHeight="1"/>
    <row r="86" ht="21" customHeight="1"/>
  </sheetData>
  <mergeCells count="6">
    <mergeCell ref="E17:R18"/>
    <mergeCell ref="A1:C1"/>
    <mergeCell ref="D13:D14"/>
    <mergeCell ref="F11:R11"/>
    <mergeCell ref="F3:R3"/>
    <mergeCell ref="E10:R10"/>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87"/>
  <sheetViews>
    <sheetView zoomScale="89" zoomScaleNormal="89" workbookViewId="0">
      <selection activeCell="U14" sqref="U14"/>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60"/>
      <c r="B1" s="160"/>
      <c r="C1" s="160"/>
    </row>
    <row r="2" spans="1:18" ht="15.75" thickBot="1"/>
    <row r="3" spans="1:18" ht="26.25" customHeight="1" thickBot="1">
      <c r="F3" s="228" t="s">
        <v>141</v>
      </c>
      <c r="G3" s="229"/>
      <c r="H3" s="229"/>
      <c r="I3" s="229"/>
      <c r="J3" s="229"/>
      <c r="K3" s="229"/>
      <c r="L3" s="229"/>
      <c r="M3" s="229"/>
      <c r="N3" s="229"/>
      <c r="O3" s="229"/>
      <c r="P3" s="229"/>
      <c r="Q3" s="229"/>
      <c r="R3" s="230"/>
    </row>
    <row r="4" spans="1:18" ht="26.25" customHeight="1" thickBot="1">
      <c r="E4" s="37" t="s">
        <v>82</v>
      </c>
      <c r="F4" s="59">
        <v>45717</v>
      </c>
      <c r="G4" s="53">
        <v>45748</v>
      </c>
      <c r="H4" s="59">
        <v>45778</v>
      </c>
      <c r="I4" s="61">
        <v>45809</v>
      </c>
      <c r="J4" s="77">
        <v>45839</v>
      </c>
      <c r="K4" s="77">
        <v>45870</v>
      </c>
      <c r="L4" s="77">
        <v>45901</v>
      </c>
      <c r="M4" s="77">
        <v>45931</v>
      </c>
      <c r="N4" s="77">
        <v>45962</v>
      </c>
      <c r="O4" s="77">
        <v>45992</v>
      </c>
      <c r="P4" s="77">
        <v>46023</v>
      </c>
      <c r="Q4" s="77">
        <v>46054</v>
      </c>
      <c r="R4" s="77">
        <v>46082</v>
      </c>
    </row>
    <row r="5" spans="1:18" ht="26.25" customHeight="1">
      <c r="E5" s="30" t="s">
        <v>83</v>
      </c>
      <c r="F5" s="58">
        <v>1323.2</v>
      </c>
      <c r="G5" s="58">
        <v>1547.72</v>
      </c>
      <c r="H5" s="58">
        <v>1438.68</v>
      </c>
      <c r="I5" s="60">
        <v>1410.56</v>
      </c>
      <c r="J5" s="60">
        <v>1359.8</v>
      </c>
      <c r="K5" s="25">
        <v>1359.8</v>
      </c>
      <c r="L5" s="25">
        <v>1304</v>
      </c>
      <c r="M5" s="25">
        <v>1304</v>
      </c>
      <c r="N5" s="25">
        <v>1384.6</v>
      </c>
      <c r="O5" s="25">
        <v>1444.11</v>
      </c>
      <c r="P5" s="25">
        <v>1455.58</v>
      </c>
      <c r="Q5" s="25">
        <v>1542.82</v>
      </c>
      <c r="R5" s="25">
        <v>1400.54</v>
      </c>
    </row>
    <row r="6" spans="1:18" ht="26.25" customHeight="1">
      <c r="E6" s="28" t="s">
        <v>84</v>
      </c>
      <c r="F6" s="11">
        <v>401.98</v>
      </c>
      <c r="G6" s="11">
        <v>419.54</v>
      </c>
      <c r="H6" s="11">
        <v>487.92</v>
      </c>
      <c r="I6" s="25">
        <v>413.66</v>
      </c>
      <c r="J6" s="25">
        <v>434.03</v>
      </c>
      <c r="K6" s="25">
        <v>434.03</v>
      </c>
      <c r="L6" s="25">
        <v>427.34</v>
      </c>
      <c r="M6" s="25">
        <v>427.34</v>
      </c>
      <c r="N6" s="25">
        <v>469.76</v>
      </c>
      <c r="O6" s="25">
        <v>449.54</v>
      </c>
      <c r="P6" s="25">
        <v>479.16</v>
      </c>
      <c r="Q6" s="25">
        <v>407.28</v>
      </c>
      <c r="R6" s="25">
        <v>575.29</v>
      </c>
    </row>
    <row r="7" spans="1:18" ht="26.25" customHeight="1">
      <c r="E7" s="28" t="s">
        <v>85</v>
      </c>
      <c r="F7" s="11">
        <v>426.46</v>
      </c>
      <c r="G7" s="11">
        <v>429.05</v>
      </c>
      <c r="H7" s="11">
        <v>432.44</v>
      </c>
      <c r="I7" s="25">
        <v>431.88</v>
      </c>
      <c r="J7" s="25">
        <v>432.31</v>
      </c>
      <c r="K7" s="25">
        <v>432.31</v>
      </c>
      <c r="L7" s="25">
        <v>440.57</v>
      </c>
      <c r="M7" s="25">
        <v>440.57</v>
      </c>
      <c r="N7" s="25">
        <v>445.27</v>
      </c>
      <c r="O7" s="25">
        <v>443.31</v>
      </c>
      <c r="P7" s="25">
        <v>444.26</v>
      </c>
      <c r="Q7" s="25">
        <v>451.35</v>
      </c>
      <c r="R7" s="25">
        <v>457.02</v>
      </c>
    </row>
    <row r="8" spans="1:18" ht="26.25" customHeight="1">
      <c r="E8" s="28" t="s">
        <v>86</v>
      </c>
      <c r="F8" s="11">
        <v>2217.42</v>
      </c>
      <c r="G8" s="11">
        <v>2467.39</v>
      </c>
      <c r="H8" s="11">
        <v>2428.83</v>
      </c>
      <c r="I8" s="25">
        <v>2327.14</v>
      </c>
      <c r="J8" s="25">
        <v>2298.88</v>
      </c>
      <c r="K8" s="25">
        <v>2298.88</v>
      </c>
      <c r="L8" s="25">
        <v>2246.67</v>
      </c>
      <c r="M8" s="25">
        <v>2246.67</v>
      </c>
      <c r="N8" s="25">
        <v>2374.59</v>
      </c>
      <c r="O8" s="25">
        <v>2408.1</v>
      </c>
      <c r="P8" s="25">
        <v>2451.54</v>
      </c>
      <c r="Q8" s="25">
        <v>2479.92</v>
      </c>
      <c r="R8" s="25">
        <v>2514.3200000000002</v>
      </c>
    </row>
    <row r="9" spans="1:18" ht="26.25" customHeight="1" thickBot="1">
      <c r="E9" s="29" t="s">
        <v>87</v>
      </c>
      <c r="F9" s="26">
        <v>3016</v>
      </c>
      <c r="G9" s="26">
        <v>3028</v>
      </c>
      <c r="H9" s="26">
        <v>3044</v>
      </c>
      <c r="I9" s="27">
        <v>3050</v>
      </c>
      <c r="J9" s="27">
        <v>3049</v>
      </c>
      <c r="K9" s="27">
        <v>3049</v>
      </c>
      <c r="L9" s="25">
        <v>3056</v>
      </c>
      <c r="M9" s="25">
        <v>3056</v>
      </c>
      <c r="N9" s="25">
        <v>3063</v>
      </c>
      <c r="O9" s="25">
        <v>3062</v>
      </c>
      <c r="P9" s="25">
        <v>3066</v>
      </c>
      <c r="Q9" s="25">
        <v>3098</v>
      </c>
      <c r="R9" s="25">
        <v>3128</v>
      </c>
    </row>
    <row r="10" spans="1:18" ht="30" customHeight="1" thickBot="1">
      <c r="D10" s="2" t="s">
        <v>109</v>
      </c>
      <c r="E10" s="223" t="s">
        <v>88</v>
      </c>
      <c r="F10" s="224"/>
      <c r="G10" s="224"/>
      <c r="H10" s="224"/>
      <c r="I10" s="224"/>
      <c r="J10" s="224"/>
      <c r="K10" s="224"/>
      <c r="L10" s="224"/>
      <c r="M10" s="224"/>
      <c r="N10" s="224"/>
      <c r="O10" s="224"/>
      <c r="P10" s="224"/>
      <c r="Q10" s="224"/>
    </row>
    <row r="11" spans="1:18" ht="30" customHeight="1" thickBot="1">
      <c r="F11" s="228" t="s">
        <v>142</v>
      </c>
      <c r="G11" s="229"/>
      <c r="H11" s="229"/>
      <c r="I11" s="229"/>
      <c r="J11" s="229"/>
      <c r="K11" s="229"/>
      <c r="L11" s="229"/>
      <c r="M11" s="229"/>
      <c r="N11" s="229"/>
      <c r="O11" s="229"/>
      <c r="P11" s="229"/>
      <c r="Q11" s="229"/>
      <c r="R11" s="230"/>
    </row>
    <row r="12" spans="1:18" ht="30" customHeight="1" thickBot="1">
      <c r="D12" s="32" t="s">
        <v>90</v>
      </c>
      <c r="E12" s="38" t="s">
        <v>91</v>
      </c>
      <c r="F12" s="59">
        <v>45717</v>
      </c>
      <c r="G12" s="53">
        <v>45748</v>
      </c>
      <c r="H12" s="59">
        <v>45778</v>
      </c>
      <c r="I12" s="61">
        <v>45809</v>
      </c>
      <c r="J12" s="77">
        <v>45839</v>
      </c>
      <c r="K12" s="77">
        <v>45870</v>
      </c>
      <c r="L12" s="77">
        <v>45901</v>
      </c>
      <c r="M12" s="77">
        <v>45931</v>
      </c>
      <c r="N12" s="77">
        <v>45962</v>
      </c>
      <c r="O12" s="77">
        <v>45992</v>
      </c>
      <c r="P12" s="77">
        <v>46023</v>
      </c>
      <c r="Q12" s="77">
        <v>46054</v>
      </c>
      <c r="R12" s="77">
        <v>46082</v>
      </c>
    </row>
    <row r="13" spans="1:18" ht="30" customHeight="1">
      <c r="D13" s="219" t="s">
        <v>92</v>
      </c>
      <c r="E13" s="40" t="s">
        <v>93</v>
      </c>
      <c r="F13" s="58">
        <v>1098.8399999999999</v>
      </c>
      <c r="G13" s="58">
        <v>1104.6400000000001</v>
      </c>
      <c r="H13" s="58">
        <v>1111.92</v>
      </c>
      <c r="I13" s="60">
        <v>1115.49</v>
      </c>
      <c r="J13" s="60">
        <v>1116.68</v>
      </c>
      <c r="K13" s="25">
        <v>1119.73</v>
      </c>
      <c r="L13" s="25">
        <v>1121.81</v>
      </c>
      <c r="M13" s="25">
        <v>1125.45</v>
      </c>
      <c r="N13" s="25">
        <v>1127.53</v>
      </c>
      <c r="O13" s="25">
        <v>1128.3499999999999</v>
      </c>
      <c r="P13" s="25">
        <v>1131.32</v>
      </c>
      <c r="Q13" s="25">
        <v>1144.69</v>
      </c>
      <c r="R13" s="25">
        <v>1157.02</v>
      </c>
    </row>
    <row r="14" spans="1:18" ht="30" customHeight="1" thickBot="1">
      <c r="D14" s="220"/>
      <c r="E14" s="28" t="s">
        <v>94</v>
      </c>
      <c r="F14" s="11">
        <v>1383.75</v>
      </c>
      <c r="G14" s="11">
        <v>1391.05</v>
      </c>
      <c r="H14" s="11">
        <v>1400.22</v>
      </c>
      <c r="I14" s="25">
        <v>1404.71</v>
      </c>
      <c r="J14" s="60">
        <v>1406.21</v>
      </c>
      <c r="K14" s="25">
        <v>1410.05</v>
      </c>
      <c r="L14" s="25">
        <v>1412.67</v>
      </c>
      <c r="M14" s="25">
        <v>1417.25</v>
      </c>
      <c r="N14" s="25">
        <v>1419.87</v>
      </c>
      <c r="O14" s="25">
        <v>1420.9</v>
      </c>
      <c r="P14" s="25">
        <v>1424.64</v>
      </c>
      <c r="Q14" s="25">
        <v>1441.48</v>
      </c>
      <c r="R14" s="25">
        <v>1457.01</v>
      </c>
    </row>
    <row r="15" spans="1:18" ht="30" customHeight="1" thickBot="1">
      <c r="D15" s="31" t="s">
        <v>95</v>
      </c>
      <c r="E15" s="28" t="s">
        <v>96</v>
      </c>
      <c r="F15" s="11">
        <v>2217.4</v>
      </c>
      <c r="G15" s="11">
        <f t="shared" ref="G15:I15" si="0">+G8</f>
        <v>2467.39</v>
      </c>
      <c r="H15" s="11">
        <f t="shared" si="0"/>
        <v>2428.83</v>
      </c>
      <c r="I15" s="25">
        <f t="shared" si="0"/>
        <v>2327.14</v>
      </c>
      <c r="J15" s="25">
        <v>2298.88</v>
      </c>
      <c r="K15" s="25">
        <v>2298.88</v>
      </c>
      <c r="L15" s="25">
        <v>2246.67</v>
      </c>
      <c r="M15" s="25">
        <v>2246.67</v>
      </c>
      <c r="N15" s="25">
        <v>2374.59</v>
      </c>
      <c r="O15" s="25">
        <v>2408.1</v>
      </c>
      <c r="P15" s="25">
        <f>P8</f>
        <v>2451.54</v>
      </c>
      <c r="Q15" s="25">
        <f>Q8</f>
        <v>2479.92</v>
      </c>
      <c r="R15" s="25">
        <v>2514.3200000000002</v>
      </c>
    </row>
    <row r="16" spans="1:18" ht="30" customHeight="1" thickBot="1">
      <c r="D16" s="31" t="s">
        <v>97</v>
      </c>
      <c r="E16" s="29" t="s">
        <v>98</v>
      </c>
      <c r="F16" s="26">
        <f t="shared" ref="F16:R16" si="1">+F15*1.2</f>
        <v>2660.88</v>
      </c>
      <c r="G16" s="26">
        <f t="shared" si="1"/>
        <v>2960.8679999999999</v>
      </c>
      <c r="H16" s="26">
        <f t="shared" si="1"/>
        <v>2914.596</v>
      </c>
      <c r="I16" s="27">
        <f t="shared" si="1"/>
        <v>2792.5679999999998</v>
      </c>
      <c r="J16" s="27">
        <f t="shared" si="1"/>
        <v>2758.6559999999999</v>
      </c>
      <c r="K16" s="27">
        <f t="shared" si="1"/>
        <v>2758.6559999999999</v>
      </c>
      <c r="L16" s="27">
        <f t="shared" si="1"/>
        <v>2696.0039999999999</v>
      </c>
      <c r="M16" s="25">
        <f t="shared" si="1"/>
        <v>2696.0039999999999</v>
      </c>
      <c r="N16" s="25">
        <f t="shared" si="1"/>
        <v>2849.5080000000003</v>
      </c>
      <c r="O16" s="25">
        <f t="shared" si="1"/>
        <v>2889.72</v>
      </c>
      <c r="P16" s="25">
        <f t="shared" si="1"/>
        <v>2941.848</v>
      </c>
      <c r="Q16" s="25">
        <f t="shared" si="1"/>
        <v>2975.904</v>
      </c>
      <c r="R16" s="25">
        <f t="shared" si="1"/>
        <v>3017.1840000000002</v>
      </c>
    </row>
    <row r="17" spans="5:17" ht="32.25" customHeight="1">
      <c r="E17" s="221" t="s">
        <v>99</v>
      </c>
      <c r="F17" s="222"/>
      <c r="G17" s="222"/>
      <c r="H17" s="222"/>
      <c r="I17" s="222"/>
      <c r="J17" s="222"/>
      <c r="K17" s="222"/>
      <c r="L17" s="222"/>
      <c r="M17" s="222"/>
      <c r="N17" s="222"/>
      <c r="O17" s="222"/>
      <c r="P17" s="222"/>
      <c r="Q17" s="222"/>
    </row>
    <row r="18" spans="5:17">
      <c r="E18" s="222"/>
      <c r="F18" s="222"/>
      <c r="G18" s="222"/>
      <c r="H18" s="222"/>
      <c r="I18" s="222"/>
      <c r="J18" s="222"/>
      <c r="K18" s="222"/>
      <c r="L18" s="222"/>
      <c r="M18" s="222"/>
      <c r="N18" s="222"/>
      <c r="O18" s="222"/>
      <c r="P18" s="222"/>
      <c r="Q18" s="222"/>
    </row>
    <row r="19" spans="5:17">
      <c r="E19" s="62"/>
      <c r="F19" s="62"/>
      <c r="G19" s="62"/>
      <c r="H19" s="62"/>
      <c r="I19" s="62"/>
      <c r="J19" s="62"/>
      <c r="K19" s="62"/>
      <c r="L19" s="62"/>
      <c r="M19" s="62"/>
      <c r="N19" s="62"/>
    </row>
    <row r="80" ht="32.25" customHeight="1"/>
    <row r="81" ht="32.25" customHeight="1"/>
    <row r="84" ht="30" customHeight="1"/>
    <row r="87" ht="21" customHeight="1"/>
  </sheetData>
  <mergeCells count="6">
    <mergeCell ref="E17:Q18"/>
    <mergeCell ref="A1:C1"/>
    <mergeCell ref="D13:D14"/>
    <mergeCell ref="E10:Q10"/>
    <mergeCell ref="F3:R3"/>
    <mergeCell ref="F11:R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C128"/>
  <sheetViews>
    <sheetView topLeftCell="A13" zoomScaleNormal="100" workbookViewId="0"/>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40" t="s">
        <v>58</v>
      </c>
      <c r="C6" s="141"/>
      <c r="D6" s="141"/>
      <c r="E6" s="141"/>
      <c r="F6" s="141"/>
      <c r="G6" s="142"/>
      <c r="J6" s="140" t="s">
        <v>59</v>
      </c>
      <c r="K6" s="154"/>
      <c r="L6" s="154"/>
      <c r="M6" s="154"/>
      <c r="N6" s="154"/>
      <c r="O6" s="154"/>
      <c r="P6" s="154"/>
      <c r="Q6" s="155"/>
    </row>
    <row r="7" spans="2:17" ht="15.75" thickBot="1">
      <c r="B7" s="143"/>
      <c r="C7" s="144"/>
      <c r="D7" s="144"/>
      <c r="E7" s="144"/>
      <c r="F7" s="144"/>
      <c r="G7" s="145"/>
      <c r="J7" s="156"/>
      <c r="K7" s="157"/>
      <c r="L7" s="157"/>
      <c r="M7" s="157"/>
      <c r="N7" s="157"/>
      <c r="O7" s="157"/>
      <c r="P7" s="157"/>
      <c r="Q7" s="158"/>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50"/>
      <c r="L10" s="146" t="s">
        <v>60</v>
      </c>
      <c r="M10" s="146"/>
      <c r="N10" s="146"/>
      <c r="O10" s="146"/>
      <c r="P10" s="147"/>
      <c r="Q10" s="3"/>
    </row>
    <row r="11" spans="2:17" ht="15" customHeight="1" thickBot="1">
      <c r="B11" s="1"/>
      <c r="C11" s="2"/>
      <c r="D11" s="2"/>
      <c r="E11" s="2"/>
      <c r="F11" s="2"/>
      <c r="G11" s="3"/>
      <c r="J11" s="1"/>
      <c r="K11" s="151"/>
      <c r="L11" s="148"/>
      <c r="M11" s="148"/>
      <c r="N11" s="148"/>
      <c r="O11" s="148"/>
      <c r="P11" s="149"/>
      <c r="Q11" s="3"/>
    </row>
    <row r="12" spans="2:17" ht="15" customHeight="1" thickBot="1">
      <c r="B12" s="1"/>
      <c r="C12" s="2"/>
      <c r="D12" s="2"/>
      <c r="E12" s="2"/>
      <c r="F12" s="2"/>
      <c r="G12" s="3"/>
      <c r="J12" s="1"/>
      <c r="Q12" s="3"/>
    </row>
    <row r="13" spans="2:17" ht="15" customHeight="1">
      <c r="B13" s="1"/>
      <c r="C13" s="2"/>
      <c r="D13" s="2"/>
      <c r="E13" s="2"/>
      <c r="F13" s="2"/>
      <c r="G13" s="3"/>
      <c r="J13" s="1"/>
      <c r="K13" s="152"/>
      <c r="L13" s="146" t="s">
        <v>61</v>
      </c>
      <c r="M13" s="146"/>
      <c r="N13" s="146"/>
      <c r="O13" s="146"/>
      <c r="P13" s="147"/>
      <c r="Q13" s="3"/>
    </row>
    <row r="14" spans="2:17" ht="15" customHeight="1" thickBot="1">
      <c r="B14" s="1"/>
      <c r="C14" s="2"/>
      <c r="D14" s="2"/>
      <c r="E14" s="2"/>
      <c r="F14" s="2"/>
      <c r="G14" s="3"/>
      <c r="J14" s="1"/>
      <c r="K14" s="153"/>
      <c r="L14" s="148"/>
      <c r="M14" s="148"/>
      <c r="N14" s="148"/>
      <c r="O14" s="148"/>
      <c r="P14" s="149"/>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U86"/>
  <sheetViews>
    <sheetView topLeftCell="A10" zoomScale="91" zoomScaleNormal="91" workbookViewId="0">
      <selection activeCell="AA11" sqref="AA11"/>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8" width="11.42578125" style="2"/>
    <col min="19" max="20" width="11.42578125" style="2" hidden="1" customWidth="1"/>
    <col min="21" max="21" width="0" style="2" hidden="1" customWidth="1"/>
    <col min="22" max="16384" width="11.42578125" style="2"/>
  </cols>
  <sheetData>
    <row r="1" spans="1:21">
      <c r="A1" s="160"/>
      <c r="B1" s="160"/>
      <c r="C1" s="160"/>
    </row>
    <row r="2" spans="1:21" ht="15.75" thickBot="1"/>
    <row r="3" spans="1:21" ht="26.25" customHeight="1" thickBot="1">
      <c r="F3" s="225" t="s">
        <v>143</v>
      </c>
      <c r="G3" s="226"/>
      <c r="H3" s="226"/>
      <c r="I3" s="226"/>
      <c r="J3" s="226"/>
      <c r="K3" s="226"/>
      <c r="L3" s="226"/>
      <c r="M3" s="226"/>
      <c r="N3" s="226"/>
      <c r="O3" s="226"/>
      <c r="P3" s="226"/>
      <c r="Q3" s="226"/>
      <c r="R3" s="226"/>
      <c r="S3" s="226"/>
      <c r="T3" s="226"/>
      <c r="U3" s="227"/>
    </row>
    <row r="4" spans="1:21" ht="26.25" customHeight="1" thickBot="1">
      <c r="E4" s="37" t="s">
        <v>82</v>
      </c>
      <c r="F4" s="59">
        <v>45717</v>
      </c>
      <c r="G4" s="59">
        <v>45748</v>
      </c>
      <c r="H4" s="59">
        <v>45778</v>
      </c>
      <c r="I4" s="59">
        <v>45809</v>
      </c>
      <c r="J4" s="59">
        <v>45839</v>
      </c>
      <c r="K4" s="59">
        <v>45870</v>
      </c>
      <c r="L4" s="59">
        <v>45901</v>
      </c>
      <c r="M4" s="59">
        <v>45931</v>
      </c>
      <c r="N4" s="59">
        <v>45962</v>
      </c>
      <c r="O4" s="59">
        <v>45992</v>
      </c>
      <c r="P4" s="59">
        <v>46023</v>
      </c>
      <c r="Q4" s="59">
        <v>46054</v>
      </c>
      <c r="R4" s="59">
        <v>46082</v>
      </c>
      <c r="S4" s="61">
        <v>45748</v>
      </c>
      <c r="T4" s="59">
        <v>45778</v>
      </c>
      <c r="U4" s="53">
        <v>45809</v>
      </c>
    </row>
    <row r="5" spans="1:21" ht="26.25" customHeight="1">
      <c r="E5" s="40" t="s">
        <v>83</v>
      </c>
      <c r="F5" s="58">
        <v>212.33019999999999</v>
      </c>
      <c r="G5" s="58">
        <v>477.31779999999998</v>
      </c>
      <c r="H5" s="58">
        <v>461.67430000000002</v>
      </c>
      <c r="I5" s="58">
        <v>203.0119</v>
      </c>
      <c r="J5" s="58">
        <v>405.50119999999998</v>
      </c>
      <c r="K5" s="58">
        <v>399.96629999999999</v>
      </c>
      <c r="L5" s="58">
        <v>388.24149999999997</v>
      </c>
      <c r="M5" s="58">
        <v>363.97660000000002</v>
      </c>
      <c r="N5" s="58">
        <v>351.68779999999998</v>
      </c>
      <c r="O5" s="58">
        <v>345.31970000000001</v>
      </c>
      <c r="P5" s="58">
        <v>477.31779999999998</v>
      </c>
      <c r="Q5" s="58">
        <v>461.67430000000002</v>
      </c>
      <c r="R5" s="58">
        <v>466.52910000000003</v>
      </c>
      <c r="S5" s="58">
        <v>98.649299999999997</v>
      </c>
      <c r="T5" s="58">
        <v>132.82339999999999</v>
      </c>
      <c r="U5" s="60"/>
    </row>
    <row r="6" spans="1:21" ht="26.25" customHeight="1">
      <c r="E6" s="28" t="s">
        <v>84</v>
      </c>
      <c r="F6" s="11">
        <v>88.7834</v>
      </c>
      <c r="G6" s="11">
        <v>102.10599999999999</v>
      </c>
      <c r="H6" s="11">
        <v>102.10599999999999</v>
      </c>
      <c r="I6" s="58">
        <v>118.6634</v>
      </c>
      <c r="J6" s="58">
        <v>101.50239999999999</v>
      </c>
      <c r="K6" s="58">
        <v>87.379900000000006</v>
      </c>
      <c r="L6" s="58">
        <v>86.025700000000001</v>
      </c>
      <c r="M6" s="58">
        <v>85.355999999999995</v>
      </c>
      <c r="N6" s="58">
        <v>86.649199999999993</v>
      </c>
      <c r="O6" s="58">
        <v>93.205200000000005</v>
      </c>
      <c r="P6" s="58">
        <v>102.10599999999999</v>
      </c>
      <c r="Q6" s="58">
        <v>98.649299999999997</v>
      </c>
      <c r="R6" s="58">
        <v>99.705299999999994</v>
      </c>
      <c r="S6" s="11"/>
      <c r="T6" s="11"/>
      <c r="U6" s="25"/>
    </row>
    <row r="7" spans="1:21" ht="26.25" customHeight="1">
      <c r="E7" s="28" t="s">
        <v>85</v>
      </c>
      <c r="F7" s="11">
        <v>136.73509999999999</v>
      </c>
      <c r="G7" s="11">
        <v>131.57669999999999</v>
      </c>
      <c r="H7" s="11">
        <v>131.57669999999999</v>
      </c>
      <c r="I7" s="58">
        <v>134.51150000000001</v>
      </c>
      <c r="J7" s="58">
        <v>133.5061</v>
      </c>
      <c r="K7" s="58">
        <v>134.17529999999999</v>
      </c>
      <c r="L7" s="58">
        <v>134.77000000000001</v>
      </c>
      <c r="M7" s="58">
        <v>135.18109999999999</v>
      </c>
      <c r="N7" s="58">
        <v>134.23689999999999</v>
      </c>
      <c r="O7" s="58">
        <v>132.37090000000001</v>
      </c>
      <c r="P7" s="58">
        <v>131.57669999999999</v>
      </c>
      <c r="Q7" s="58">
        <v>132.82339999999999</v>
      </c>
      <c r="R7" s="58">
        <v>133.52359999999999</v>
      </c>
      <c r="S7" s="11"/>
      <c r="T7" s="11"/>
      <c r="U7" s="25"/>
    </row>
    <row r="8" spans="1:21" ht="26.25" customHeight="1">
      <c r="E8" s="28" t="s">
        <v>86</v>
      </c>
      <c r="F8" s="11">
        <v>470.70080000000002</v>
      </c>
      <c r="G8" s="11">
        <v>754.40049999999997</v>
      </c>
      <c r="H8" s="11">
        <v>736.33320000000003</v>
      </c>
      <c r="I8" s="58">
        <v>489.51549999999997</v>
      </c>
      <c r="J8" s="58">
        <v>679.40750000000003</v>
      </c>
      <c r="K8" s="58">
        <v>659.49950000000001</v>
      </c>
      <c r="L8" s="58">
        <v>646.95100000000002</v>
      </c>
      <c r="M8" s="58">
        <v>621.56590000000006</v>
      </c>
      <c r="N8" s="58">
        <v>610.51220000000001</v>
      </c>
      <c r="O8" s="58">
        <v>607.43910000000005</v>
      </c>
      <c r="P8" s="58">
        <v>754.40049999999997</v>
      </c>
      <c r="Q8" s="58">
        <v>736.33320000000003</v>
      </c>
      <c r="R8" s="58">
        <v>744.80669999999998</v>
      </c>
      <c r="S8" s="11"/>
      <c r="T8" s="11"/>
      <c r="U8" s="25"/>
    </row>
    <row r="9" spans="1:21" ht="26.25" customHeight="1" thickBot="1">
      <c r="E9" s="29" t="s">
        <v>87</v>
      </c>
      <c r="F9" s="26">
        <v>5638.2020000000002</v>
      </c>
      <c r="G9" s="26">
        <v>5718.3181000000004</v>
      </c>
      <c r="H9" s="26">
        <v>5778.6824999999999</v>
      </c>
      <c r="I9" s="58">
        <v>5687.9115000000002</v>
      </c>
      <c r="J9" s="58">
        <v>5686.8554000000004</v>
      </c>
      <c r="K9" s="58">
        <v>5695.2404999999999</v>
      </c>
      <c r="L9" s="58">
        <v>5698.6893</v>
      </c>
      <c r="M9" s="58">
        <v>5710.0365000000002</v>
      </c>
      <c r="N9" s="58">
        <v>5713.4403000000002</v>
      </c>
      <c r="O9" s="58">
        <v>5710.4345999999996</v>
      </c>
      <c r="P9" s="58">
        <v>5718.3181000000004</v>
      </c>
      <c r="Q9" s="58">
        <v>5778.6824999999999</v>
      </c>
      <c r="R9" s="58">
        <v>5833.6427999999996</v>
      </c>
      <c r="S9" s="26"/>
      <c r="T9" s="26"/>
      <c r="U9" s="27"/>
    </row>
    <row r="10" spans="1:21" ht="30" customHeight="1" thickBot="1">
      <c r="E10" s="223" t="s">
        <v>88</v>
      </c>
      <c r="F10" s="223"/>
      <c r="G10" s="223"/>
      <c r="H10" s="223"/>
      <c r="I10" s="223"/>
      <c r="J10" s="223"/>
      <c r="K10" s="223"/>
      <c r="L10" s="223"/>
      <c r="M10" s="223"/>
      <c r="N10" s="223"/>
      <c r="O10" s="223"/>
      <c r="P10" s="223"/>
      <c r="Q10" s="223"/>
      <c r="R10" s="223"/>
      <c r="S10" s="223"/>
      <c r="T10" s="223"/>
    </row>
    <row r="11" spans="1:21" ht="30" customHeight="1" thickBot="1">
      <c r="F11" s="225" t="s">
        <v>144</v>
      </c>
      <c r="G11" s="226"/>
      <c r="H11" s="226"/>
      <c r="I11" s="226"/>
      <c r="J11" s="226"/>
      <c r="K11" s="226"/>
      <c r="L11" s="226"/>
      <c r="M11" s="226"/>
      <c r="N11" s="226"/>
      <c r="O11" s="226"/>
      <c r="P11" s="226"/>
      <c r="Q11" s="226"/>
      <c r="R11" s="226"/>
      <c r="S11" s="226"/>
      <c r="T11" s="226"/>
      <c r="U11" s="227"/>
    </row>
    <row r="12" spans="1:21" ht="30" customHeight="1" thickBot="1">
      <c r="D12" s="32" t="s">
        <v>90</v>
      </c>
      <c r="E12" s="38" t="s">
        <v>91</v>
      </c>
      <c r="F12" s="59">
        <v>45717</v>
      </c>
      <c r="G12" s="59">
        <v>45748</v>
      </c>
      <c r="H12" s="59">
        <v>45778</v>
      </c>
      <c r="I12" s="59">
        <v>45809</v>
      </c>
      <c r="J12" s="59">
        <v>45839</v>
      </c>
      <c r="K12" s="59">
        <v>45870</v>
      </c>
      <c r="L12" s="59">
        <v>45901</v>
      </c>
      <c r="M12" s="59">
        <v>45931</v>
      </c>
      <c r="N12" s="59">
        <v>45962</v>
      </c>
      <c r="O12" s="59">
        <v>45992</v>
      </c>
      <c r="P12" s="59">
        <v>46023</v>
      </c>
      <c r="Q12" s="59">
        <v>46054</v>
      </c>
      <c r="R12" s="59">
        <v>46082</v>
      </c>
      <c r="S12" s="61">
        <v>45748</v>
      </c>
      <c r="T12" s="63">
        <v>45778</v>
      </c>
      <c r="U12" s="53">
        <v>45809</v>
      </c>
    </row>
    <row r="13" spans="1:21" ht="30" customHeight="1">
      <c r="D13" s="231" t="s">
        <v>92</v>
      </c>
      <c r="E13" s="40" t="s">
        <v>93</v>
      </c>
      <c r="F13" s="58">
        <v>422.39</v>
      </c>
      <c r="G13" s="58">
        <v>472.85</v>
      </c>
      <c r="H13" s="58">
        <v>478.44</v>
      </c>
      <c r="I13" s="58">
        <v>428.78</v>
      </c>
      <c r="J13" s="58">
        <v>429.24</v>
      </c>
      <c r="K13" s="58">
        <v>430.41</v>
      </c>
      <c r="L13" s="58">
        <v>431.21</v>
      </c>
      <c r="M13" s="58">
        <v>432.61</v>
      </c>
      <c r="N13" s="58">
        <v>433.41</v>
      </c>
      <c r="O13" s="58">
        <v>433.72</v>
      </c>
      <c r="P13" s="58">
        <v>472.85</v>
      </c>
      <c r="Q13" s="58">
        <v>478.44</v>
      </c>
      <c r="R13" s="58">
        <v>483.59</v>
      </c>
      <c r="S13" s="58"/>
      <c r="T13" s="58"/>
      <c r="U13" s="60"/>
    </row>
    <row r="14" spans="1:21" ht="30" customHeight="1" thickBot="1">
      <c r="D14" s="232"/>
      <c r="E14" s="28" t="s">
        <v>94</v>
      </c>
      <c r="F14" s="11">
        <v>485.43</v>
      </c>
      <c r="G14" s="11">
        <v>563.55999999999995</v>
      </c>
      <c r="H14" s="11">
        <v>570.23</v>
      </c>
      <c r="I14" s="58">
        <v>492.79</v>
      </c>
      <c r="J14" s="58">
        <v>501.13</v>
      </c>
      <c r="K14" s="58">
        <v>503.32</v>
      </c>
      <c r="L14" s="58">
        <v>504.25</v>
      </c>
      <c r="M14" s="58">
        <v>505.89</v>
      </c>
      <c r="N14" s="58">
        <v>506.83</v>
      </c>
      <c r="O14" s="58">
        <v>507.19</v>
      </c>
      <c r="P14" s="58">
        <v>563.55999999999995</v>
      </c>
      <c r="Q14" s="58">
        <v>570.23</v>
      </c>
      <c r="R14" s="58">
        <v>576.37</v>
      </c>
      <c r="S14" s="11"/>
      <c r="T14" s="11"/>
      <c r="U14" s="25"/>
    </row>
    <row r="15" spans="1:21" ht="30" customHeight="1" thickBot="1">
      <c r="D15" s="41" t="s">
        <v>95</v>
      </c>
      <c r="E15" s="28" t="s">
        <v>96</v>
      </c>
      <c r="F15" s="11">
        <f t="shared" ref="F15:H15" si="0">+F8</f>
        <v>470.70080000000002</v>
      </c>
      <c r="G15" s="11">
        <f t="shared" si="0"/>
        <v>754.40049999999997</v>
      </c>
      <c r="H15" s="11">
        <f t="shared" si="0"/>
        <v>736.33320000000003</v>
      </c>
      <c r="I15" s="58">
        <v>489.51549999999997</v>
      </c>
      <c r="J15" s="58">
        <v>679.40750000000003</v>
      </c>
      <c r="K15" s="58">
        <v>659.49950000000001</v>
      </c>
      <c r="L15" s="58">
        <v>646.95100000000002</v>
      </c>
      <c r="M15" s="58">
        <v>621.56590000000006</v>
      </c>
      <c r="N15" s="58">
        <v>610.51220000000001</v>
      </c>
      <c r="O15" s="58">
        <v>607.43910000000005</v>
      </c>
      <c r="P15" s="58">
        <v>754.40049999999997</v>
      </c>
      <c r="Q15" s="58">
        <v>736.33320000000003</v>
      </c>
      <c r="R15" s="58">
        <v>744.80669999999998</v>
      </c>
      <c r="S15" s="11"/>
      <c r="T15" s="11"/>
      <c r="U15" s="25">
        <f>+U8</f>
        <v>0</v>
      </c>
    </row>
    <row r="16" spans="1:21" ht="30" customHeight="1" thickBot="1">
      <c r="D16" s="41" t="s">
        <v>97</v>
      </c>
      <c r="E16" s="29" t="s">
        <v>98</v>
      </c>
      <c r="F16" s="26">
        <f t="shared" ref="F16:R16" si="1">+F15*1.2</f>
        <v>564.84096</v>
      </c>
      <c r="G16" s="26">
        <f t="shared" si="1"/>
        <v>905.28059999999994</v>
      </c>
      <c r="H16" s="26">
        <f t="shared" si="1"/>
        <v>883.59983999999997</v>
      </c>
      <c r="I16" s="58">
        <f t="shared" si="1"/>
        <v>587.41859999999997</v>
      </c>
      <c r="J16" s="58">
        <f t="shared" si="1"/>
        <v>815.28899999999999</v>
      </c>
      <c r="K16" s="58">
        <f t="shared" si="1"/>
        <v>791.39940000000001</v>
      </c>
      <c r="L16" s="58">
        <f t="shared" si="1"/>
        <v>776.34119999999996</v>
      </c>
      <c r="M16" s="58">
        <f t="shared" si="1"/>
        <v>745.87908000000004</v>
      </c>
      <c r="N16" s="58">
        <f t="shared" si="1"/>
        <v>732.61464000000001</v>
      </c>
      <c r="O16" s="58">
        <f t="shared" si="1"/>
        <v>728.92692</v>
      </c>
      <c r="P16" s="58">
        <f t="shared" si="1"/>
        <v>905.28059999999994</v>
      </c>
      <c r="Q16" s="58">
        <f t="shared" si="1"/>
        <v>883.59983999999997</v>
      </c>
      <c r="R16" s="58">
        <f t="shared" si="1"/>
        <v>893.76803999999993</v>
      </c>
      <c r="S16" s="26"/>
      <c r="T16" s="26"/>
      <c r="U16" s="27">
        <f>+U15*1.2</f>
        <v>0</v>
      </c>
    </row>
    <row r="17" spans="5:20" ht="18.75" customHeight="1">
      <c r="E17" s="221" t="s">
        <v>99</v>
      </c>
      <c r="F17" s="221"/>
      <c r="G17" s="221"/>
      <c r="H17" s="221"/>
      <c r="I17" s="221"/>
      <c r="J17" s="221"/>
      <c r="K17" s="221"/>
      <c r="L17" s="221"/>
      <c r="M17" s="221"/>
      <c r="N17" s="221"/>
      <c r="O17" s="221"/>
      <c r="P17" s="221"/>
      <c r="Q17" s="221"/>
      <c r="R17" s="221"/>
      <c r="S17" s="221"/>
      <c r="T17" s="221"/>
    </row>
    <row r="18" spans="5:20" ht="21" customHeight="1">
      <c r="E18" s="222"/>
      <c r="F18" s="222"/>
      <c r="G18" s="222"/>
      <c r="H18" s="222"/>
      <c r="I18" s="222"/>
      <c r="J18" s="222"/>
      <c r="K18" s="222"/>
      <c r="L18" s="222"/>
      <c r="M18" s="222"/>
      <c r="N18" s="222"/>
      <c r="O18" s="222"/>
      <c r="P18" s="222"/>
      <c r="Q18" s="222"/>
      <c r="R18" s="222"/>
      <c r="S18" s="222"/>
      <c r="T18" s="222"/>
    </row>
    <row r="79" ht="32.25" customHeight="1"/>
    <row r="80" ht="32.25" customHeight="1"/>
    <row r="83" ht="30" customHeight="1"/>
    <row r="86" ht="21" customHeight="1"/>
  </sheetData>
  <mergeCells count="6">
    <mergeCell ref="A1:C1"/>
    <mergeCell ref="D13:D14"/>
    <mergeCell ref="E17:T18"/>
    <mergeCell ref="E10:T10"/>
    <mergeCell ref="F3:U3"/>
    <mergeCell ref="F11:U11"/>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R95"/>
  <sheetViews>
    <sheetView zoomScale="89" zoomScaleNormal="89" workbookViewId="0">
      <selection activeCell="V11" sqref="V11"/>
    </sheetView>
  </sheetViews>
  <sheetFormatPr baseColWidth="10" defaultColWidth="11.42578125" defaultRowHeight="15"/>
  <cols>
    <col min="1" max="3" width="11.42578125" style="2"/>
    <col min="4" max="4" width="14.42578125" style="2" customWidth="1"/>
    <col min="5" max="5" width="18" customWidth="1"/>
    <col min="6" max="11" width="11.42578125" style="2"/>
    <col min="12" max="12" width="11.42578125" style="2" customWidth="1"/>
    <col min="13" max="16384" width="11.42578125" style="2"/>
  </cols>
  <sheetData>
    <row r="1" spans="1:18">
      <c r="A1" s="160"/>
      <c r="B1" s="160"/>
      <c r="C1" s="160"/>
      <c r="E1" s="2"/>
    </row>
    <row r="2" spans="1:18" ht="15.75" thickBot="1">
      <c r="E2" s="2"/>
    </row>
    <row r="3" spans="1:18" ht="26.25" customHeight="1" thickBot="1">
      <c r="E3" s="2"/>
      <c r="F3" s="228" t="s">
        <v>145</v>
      </c>
      <c r="G3" s="229"/>
      <c r="H3" s="229"/>
      <c r="I3" s="229"/>
      <c r="J3" s="229"/>
      <c r="K3" s="229"/>
      <c r="L3" s="229"/>
      <c r="M3" s="229"/>
      <c r="N3" s="229"/>
      <c r="O3" s="229"/>
      <c r="P3" s="229"/>
      <c r="Q3" s="229"/>
      <c r="R3" s="230"/>
    </row>
    <row r="4" spans="1:18" ht="26.25" customHeight="1" thickBot="1">
      <c r="E4" s="37" t="s">
        <v>82</v>
      </c>
      <c r="F4" s="59">
        <v>45717</v>
      </c>
      <c r="G4" s="53">
        <v>45748</v>
      </c>
      <c r="H4" s="59">
        <v>45778</v>
      </c>
      <c r="I4" s="61">
        <v>45809</v>
      </c>
      <c r="J4" s="61">
        <v>45839</v>
      </c>
      <c r="K4" s="61">
        <v>45870</v>
      </c>
      <c r="L4" s="61">
        <v>45901</v>
      </c>
      <c r="M4" s="61">
        <v>45931</v>
      </c>
      <c r="N4" s="61">
        <v>45962</v>
      </c>
      <c r="O4" s="61">
        <v>45992</v>
      </c>
      <c r="P4" s="61">
        <v>46023</v>
      </c>
      <c r="Q4" s="61">
        <v>46054</v>
      </c>
      <c r="R4" s="61">
        <v>46082</v>
      </c>
    </row>
    <row r="5" spans="1:18" ht="26.25" customHeight="1">
      <c r="E5" s="40" t="s">
        <v>83</v>
      </c>
      <c r="F5" s="58">
        <v>187.26</v>
      </c>
      <c r="G5" s="58">
        <v>147.5</v>
      </c>
      <c r="H5" s="58">
        <v>186.12</v>
      </c>
      <c r="I5" s="60">
        <v>203.22</v>
      </c>
      <c r="J5" s="60">
        <v>214.8</v>
      </c>
      <c r="K5" s="60">
        <v>254.96</v>
      </c>
      <c r="L5" s="60">
        <v>208.78</v>
      </c>
      <c r="M5" s="60">
        <v>226.32</v>
      </c>
      <c r="N5" s="60">
        <v>229.87</v>
      </c>
      <c r="O5" s="60">
        <v>221.66</v>
      </c>
      <c r="P5" s="60">
        <v>108.64</v>
      </c>
      <c r="Q5" s="60">
        <v>79.47</v>
      </c>
      <c r="R5" s="60">
        <v>34.880000000000003</v>
      </c>
    </row>
    <row r="6" spans="1:18" ht="26.25" customHeight="1">
      <c r="E6" s="28" t="s">
        <v>84</v>
      </c>
      <c r="F6" s="11">
        <v>81.760000000000005</v>
      </c>
      <c r="G6" s="11">
        <v>86.51</v>
      </c>
      <c r="H6" s="11">
        <v>82.41</v>
      </c>
      <c r="I6" s="25">
        <v>81.61</v>
      </c>
      <c r="J6" s="60">
        <v>83.93</v>
      </c>
      <c r="K6" s="60">
        <v>80.78</v>
      </c>
      <c r="L6" s="60">
        <v>79.599999999999994</v>
      </c>
      <c r="M6" s="60">
        <v>82.66</v>
      </c>
      <c r="N6" s="60">
        <v>79.739999999999995</v>
      </c>
      <c r="O6" s="60">
        <v>78</v>
      </c>
      <c r="P6" s="60">
        <v>79.319999999999993</v>
      </c>
      <c r="Q6" s="60">
        <v>78</v>
      </c>
      <c r="R6" s="60">
        <v>78.89</v>
      </c>
    </row>
    <row r="7" spans="1:18" ht="26.25" customHeight="1">
      <c r="E7" s="28" t="s">
        <v>85</v>
      </c>
      <c r="F7" s="11">
        <v>510.26</v>
      </c>
      <c r="G7" s="11">
        <v>508.98</v>
      </c>
      <c r="H7" s="11">
        <v>508.93</v>
      </c>
      <c r="I7" s="25">
        <v>504.36</v>
      </c>
      <c r="J7" s="60">
        <v>500.59</v>
      </c>
      <c r="K7" s="60">
        <v>503.1</v>
      </c>
      <c r="L7" s="60">
        <v>505.01</v>
      </c>
      <c r="M7" s="60">
        <v>506.5</v>
      </c>
      <c r="N7" s="60">
        <v>502.01</v>
      </c>
      <c r="O7" s="60">
        <v>493.67</v>
      </c>
      <c r="P7" s="60">
        <v>493.4</v>
      </c>
      <c r="Q7" s="60">
        <v>498.08</v>
      </c>
      <c r="R7" s="60">
        <v>500.7</v>
      </c>
    </row>
    <row r="8" spans="1:18" ht="26.25" customHeight="1">
      <c r="E8" s="28" t="s">
        <v>86</v>
      </c>
      <c r="F8" s="11">
        <v>787.81</v>
      </c>
      <c r="G8" s="11">
        <v>750.67</v>
      </c>
      <c r="H8" s="11">
        <v>780.94</v>
      </c>
      <c r="I8" s="25">
        <v>793.36</v>
      </c>
      <c r="J8" s="60">
        <v>801.92</v>
      </c>
      <c r="K8" s="60">
        <v>843.54</v>
      </c>
      <c r="L8" s="60">
        <v>797.48</v>
      </c>
      <c r="M8" s="60">
        <v>819.59</v>
      </c>
      <c r="N8" s="60">
        <v>813.87</v>
      </c>
      <c r="O8" s="60">
        <v>794.68</v>
      </c>
      <c r="P8" s="60">
        <v>681.27</v>
      </c>
      <c r="Q8" s="60">
        <v>655.11</v>
      </c>
      <c r="R8" s="60">
        <v>614.37</v>
      </c>
    </row>
    <row r="9" spans="1:18" ht="26.25" customHeight="1" thickBot="1">
      <c r="E9" s="29" t="s">
        <v>87</v>
      </c>
      <c r="F9" s="26">
        <v>5701.7</v>
      </c>
      <c r="G9" s="26">
        <v>5724.6</v>
      </c>
      <c r="H9" s="26">
        <v>5755.13</v>
      </c>
      <c r="I9" s="27">
        <v>5766.37</v>
      </c>
      <c r="J9" s="60">
        <v>5765.3</v>
      </c>
      <c r="K9" s="60">
        <v>5773.8</v>
      </c>
      <c r="L9" s="60">
        <v>5777.34</v>
      </c>
      <c r="M9" s="60">
        <v>5788.8</v>
      </c>
      <c r="N9" s="60">
        <v>5792.25</v>
      </c>
      <c r="O9" s="60">
        <v>5789.21</v>
      </c>
      <c r="P9" s="60">
        <v>5797.2</v>
      </c>
      <c r="Q9" s="60">
        <v>5858.4</v>
      </c>
      <c r="R9" s="60">
        <v>5914.11</v>
      </c>
    </row>
    <row r="10" spans="1:18" ht="30" customHeight="1" thickBot="1">
      <c r="E10" s="223" t="s">
        <v>88</v>
      </c>
      <c r="F10" s="224"/>
      <c r="G10" s="224"/>
      <c r="H10" s="224"/>
      <c r="I10" s="224"/>
      <c r="J10" s="224"/>
      <c r="K10" s="224"/>
      <c r="L10" s="224"/>
      <c r="M10" s="224"/>
      <c r="N10" s="224"/>
      <c r="O10" s="224"/>
      <c r="P10" s="224"/>
      <c r="Q10" s="224"/>
    </row>
    <row r="11" spans="1:18" ht="30" customHeight="1" thickBot="1">
      <c r="E11" s="2"/>
      <c r="F11" s="228" t="s">
        <v>146</v>
      </c>
      <c r="G11" s="229"/>
      <c r="H11" s="229"/>
      <c r="I11" s="229"/>
      <c r="J11" s="229"/>
      <c r="K11" s="229"/>
      <c r="L11" s="229"/>
      <c r="M11" s="229"/>
      <c r="N11" s="229"/>
      <c r="O11" s="229"/>
      <c r="P11" s="229"/>
      <c r="Q11" s="229"/>
      <c r="R11" s="230"/>
    </row>
    <row r="12" spans="1:18" ht="30" customHeight="1" thickBot="1">
      <c r="D12" s="32" t="s">
        <v>90</v>
      </c>
      <c r="E12" s="38" t="s">
        <v>91</v>
      </c>
      <c r="F12" s="53">
        <v>45717</v>
      </c>
      <c r="G12" s="59">
        <v>45748</v>
      </c>
      <c r="H12" s="61">
        <v>45778</v>
      </c>
      <c r="I12" s="61">
        <v>45809</v>
      </c>
      <c r="J12" s="61">
        <v>45839</v>
      </c>
      <c r="K12" s="61">
        <v>45870</v>
      </c>
      <c r="L12" s="61">
        <v>45901</v>
      </c>
      <c r="M12" s="61">
        <v>45931</v>
      </c>
      <c r="N12" s="61">
        <v>45962</v>
      </c>
      <c r="O12" s="61">
        <v>45992</v>
      </c>
      <c r="P12" s="61">
        <v>46023</v>
      </c>
      <c r="Q12" s="61">
        <v>46054</v>
      </c>
      <c r="R12" s="61">
        <v>46082</v>
      </c>
    </row>
    <row r="13" spans="1:18" ht="30" customHeight="1">
      <c r="D13" s="219" t="s">
        <v>92</v>
      </c>
      <c r="E13" s="40" t="s">
        <v>93</v>
      </c>
      <c r="F13" s="58">
        <v>632.14</v>
      </c>
      <c r="G13" s="58">
        <v>635.47</v>
      </c>
      <c r="H13" s="58">
        <v>639.66</v>
      </c>
      <c r="I13" s="60">
        <v>641.71</v>
      </c>
      <c r="J13" s="60">
        <v>642.39</v>
      </c>
      <c r="K13" s="60">
        <v>644.14</v>
      </c>
      <c r="L13" s="60">
        <v>645.34</v>
      </c>
      <c r="M13" s="60">
        <v>647.42999999999995</v>
      </c>
      <c r="N13" s="60">
        <v>648.63</v>
      </c>
      <c r="O13" s="60">
        <v>649.1</v>
      </c>
      <c r="P13" s="60">
        <v>650.80999999999995</v>
      </c>
      <c r="Q13" s="60">
        <v>658.5</v>
      </c>
      <c r="R13" s="60">
        <v>665.59</v>
      </c>
    </row>
    <row r="14" spans="1:18" ht="30" customHeight="1" thickBot="1">
      <c r="D14" s="220"/>
      <c r="E14" s="28" t="s">
        <v>94</v>
      </c>
      <c r="F14" s="11">
        <v>770.52</v>
      </c>
      <c r="G14" s="11">
        <v>774.58</v>
      </c>
      <c r="H14" s="11">
        <v>779.69</v>
      </c>
      <c r="I14" s="25">
        <v>782.19</v>
      </c>
      <c r="J14" s="60">
        <v>783.02</v>
      </c>
      <c r="K14" s="60">
        <v>785.16</v>
      </c>
      <c r="L14" s="60">
        <v>786.62</v>
      </c>
      <c r="M14" s="60">
        <v>789.17</v>
      </c>
      <c r="N14" s="60">
        <v>790.63</v>
      </c>
      <c r="O14" s="60">
        <v>791.2</v>
      </c>
      <c r="P14" s="60">
        <v>793.28</v>
      </c>
      <c r="Q14" s="60">
        <v>802.66</v>
      </c>
      <c r="R14" s="60">
        <v>811.31</v>
      </c>
    </row>
    <row r="15" spans="1:18" ht="30" customHeight="1" thickBot="1">
      <c r="D15" s="41" t="s">
        <v>95</v>
      </c>
      <c r="E15" s="28" t="s">
        <v>96</v>
      </c>
      <c r="F15" s="11">
        <f t="shared" ref="F15:J15" si="0">+F8</f>
        <v>787.81</v>
      </c>
      <c r="G15" s="11">
        <f t="shared" si="0"/>
        <v>750.67</v>
      </c>
      <c r="H15" s="11">
        <f t="shared" si="0"/>
        <v>780.94</v>
      </c>
      <c r="I15" s="25">
        <f t="shared" si="0"/>
        <v>793.36</v>
      </c>
      <c r="J15" s="60">
        <f t="shared" si="0"/>
        <v>801.92</v>
      </c>
      <c r="K15" s="60">
        <v>843.54</v>
      </c>
      <c r="L15" s="60">
        <v>797.48</v>
      </c>
      <c r="M15" s="60">
        <v>819.59</v>
      </c>
      <c r="N15" s="60">
        <v>813.87</v>
      </c>
      <c r="O15" s="60">
        <v>794.68</v>
      </c>
      <c r="P15" s="60">
        <f>P8</f>
        <v>681.27</v>
      </c>
      <c r="Q15" s="60">
        <f>Q8</f>
        <v>655.11</v>
      </c>
      <c r="R15" s="60">
        <v>614.37</v>
      </c>
    </row>
    <row r="16" spans="1:18" ht="30" customHeight="1" thickBot="1">
      <c r="D16" s="41" t="s">
        <v>97</v>
      </c>
      <c r="E16" s="29" t="s">
        <v>98</v>
      </c>
      <c r="F16" s="26">
        <f t="shared" ref="F16:R16" si="1">+F15*1.2</f>
        <v>945.37199999999984</v>
      </c>
      <c r="G16" s="26">
        <f t="shared" si="1"/>
        <v>900.80399999999997</v>
      </c>
      <c r="H16" s="26">
        <f t="shared" si="1"/>
        <v>937.12800000000004</v>
      </c>
      <c r="I16" s="27">
        <f t="shared" si="1"/>
        <v>952.03199999999993</v>
      </c>
      <c r="J16" s="60">
        <f t="shared" si="1"/>
        <v>962.30399999999986</v>
      </c>
      <c r="K16" s="60">
        <f t="shared" si="1"/>
        <v>1012.2479999999999</v>
      </c>
      <c r="L16" s="60">
        <f t="shared" si="1"/>
        <v>956.976</v>
      </c>
      <c r="M16" s="60">
        <f t="shared" si="1"/>
        <v>983.50800000000004</v>
      </c>
      <c r="N16" s="60">
        <f t="shared" si="1"/>
        <v>976.64400000000001</v>
      </c>
      <c r="O16" s="60">
        <f t="shared" si="1"/>
        <v>953.61599999999987</v>
      </c>
      <c r="P16" s="60">
        <f t="shared" si="1"/>
        <v>817.524</v>
      </c>
      <c r="Q16" s="60">
        <f t="shared" si="1"/>
        <v>786.13199999999995</v>
      </c>
      <c r="R16" s="60">
        <f t="shared" si="1"/>
        <v>737.24400000000003</v>
      </c>
    </row>
    <row r="17" spans="5:17" ht="15" customHeight="1">
      <c r="E17" s="221" t="s">
        <v>99</v>
      </c>
      <c r="F17" s="222"/>
      <c r="G17" s="222"/>
      <c r="H17" s="222"/>
      <c r="I17" s="222"/>
      <c r="J17" s="222"/>
      <c r="K17" s="222"/>
      <c r="L17" s="222"/>
      <c r="M17" s="222"/>
      <c r="N17" s="222"/>
      <c r="O17" s="222"/>
      <c r="P17" s="222"/>
      <c r="Q17" s="222"/>
    </row>
    <row r="18" spans="5:17" ht="30" customHeight="1">
      <c r="E18" s="222"/>
      <c r="F18" s="222"/>
      <c r="G18" s="222"/>
      <c r="H18" s="222"/>
      <c r="I18" s="222"/>
      <c r="J18" s="222"/>
      <c r="K18" s="222"/>
      <c r="L18" s="222"/>
      <c r="M18" s="222"/>
      <c r="N18" s="222"/>
      <c r="O18" s="222"/>
      <c r="P18" s="222"/>
      <c r="Q18" s="222"/>
    </row>
    <row r="19" spans="5:17">
      <c r="E19" s="2"/>
    </row>
    <row r="20" spans="5:17">
      <c r="E20" s="2"/>
    </row>
    <row r="21" spans="5:17">
      <c r="E21" s="2"/>
    </row>
    <row r="22" spans="5:17">
      <c r="E22" s="2"/>
    </row>
    <row r="23" spans="5:17">
      <c r="E23" s="2"/>
    </row>
    <row r="24" spans="5:17">
      <c r="E24" s="2"/>
    </row>
    <row r="25" spans="5:17">
      <c r="E25" s="2"/>
    </row>
    <row r="26" spans="5:17">
      <c r="E26" s="2"/>
    </row>
    <row r="27" spans="5:17">
      <c r="E27" s="2"/>
    </row>
    <row r="28" spans="5:17">
      <c r="E28" s="2"/>
    </row>
    <row r="29" spans="5:17">
      <c r="E29" s="2"/>
    </row>
    <row r="30" spans="5:17">
      <c r="E30" s="2"/>
    </row>
    <row r="31" spans="5:17">
      <c r="E31" s="2"/>
    </row>
    <row r="32" spans="5:17">
      <c r="E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E17:Q18"/>
    <mergeCell ref="A1:C1"/>
    <mergeCell ref="F3:R3"/>
    <mergeCell ref="E10:Q10"/>
    <mergeCell ref="F11:R11"/>
    <mergeCell ref="D13:D14"/>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4:AE79"/>
  <sheetViews>
    <sheetView tabSelected="1" topLeftCell="A40" zoomScale="80" zoomScaleNormal="80" workbookViewId="0">
      <selection activeCell="M55" sqref="M55"/>
    </sheetView>
  </sheetViews>
  <sheetFormatPr baseColWidth="10" defaultColWidth="11.42578125" defaultRowHeight="15"/>
  <cols>
    <col min="1" max="5" width="11.42578125" style="2"/>
    <col min="6" max="6" width="16.7109375" style="2" bestFit="1" customWidth="1"/>
    <col min="7" max="9" width="11.42578125" style="2"/>
    <col min="10" max="10" width="23.7109375" style="2" customWidth="1"/>
    <col min="11" max="11" width="10.7109375" style="2" customWidth="1"/>
    <col min="12" max="12" width="11.42578125" style="2" customWidth="1"/>
    <col min="13" max="13" width="11.7109375" style="2" customWidth="1"/>
    <col min="14" max="14" width="10.28515625" style="2" customWidth="1"/>
    <col min="15" max="20" width="11.42578125" style="2"/>
    <col min="21" max="21" width="13.5703125" style="2" customWidth="1"/>
    <col min="22" max="31" width="11.42578125" style="2"/>
  </cols>
  <sheetData>
    <row r="4" spans="2:22" ht="15.75" thickBot="1"/>
    <row r="5" spans="2:22" ht="32.25" customHeight="1">
      <c r="B5" s="171" t="s">
        <v>62</v>
      </c>
      <c r="C5" s="172"/>
      <c r="D5" s="172"/>
      <c r="E5" s="172"/>
      <c r="F5" s="172"/>
      <c r="G5" s="172"/>
      <c r="H5" s="172"/>
      <c r="I5" s="172"/>
      <c r="J5" s="172"/>
      <c r="K5" s="172"/>
      <c r="L5" s="172"/>
      <c r="M5" s="172"/>
      <c r="N5" s="172"/>
      <c r="O5" s="172"/>
      <c r="P5" s="172"/>
      <c r="Q5" s="172"/>
      <c r="R5" s="172"/>
      <c r="S5" s="172"/>
      <c r="T5" s="172"/>
      <c r="U5" s="172"/>
      <c r="V5" s="173"/>
    </row>
    <row r="6" spans="2:22" ht="15.75" customHeight="1" thickBot="1">
      <c r="B6" s="174"/>
      <c r="C6" s="175"/>
      <c r="D6" s="175"/>
      <c r="E6" s="175"/>
      <c r="F6" s="175"/>
      <c r="G6" s="175"/>
      <c r="H6" s="175"/>
      <c r="I6" s="175"/>
      <c r="J6" s="175"/>
      <c r="K6" s="175"/>
      <c r="L6" s="175"/>
      <c r="M6" s="175"/>
      <c r="N6" s="175"/>
      <c r="O6" s="175"/>
      <c r="P6" s="175"/>
      <c r="Q6" s="175"/>
      <c r="R6" s="175"/>
      <c r="S6" s="175"/>
      <c r="T6" s="175"/>
      <c r="U6" s="175"/>
      <c r="V6" s="176"/>
    </row>
    <row r="7" spans="2:22" ht="15" customHeight="1">
      <c r="B7" s="180" t="s">
        <v>63</v>
      </c>
      <c r="C7" s="181"/>
      <c r="D7" s="181"/>
      <c r="E7" s="181"/>
      <c r="F7" s="181"/>
      <c r="G7" s="181"/>
      <c r="H7" s="181"/>
      <c r="I7" s="181"/>
      <c r="J7" s="181"/>
      <c r="K7" s="182"/>
      <c r="L7" s="171" t="s">
        <v>64</v>
      </c>
      <c r="M7" s="172"/>
      <c r="N7" s="172"/>
      <c r="O7" s="172"/>
      <c r="P7" s="172"/>
      <c r="Q7" s="172"/>
      <c r="R7" s="172"/>
      <c r="S7" s="172"/>
      <c r="T7" s="172"/>
      <c r="U7" s="172"/>
      <c r="V7" s="173"/>
    </row>
    <row r="8" spans="2:22" ht="15" customHeight="1">
      <c r="B8" s="183"/>
      <c r="C8" s="184"/>
      <c r="D8" s="184"/>
      <c r="E8" s="184"/>
      <c r="F8" s="184"/>
      <c r="G8" s="184"/>
      <c r="H8" s="184"/>
      <c r="I8" s="184"/>
      <c r="J8" s="184"/>
      <c r="K8" s="185"/>
      <c r="L8" s="179"/>
      <c r="M8" s="177"/>
      <c r="N8" s="177"/>
      <c r="O8" s="177"/>
      <c r="P8" s="177"/>
      <c r="Q8" s="177"/>
      <c r="R8" s="177"/>
      <c r="S8" s="177"/>
      <c r="T8" s="177"/>
      <c r="U8" s="177"/>
      <c r="V8" s="178"/>
    </row>
    <row r="9" spans="2:22" ht="15" customHeight="1">
      <c r="B9" s="183"/>
      <c r="C9" s="184"/>
      <c r="D9" s="184"/>
      <c r="E9" s="184"/>
      <c r="F9" s="184"/>
      <c r="G9" s="184"/>
      <c r="H9" s="184"/>
      <c r="I9" s="184"/>
      <c r="J9" s="184"/>
      <c r="K9" s="185"/>
      <c r="L9" s="179"/>
      <c r="M9" s="177"/>
      <c r="N9" s="177"/>
      <c r="O9" s="177"/>
      <c r="P9" s="177"/>
      <c r="Q9" s="177"/>
      <c r="R9" s="177"/>
      <c r="S9" s="177"/>
      <c r="T9" s="177"/>
      <c r="U9" s="177"/>
      <c r="V9" s="178"/>
    </row>
    <row r="10" spans="2:22" ht="15" customHeight="1" thickBot="1">
      <c r="B10" s="183"/>
      <c r="C10" s="184"/>
      <c r="D10" s="184"/>
      <c r="E10" s="184"/>
      <c r="F10" s="184"/>
      <c r="G10" s="184"/>
      <c r="H10" s="184"/>
      <c r="I10" s="184"/>
      <c r="J10" s="184"/>
      <c r="K10" s="185"/>
      <c r="P10" s="98"/>
      <c r="Q10" s="98"/>
      <c r="R10" s="98"/>
      <c r="S10" s="98"/>
      <c r="T10" s="98"/>
      <c r="U10" s="98"/>
      <c r="V10" s="97"/>
    </row>
    <row r="11" spans="2:22" ht="15" customHeight="1">
      <c r="B11" s="100"/>
      <c r="C11" s="101"/>
      <c r="D11" s="101"/>
      <c r="E11" s="101"/>
      <c r="F11" s="101"/>
      <c r="G11" s="101"/>
      <c r="H11" s="101"/>
      <c r="I11" s="101"/>
      <c r="J11" s="186" t="s">
        <v>65</v>
      </c>
      <c r="K11" s="99"/>
      <c r="M11" s="165" t="s">
        <v>66</v>
      </c>
      <c r="N11" s="166"/>
      <c r="P11" s="98"/>
      <c r="Q11" s="98"/>
      <c r="R11" s="98"/>
      <c r="S11" s="98"/>
      <c r="T11" s="98"/>
      <c r="U11" s="98"/>
      <c r="V11" s="97"/>
    </row>
    <row r="12" spans="2:22" ht="15" customHeight="1">
      <c r="B12" s="1"/>
      <c r="J12" s="187"/>
      <c r="K12" s="3"/>
      <c r="M12" s="167"/>
      <c r="N12" s="168"/>
      <c r="P12" s="98"/>
      <c r="Q12" s="98"/>
      <c r="R12" s="98"/>
      <c r="S12" s="98"/>
      <c r="T12" s="98"/>
      <c r="U12" s="98"/>
      <c r="V12" s="97"/>
    </row>
    <row r="13" spans="2:22" ht="15" customHeight="1">
      <c r="B13" s="1"/>
      <c r="J13" s="187"/>
      <c r="K13" s="3"/>
      <c r="M13" s="167"/>
      <c r="N13" s="168"/>
      <c r="P13" s="98"/>
      <c r="Q13" s="98"/>
      <c r="R13" s="98"/>
      <c r="S13" s="98"/>
      <c r="T13" s="98"/>
      <c r="U13" s="98"/>
      <c r="V13" s="97"/>
    </row>
    <row r="14" spans="2:22" ht="15" customHeight="1">
      <c r="B14" s="1"/>
      <c r="J14" s="187"/>
      <c r="K14" s="3"/>
      <c r="M14" s="167"/>
      <c r="N14" s="168"/>
      <c r="P14" s="98"/>
      <c r="Q14" s="98"/>
      <c r="R14" s="98"/>
      <c r="S14" s="98"/>
      <c r="T14" s="98"/>
      <c r="U14" s="98"/>
      <c r="V14" s="97"/>
    </row>
    <row r="15" spans="2:22" ht="15" customHeight="1">
      <c r="B15" s="1"/>
      <c r="J15" s="187"/>
      <c r="K15" s="3"/>
      <c r="M15" s="167"/>
      <c r="N15" s="168"/>
      <c r="P15" s="98"/>
      <c r="Q15" s="98"/>
      <c r="R15" s="98"/>
      <c r="S15" s="98"/>
      <c r="T15" s="98"/>
      <c r="U15" s="98"/>
      <c r="V15" s="97"/>
    </row>
    <row r="16" spans="2:22" ht="15" customHeight="1">
      <c r="B16" s="1"/>
      <c r="J16" s="187"/>
      <c r="K16" s="3"/>
      <c r="M16" s="167"/>
      <c r="N16" s="168"/>
      <c r="P16" s="98"/>
      <c r="Q16" s="98"/>
      <c r="R16" s="98"/>
      <c r="S16" s="98"/>
      <c r="T16" s="98"/>
      <c r="U16" s="98"/>
      <c r="V16" s="97"/>
    </row>
    <row r="17" spans="2:22" ht="15" customHeight="1">
      <c r="B17" s="1"/>
      <c r="J17" s="187"/>
      <c r="K17" s="3"/>
      <c r="M17" s="167"/>
      <c r="N17" s="168"/>
      <c r="P17" s="98"/>
      <c r="Q17" s="98"/>
      <c r="R17" s="98"/>
      <c r="S17" s="98"/>
      <c r="T17" s="98"/>
      <c r="U17" s="98"/>
      <c r="V17" s="97"/>
    </row>
    <row r="18" spans="2:22" ht="15" customHeight="1">
      <c r="B18" s="1"/>
      <c r="J18" s="187"/>
      <c r="K18" s="3"/>
      <c r="M18" s="167"/>
      <c r="N18" s="168"/>
      <c r="P18" s="98"/>
      <c r="Q18" s="98"/>
      <c r="R18" s="98"/>
      <c r="S18" s="98"/>
      <c r="T18" s="98"/>
      <c r="U18" s="98"/>
      <c r="V18" s="97"/>
    </row>
    <row r="19" spans="2:22" ht="15" customHeight="1">
      <c r="B19" s="1"/>
      <c r="J19" s="187"/>
      <c r="K19" s="3"/>
      <c r="M19" s="167"/>
      <c r="N19" s="168"/>
      <c r="P19" s="98"/>
      <c r="Q19" s="98"/>
      <c r="R19" s="98"/>
      <c r="S19" s="98"/>
      <c r="T19" s="98"/>
      <c r="U19" s="98"/>
      <c r="V19" s="97"/>
    </row>
    <row r="20" spans="2:22" ht="15" customHeight="1">
      <c r="B20" s="1"/>
      <c r="J20" s="187"/>
      <c r="K20" s="3"/>
      <c r="M20" s="167"/>
      <c r="N20" s="168"/>
      <c r="P20" s="98"/>
      <c r="Q20" s="98"/>
      <c r="R20" s="98"/>
      <c r="S20" s="98"/>
      <c r="T20" s="98"/>
      <c r="U20" s="98"/>
      <c r="V20" s="97"/>
    </row>
    <row r="21" spans="2:22" ht="15" customHeight="1">
      <c r="B21" s="1"/>
      <c r="J21" s="187"/>
      <c r="K21" s="3"/>
      <c r="M21" s="167"/>
      <c r="N21" s="168"/>
      <c r="P21" s="98"/>
      <c r="Q21" s="98"/>
      <c r="R21" s="98"/>
      <c r="S21" s="98"/>
      <c r="T21" s="98"/>
      <c r="U21" s="98"/>
      <c r="V21" s="97"/>
    </row>
    <row r="22" spans="2:22" ht="15" customHeight="1" thickBot="1">
      <c r="B22" s="1"/>
      <c r="J22" s="188"/>
      <c r="K22" s="3"/>
      <c r="L22" s="96"/>
      <c r="M22" s="169"/>
      <c r="N22" s="170"/>
      <c r="O22" s="98"/>
      <c r="P22" s="98"/>
      <c r="Q22" s="98"/>
      <c r="R22" s="98"/>
      <c r="S22" s="98"/>
      <c r="T22" s="98"/>
      <c r="U22" s="98"/>
      <c r="V22" s="97"/>
    </row>
    <row r="23" spans="2:22" ht="19.899999999999999" customHeight="1">
      <c r="B23" s="1"/>
      <c r="K23" s="3"/>
      <c r="L23" s="96"/>
      <c r="M23" s="98"/>
      <c r="N23" s="98"/>
      <c r="O23" s="98"/>
      <c r="P23" s="98"/>
      <c r="Q23" s="98"/>
      <c r="R23" s="98"/>
      <c r="S23" s="98"/>
      <c r="T23" s="98"/>
      <c r="U23" s="98"/>
      <c r="V23" s="97"/>
    </row>
    <row r="24" spans="2:22" ht="15" customHeight="1">
      <c r="B24" s="1"/>
      <c r="K24" s="3"/>
      <c r="L24" s="96"/>
      <c r="M24" s="98"/>
      <c r="N24" s="98"/>
      <c r="O24" s="98"/>
      <c r="P24" s="98"/>
      <c r="Q24" s="98"/>
      <c r="R24" s="98"/>
      <c r="S24" s="98"/>
      <c r="T24" s="98"/>
      <c r="U24" s="98"/>
      <c r="V24" s="97"/>
    </row>
    <row r="25" spans="2:22" ht="15.75" customHeight="1" thickBot="1">
      <c r="B25" s="4"/>
      <c r="C25" s="5"/>
      <c r="D25" s="5"/>
      <c r="E25" s="5"/>
      <c r="F25" s="5"/>
      <c r="G25" s="5"/>
      <c r="H25" s="5"/>
      <c r="I25" s="5"/>
      <c r="J25" s="5"/>
      <c r="K25" s="6"/>
      <c r="L25" s="96"/>
      <c r="M25" s="98"/>
      <c r="N25" s="98"/>
      <c r="O25" s="98"/>
      <c r="P25" s="98"/>
      <c r="Q25" s="98"/>
      <c r="R25" s="98"/>
      <c r="S25" s="98"/>
      <c r="T25" s="98"/>
      <c r="U25" s="98"/>
      <c r="V25" s="97"/>
    </row>
    <row r="26" spans="2:22" ht="15" customHeight="1">
      <c r="B26" s="180" t="s">
        <v>67</v>
      </c>
      <c r="C26" s="189"/>
      <c r="D26" s="189"/>
      <c r="E26" s="189"/>
      <c r="F26" s="189"/>
      <c r="G26" s="189"/>
      <c r="H26" s="189"/>
      <c r="I26" s="189"/>
      <c r="J26" s="189"/>
      <c r="K26" s="190"/>
      <c r="L26" s="172" t="s">
        <v>68</v>
      </c>
      <c r="M26" s="172"/>
      <c r="N26" s="172"/>
      <c r="O26" s="172"/>
      <c r="P26" s="172"/>
      <c r="Q26" s="172"/>
      <c r="R26" s="172"/>
      <c r="S26" s="172"/>
      <c r="T26" s="172"/>
      <c r="U26" s="172"/>
      <c r="V26" s="173"/>
    </row>
    <row r="27" spans="2:22" ht="15" customHeight="1">
      <c r="B27" s="191"/>
      <c r="C27" s="192"/>
      <c r="D27" s="192"/>
      <c r="E27" s="192"/>
      <c r="F27" s="192"/>
      <c r="G27" s="192"/>
      <c r="H27" s="192"/>
      <c r="I27" s="192"/>
      <c r="J27" s="192"/>
      <c r="K27" s="193"/>
      <c r="L27" s="177"/>
      <c r="M27" s="177"/>
      <c r="N27" s="177"/>
      <c r="O27" s="177"/>
      <c r="P27" s="177"/>
      <c r="Q27" s="177"/>
      <c r="R27" s="177"/>
      <c r="S27" s="177"/>
      <c r="T27" s="177"/>
      <c r="U27" s="177"/>
      <c r="V27" s="178"/>
    </row>
    <row r="28" spans="2:22" ht="15" customHeight="1">
      <c r="B28" s="191"/>
      <c r="C28" s="192"/>
      <c r="D28" s="192"/>
      <c r="E28" s="192"/>
      <c r="F28" s="192"/>
      <c r="G28" s="192"/>
      <c r="H28" s="192"/>
      <c r="I28" s="192"/>
      <c r="J28" s="192"/>
      <c r="K28" s="193"/>
      <c r="L28" s="177"/>
      <c r="M28" s="177"/>
      <c r="N28" s="177"/>
      <c r="O28" s="177"/>
      <c r="P28" s="177"/>
      <c r="Q28" s="177"/>
      <c r="R28" s="177"/>
      <c r="S28" s="177"/>
      <c r="T28" s="177"/>
      <c r="U28" s="177"/>
      <c r="V28" s="178"/>
    </row>
    <row r="29" spans="2:22" ht="15" customHeight="1">
      <c r="B29" s="191"/>
      <c r="C29" s="192"/>
      <c r="D29" s="192"/>
      <c r="E29" s="192"/>
      <c r="F29" s="192"/>
      <c r="G29" s="192"/>
      <c r="H29" s="192"/>
      <c r="I29" s="192"/>
      <c r="J29" s="192"/>
      <c r="K29" s="193"/>
      <c r="L29" s="177"/>
      <c r="M29" s="177"/>
      <c r="N29" s="177"/>
      <c r="O29" s="177"/>
      <c r="P29" s="177"/>
      <c r="Q29" s="177"/>
      <c r="R29" s="177"/>
      <c r="S29" s="177"/>
      <c r="T29" s="177"/>
      <c r="U29" s="177"/>
      <c r="V29" s="178"/>
    </row>
    <row r="30" spans="2:22" ht="15" customHeight="1" thickBot="1">
      <c r="B30" s="191"/>
      <c r="C30" s="192"/>
      <c r="D30" s="192"/>
      <c r="E30" s="192"/>
      <c r="F30" s="192"/>
      <c r="G30" s="192"/>
      <c r="H30" s="192"/>
      <c r="I30" s="192"/>
      <c r="J30" s="192"/>
      <c r="K30" s="193"/>
      <c r="L30" s="177"/>
      <c r="M30" s="177"/>
      <c r="N30" s="177"/>
      <c r="O30" s="177"/>
      <c r="P30" s="177"/>
      <c r="Q30" s="177"/>
      <c r="R30" s="177"/>
      <c r="S30" s="177"/>
      <c r="T30" s="177"/>
      <c r="U30" s="177"/>
      <c r="V30" s="178"/>
    </row>
    <row r="31" spans="2:22" ht="15" customHeight="1">
      <c r="B31" s="1"/>
      <c r="K31" s="165" t="s">
        <v>69</v>
      </c>
      <c r="L31" s="166"/>
      <c r="V31" s="3"/>
    </row>
    <row r="32" spans="2:22" ht="15" customHeight="1">
      <c r="B32" s="1"/>
      <c r="K32" s="167"/>
      <c r="L32" s="168"/>
      <c r="V32" s="3"/>
    </row>
    <row r="33" spans="1:22">
      <c r="B33" s="1"/>
      <c r="K33" s="167"/>
      <c r="L33" s="168"/>
      <c r="V33" s="3"/>
    </row>
    <row r="34" spans="1:22">
      <c r="B34" s="1"/>
      <c r="K34" s="167"/>
      <c r="L34" s="168"/>
      <c r="V34" s="3"/>
    </row>
    <row r="35" spans="1:22">
      <c r="B35" s="1"/>
      <c r="K35" s="167"/>
      <c r="L35" s="168"/>
      <c r="V35" s="3"/>
    </row>
    <row r="36" spans="1:22">
      <c r="B36" s="1"/>
      <c r="K36" s="167"/>
      <c r="L36" s="168"/>
      <c r="V36" s="3"/>
    </row>
    <row r="37" spans="1:22">
      <c r="B37" s="1"/>
      <c r="K37" s="167"/>
      <c r="L37" s="168"/>
      <c r="V37" s="3"/>
    </row>
    <row r="38" spans="1:22">
      <c r="B38" s="1"/>
      <c r="K38" s="167"/>
      <c r="L38" s="168"/>
      <c r="V38" s="3"/>
    </row>
    <row r="39" spans="1:22">
      <c r="B39" s="1"/>
      <c r="K39" s="167"/>
      <c r="L39" s="168"/>
      <c r="V39" s="3"/>
    </row>
    <row r="40" spans="1:22">
      <c r="B40" s="1"/>
      <c r="K40" s="167"/>
      <c r="L40" s="168"/>
      <c r="V40" s="3"/>
    </row>
    <row r="41" spans="1:22">
      <c r="B41" s="1"/>
      <c r="K41" s="167"/>
      <c r="L41" s="168"/>
      <c r="V41" s="3"/>
    </row>
    <row r="42" spans="1:22" ht="15.75" thickBot="1">
      <c r="B42" s="1"/>
      <c r="K42" s="169"/>
      <c r="L42" s="170"/>
      <c r="V42" s="3"/>
    </row>
    <row r="43" spans="1:22">
      <c r="A43" s="3"/>
      <c r="B43" s="159"/>
      <c r="C43" s="160"/>
      <c r="D43" s="160"/>
      <c r="E43" s="160"/>
      <c r="F43" s="160"/>
      <c r="G43" s="160"/>
      <c r="H43" s="160"/>
      <c r="I43" s="160"/>
      <c r="J43" s="160"/>
      <c r="K43" s="161"/>
      <c r="L43" s="160"/>
      <c r="M43" s="160"/>
      <c r="N43" s="160"/>
      <c r="O43" s="160"/>
      <c r="P43" s="160"/>
      <c r="Q43" s="160"/>
      <c r="R43" s="160"/>
      <c r="S43" s="160"/>
      <c r="T43" s="160"/>
      <c r="U43" s="160"/>
      <c r="V43" s="161"/>
    </row>
    <row r="44" spans="1:22">
      <c r="A44" s="3"/>
      <c r="B44" s="159"/>
      <c r="C44" s="160"/>
      <c r="D44" s="160"/>
      <c r="E44" s="160"/>
      <c r="F44" s="160"/>
      <c r="G44" s="160"/>
      <c r="H44" s="160"/>
      <c r="I44" s="160"/>
      <c r="J44" s="160"/>
      <c r="K44" s="161"/>
      <c r="L44" s="160"/>
      <c r="M44" s="160"/>
      <c r="N44" s="160"/>
      <c r="O44" s="160"/>
      <c r="P44" s="160"/>
      <c r="Q44" s="160"/>
      <c r="R44" s="160"/>
      <c r="S44" s="160"/>
      <c r="T44" s="160"/>
      <c r="U44" s="160"/>
      <c r="V44" s="161"/>
    </row>
    <row r="45" spans="1:22" ht="15.75" thickBot="1">
      <c r="A45" s="3"/>
      <c r="B45" s="162"/>
      <c r="C45" s="163"/>
      <c r="D45" s="163"/>
      <c r="E45" s="163"/>
      <c r="F45" s="163"/>
      <c r="G45" s="163"/>
      <c r="H45" s="163"/>
      <c r="I45" s="163"/>
      <c r="J45" s="163"/>
      <c r="K45" s="164"/>
      <c r="L45" s="163"/>
      <c r="M45" s="163"/>
      <c r="N45" s="163"/>
      <c r="O45" s="163"/>
      <c r="P45" s="163"/>
      <c r="Q45" s="163"/>
      <c r="R45" s="163"/>
      <c r="S45" s="163"/>
      <c r="T45" s="163"/>
      <c r="U45" s="163"/>
      <c r="V45" s="164"/>
    </row>
    <row r="47" spans="1:22" ht="15.75" thickBot="1"/>
    <row r="48" spans="1:22" ht="45.75" thickBot="1">
      <c r="B48" s="46" t="s">
        <v>70</v>
      </c>
      <c r="C48" s="47" t="s">
        <v>71</v>
      </c>
      <c r="D48" s="47" t="s">
        <v>72</v>
      </c>
      <c r="E48" s="47" t="s">
        <v>73</v>
      </c>
      <c r="F48" s="47" t="s">
        <v>74</v>
      </c>
      <c r="G48" s="48" t="s">
        <v>75</v>
      </c>
    </row>
    <row r="49" spans="2:7" ht="15.75" thickBot="1">
      <c r="B49" s="72">
        <v>45292</v>
      </c>
      <c r="C49" s="73">
        <v>138.97999999999999</v>
      </c>
      <c r="D49" s="73">
        <v>175.64</v>
      </c>
      <c r="E49" s="73">
        <v>3920.2</v>
      </c>
      <c r="F49" s="73">
        <v>3925.6</v>
      </c>
      <c r="G49" s="90">
        <v>0.72</v>
      </c>
    </row>
    <row r="50" spans="2:7" ht="15.75" thickBot="1">
      <c r="B50" s="45">
        <v>45323</v>
      </c>
      <c r="C50" s="44">
        <v>140.49</v>
      </c>
      <c r="D50" s="44">
        <v>177.35</v>
      </c>
      <c r="E50" s="44">
        <v>3931.85</v>
      </c>
      <c r="F50" s="44">
        <v>3933.56</v>
      </c>
      <c r="G50" s="90">
        <v>0.93500000000000005</v>
      </c>
    </row>
    <row r="51" spans="2:7" ht="15.75" thickBot="1">
      <c r="B51" s="45">
        <v>45352</v>
      </c>
      <c r="C51" s="44">
        <v>141.47999999999999</v>
      </c>
      <c r="D51" s="44">
        <v>177.3</v>
      </c>
      <c r="E51" s="44">
        <v>3908.67</v>
      </c>
      <c r="F51" s="44">
        <v>3842.3</v>
      </c>
      <c r="G51" s="90">
        <v>0.84</v>
      </c>
    </row>
    <row r="52" spans="2:7" ht="15.75" thickBot="1">
      <c r="B52" s="45">
        <v>45383</v>
      </c>
      <c r="C52" s="44">
        <v>142.32</v>
      </c>
      <c r="D52" s="44">
        <v>177.97</v>
      </c>
      <c r="E52" s="44">
        <v>3866.12</v>
      </c>
      <c r="F52" s="44">
        <v>3873.44</v>
      </c>
      <c r="G52" s="90">
        <v>0.81299999999999994</v>
      </c>
    </row>
    <row r="53" spans="2:7" ht="15.75" thickBot="1">
      <c r="B53" s="45">
        <v>45413</v>
      </c>
      <c r="C53" s="44">
        <v>142.91999999999999</v>
      </c>
      <c r="D53" s="44">
        <v>177.66</v>
      </c>
      <c r="E53" s="44">
        <v>3865.09</v>
      </c>
      <c r="F53" s="44">
        <v>3874.32</v>
      </c>
      <c r="G53" s="90">
        <v>0.72299999999999998</v>
      </c>
    </row>
    <row r="54" spans="2:7" ht="15.75" thickBot="1">
      <c r="B54" s="45">
        <v>45444</v>
      </c>
      <c r="C54" s="44">
        <v>143.38</v>
      </c>
      <c r="D54" s="44">
        <v>178.94</v>
      </c>
      <c r="E54" s="44">
        <v>4054.56</v>
      </c>
      <c r="F54" s="44">
        <v>4148.04</v>
      </c>
      <c r="G54" s="90">
        <v>0.70499999999999996</v>
      </c>
    </row>
    <row r="55" spans="2:7" ht="15.75" thickBot="1">
      <c r="B55" s="45">
        <v>45474</v>
      </c>
      <c r="C55" s="44">
        <v>143.66999999999999</v>
      </c>
      <c r="D55" s="44">
        <v>179.3</v>
      </c>
      <c r="E55" s="44">
        <v>4036.8</v>
      </c>
      <c r="F55" s="44">
        <v>4089.05</v>
      </c>
      <c r="G55" s="90">
        <v>0.85</v>
      </c>
    </row>
    <row r="56" spans="2:7" ht="15.75" thickBot="1">
      <c r="B56" s="45">
        <v>45505</v>
      </c>
      <c r="C56" s="44">
        <v>143.66999999999999</v>
      </c>
      <c r="D56" s="44">
        <v>177.83</v>
      </c>
      <c r="E56" s="44">
        <v>4062.98</v>
      </c>
      <c r="F56" s="44">
        <v>4160.3100000000004</v>
      </c>
      <c r="G56" s="90">
        <v>0.749</v>
      </c>
    </row>
    <row r="57" spans="2:7" ht="15.75" thickBot="1">
      <c r="B57" s="45">
        <v>45536</v>
      </c>
      <c r="C57" s="44">
        <v>144.02000000000001</v>
      </c>
      <c r="D57" s="44">
        <v>179.48</v>
      </c>
      <c r="E57" s="44">
        <v>4191.8999999999996</v>
      </c>
      <c r="F57" s="44">
        <v>4164.3999999999996</v>
      </c>
      <c r="G57" s="90">
        <v>0.73499999999999999</v>
      </c>
    </row>
    <row r="58" spans="2:7" ht="15.75" thickBot="1">
      <c r="B58" s="45">
        <v>45566</v>
      </c>
      <c r="C58" s="44">
        <v>143.83000000000001</v>
      </c>
      <c r="D58" s="44">
        <v>180.49</v>
      </c>
      <c r="E58" s="44">
        <v>4257</v>
      </c>
      <c r="F58" s="44">
        <v>4413.5</v>
      </c>
      <c r="G58" s="90">
        <v>0.745</v>
      </c>
    </row>
    <row r="59" spans="2:7" ht="15.75" thickBot="1">
      <c r="B59" s="45">
        <v>45597</v>
      </c>
      <c r="C59" s="44">
        <v>144.22</v>
      </c>
      <c r="D59" s="44">
        <v>182.95</v>
      </c>
      <c r="E59" s="44">
        <v>4411.1000000000004</v>
      </c>
      <c r="F59" s="44">
        <v>4419.6000000000004</v>
      </c>
      <c r="G59" s="90">
        <v>0.745</v>
      </c>
    </row>
    <row r="60" spans="2:7" ht="15.75" thickBot="1">
      <c r="B60" s="45">
        <v>45627</v>
      </c>
      <c r="C60" s="44">
        <v>144.88</v>
      </c>
      <c r="D60" s="44">
        <v>184.52</v>
      </c>
      <c r="E60" s="44">
        <v>4385.1499999999996</v>
      </c>
      <c r="F60" s="44">
        <v>4409.1499999999996</v>
      </c>
      <c r="G60" s="90">
        <v>0.8</v>
      </c>
    </row>
    <row r="61" spans="2:7" ht="15.75" thickBot="1">
      <c r="B61" s="45">
        <v>45658</v>
      </c>
      <c r="C61" s="44">
        <v>146.24</v>
      </c>
      <c r="D61" s="44">
        <v>185.53</v>
      </c>
      <c r="E61" s="44">
        <v>4307.57</v>
      </c>
      <c r="F61" s="44">
        <v>4170.01</v>
      </c>
      <c r="G61" s="90">
        <v>0.84799999999999998</v>
      </c>
    </row>
    <row r="62" spans="2:7" ht="15.75" thickBot="1">
      <c r="B62" s="45">
        <v>45689</v>
      </c>
      <c r="C62" s="44">
        <v>147.9</v>
      </c>
      <c r="D62" s="44">
        <v>185.82</v>
      </c>
      <c r="E62" s="44">
        <v>4131.95</v>
      </c>
      <c r="F62" s="44">
        <v>4120.1099999999997</v>
      </c>
      <c r="G62" s="90">
        <v>0.92900000000000005</v>
      </c>
    </row>
    <row r="63" spans="2:7" ht="15.75" thickBot="1">
      <c r="B63" s="45">
        <v>45717</v>
      </c>
      <c r="C63" s="44">
        <v>148.68</v>
      </c>
      <c r="D63" s="44">
        <v>185.65</v>
      </c>
      <c r="E63" s="44">
        <v>4133.4799999999996</v>
      </c>
      <c r="F63" s="44">
        <v>4192.57</v>
      </c>
      <c r="G63" s="90">
        <v>0.89500000000000002</v>
      </c>
    </row>
    <row r="64" spans="2:7" ht="15.75" thickBot="1">
      <c r="B64" s="45">
        <v>45748</v>
      </c>
      <c r="C64" s="44">
        <v>149.66</v>
      </c>
      <c r="D64" s="44">
        <v>185.83</v>
      </c>
      <c r="E64" s="44">
        <v>4280.257999999998</v>
      </c>
      <c r="F64" s="44">
        <v>4198.83</v>
      </c>
      <c r="G64" s="90">
        <v>0.92</v>
      </c>
    </row>
    <row r="65" spans="2:8" ht="15.75" thickBot="1">
      <c r="B65" s="45">
        <v>45778</v>
      </c>
      <c r="C65" s="44">
        <v>150.13999999999999</v>
      </c>
      <c r="D65" s="44">
        <v>183.77</v>
      </c>
      <c r="E65" s="44">
        <v>4202.3</v>
      </c>
      <c r="F65" s="44">
        <v>4148.72</v>
      </c>
      <c r="G65" s="90">
        <v>0.72499999999999998</v>
      </c>
    </row>
    <row r="66" spans="2:8" ht="15.75" thickBot="1">
      <c r="B66" s="45">
        <v>45809</v>
      </c>
      <c r="C66" s="44">
        <v>150.30000000000001</v>
      </c>
      <c r="D66" s="44">
        <v>182.59</v>
      </c>
      <c r="E66" s="44">
        <v>4115.8999999999996</v>
      </c>
      <c r="F66" s="44">
        <v>4069.7</v>
      </c>
      <c r="G66" s="90">
        <v>0.75600000000000001</v>
      </c>
    </row>
    <row r="67" spans="2:8" ht="15.75" thickBot="1">
      <c r="B67" s="88">
        <v>45839</v>
      </c>
      <c r="C67" s="89">
        <v>150.71</v>
      </c>
      <c r="D67" s="89">
        <v>183.7</v>
      </c>
      <c r="E67" s="89">
        <v>4047.29</v>
      </c>
      <c r="F67" s="89">
        <v>4179.6899999999996</v>
      </c>
      <c r="G67" s="90">
        <v>0.71099999999999997</v>
      </c>
    </row>
    <row r="68" spans="2:8" ht="15.75" thickBot="1">
      <c r="B68" s="88">
        <v>45870</v>
      </c>
      <c r="C68" s="89">
        <v>150.99</v>
      </c>
      <c r="D68" s="89">
        <v>185.39</v>
      </c>
      <c r="E68" s="89">
        <v>4051</v>
      </c>
      <c r="F68" s="89">
        <v>4018</v>
      </c>
      <c r="G68" s="90">
        <v>0.66</v>
      </c>
    </row>
    <row r="69" spans="2:8" ht="15.75" thickBot="1">
      <c r="B69" s="88">
        <v>45901</v>
      </c>
      <c r="C69" s="89">
        <v>151</v>
      </c>
      <c r="D69" s="89">
        <v>181.75</v>
      </c>
      <c r="E69" s="89">
        <v>3933</v>
      </c>
      <c r="F69" s="89">
        <v>3901</v>
      </c>
      <c r="G69" s="90">
        <v>0.67</v>
      </c>
    </row>
    <row r="70" spans="2:8" ht="15.75" thickBot="1">
      <c r="B70" s="88">
        <v>45931</v>
      </c>
      <c r="C70" s="95">
        <v>151.76</v>
      </c>
      <c r="D70" s="89">
        <v>180</v>
      </c>
      <c r="E70" s="89">
        <v>3867</v>
      </c>
      <c r="F70" s="89">
        <v>3870.42</v>
      </c>
      <c r="G70" s="90">
        <v>0.64</v>
      </c>
    </row>
    <row r="71" spans="2:8" ht="15.75" thickBot="1">
      <c r="B71" s="88">
        <v>45962</v>
      </c>
      <c r="C71" s="89">
        <v>152</v>
      </c>
      <c r="D71" s="89">
        <v>151</v>
      </c>
      <c r="E71" s="89">
        <v>3786</v>
      </c>
      <c r="F71" s="89">
        <v>3774</v>
      </c>
      <c r="G71" s="90">
        <v>0.66</v>
      </c>
    </row>
    <row r="72" spans="2:8" ht="15.75" thickBot="1">
      <c r="B72" s="88">
        <v>45992</v>
      </c>
      <c r="C72" s="89">
        <v>152</v>
      </c>
      <c r="D72" s="89">
        <v>150</v>
      </c>
      <c r="E72" s="89">
        <v>3750</v>
      </c>
      <c r="F72" s="89">
        <v>3757</v>
      </c>
      <c r="G72" s="90">
        <v>0.61</v>
      </c>
    </row>
    <row r="73" spans="2:8" ht="15.75" thickBot="1">
      <c r="B73" s="88">
        <v>46023</v>
      </c>
      <c r="C73" s="106">
        <v>118</v>
      </c>
      <c r="D73" s="44">
        <v>183.09</v>
      </c>
      <c r="E73" s="106">
        <v>3703</v>
      </c>
      <c r="F73" s="106">
        <v>3671</v>
      </c>
      <c r="G73" s="107">
        <v>0.66</v>
      </c>
    </row>
    <row r="74" spans="2:8" ht="15.75" thickBot="1">
      <c r="B74" s="88">
        <v>46054</v>
      </c>
      <c r="C74" s="106">
        <v>108</v>
      </c>
      <c r="D74" s="44">
        <v>184.47</v>
      </c>
      <c r="E74" s="106">
        <v>3718</v>
      </c>
      <c r="F74" s="106">
        <v>3766</v>
      </c>
      <c r="G74" s="90">
        <v>0.61</v>
      </c>
    </row>
    <row r="75" spans="2:8" ht="15.75" thickBot="1">
      <c r="B75" s="88">
        <v>46082</v>
      </c>
      <c r="C75" s="106">
        <v>78</v>
      </c>
      <c r="D75" s="44">
        <v>188.84</v>
      </c>
      <c r="E75" s="106">
        <v>3717</v>
      </c>
      <c r="F75" s="106">
        <v>3669</v>
      </c>
      <c r="G75" s="90">
        <v>0.72299999999999998</v>
      </c>
      <c r="H75" s="94"/>
    </row>
    <row r="76" spans="2:8">
      <c r="B76" s="102"/>
      <c r="C76" s="103"/>
      <c r="D76" s="103"/>
      <c r="E76" s="103"/>
      <c r="F76" s="103"/>
      <c r="G76" s="104"/>
      <c r="H76" s="105"/>
    </row>
    <row r="77" spans="2:8">
      <c r="B77" s="80"/>
      <c r="C77" s="81"/>
      <c r="D77" s="81"/>
      <c r="E77" s="81"/>
      <c r="F77" s="81"/>
      <c r="G77" s="82"/>
    </row>
    <row r="78" spans="2:8">
      <c r="B78" s="80"/>
      <c r="C78" s="81"/>
      <c r="D78" s="81"/>
      <c r="E78" s="81"/>
      <c r="F78" s="81"/>
      <c r="G78" s="82"/>
    </row>
    <row r="79" spans="2:8">
      <c r="B79" s="2" t="s">
        <v>76</v>
      </c>
    </row>
  </sheetData>
  <mergeCells count="10">
    <mergeCell ref="B43:K45"/>
    <mergeCell ref="L43:V45"/>
    <mergeCell ref="M11:N22"/>
    <mergeCell ref="B5:V6"/>
    <mergeCell ref="L26:V30"/>
    <mergeCell ref="L7:V9"/>
    <mergeCell ref="B7:K10"/>
    <mergeCell ref="J11:J22"/>
    <mergeCell ref="K31:L42"/>
    <mergeCell ref="B26:K3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4:AX63"/>
  <sheetViews>
    <sheetView topLeftCell="A64" zoomScale="84" zoomScaleNormal="84" workbookViewId="0"/>
  </sheetViews>
  <sheetFormatPr baseColWidth="10" defaultColWidth="11.42578125" defaultRowHeight="15"/>
  <cols>
    <col min="1" max="50" width="11.42578125" style="2"/>
  </cols>
  <sheetData>
    <row r="4" spans="5:13" ht="15.75" thickBot="1"/>
    <row r="5" spans="5:13">
      <c r="E5" s="200" t="s">
        <v>77</v>
      </c>
      <c r="F5" s="201"/>
      <c r="G5" s="201"/>
      <c r="H5" s="201"/>
      <c r="I5" s="201"/>
      <c r="J5" s="201"/>
      <c r="K5" s="201"/>
      <c r="L5" s="201"/>
      <c r="M5" s="202"/>
    </row>
    <row r="6" spans="5:13">
      <c r="E6" s="203"/>
      <c r="F6" s="204"/>
      <c r="G6" s="204"/>
      <c r="H6" s="204"/>
      <c r="I6" s="204"/>
      <c r="J6" s="204"/>
      <c r="K6" s="204"/>
      <c r="L6" s="204"/>
      <c r="M6" s="205"/>
    </row>
    <row r="7" spans="5:13">
      <c r="E7" s="203"/>
      <c r="F7" s="204"/>
      <c r="G7" s="204"/>
      <c r="H7" s="204"/>
      <c r="I7" s="204"/>
      <c r="J7" s="204"/>
      <c r="K7" s="204"/>
      <c r="L7" s="204"/>
      <c r="M7" s="205"/>
    </row>
    <row r="8" spans="5:13">
      <c r="E8" s="203"/>
      <c r="F8" s="204"/>
      <c r="G8" s="204"/>
      <c r="H8" s="204"/>
      <c r="I8" s="204"/>
      <c r="J8" s="204"/>
      <c r="K8" s="204"/>
      <c r="L8" s="204"/>
      <c r="M8" s="205"/>
    </row>
    <row r="9" spans="5:13" ht="15.75" thickBot="1">
      <c r="E9" s="206"/>
      <c r="F9" s="207"/>
      <c r="G9" s="207"/>
      <c r="H9" s="207"/>
      <c r="I9" s="207"/>
      <c r="J9" s="207"/>
      <c r="K9" s="207"/>
      <c r="L9" s="207"/>
      <c r="M9" s="208"/>
    </row>
    <row r="10" spans="5:13">
      <c r="E10" s="14"/>
      <c r="F10" s="14"/>
      <c r="G10" s="14"/>
      <c r="H10" s="14"/>
      <c r="I10" s="14"/>
      <c r="J10" s="14"/>
      <c r="K10" s="14"/>
      <c r="L10" s="14"/>
      <c r="M10" s="14"/>
    </row>
    <row r="11" spans="5:13">
      <c r="E11" s="14"/>
      <c r="F11" s="14"/>
      <c r="G11" s="14"/>
      <c r="H11" s="14"/>
      <c r="I11" s="14"/>
      <c r="J11" s="14"/>
      <c r="K11" s="14"/>
      <c r="L11" s="14"/>
      <c r="M11" s="14"/>
    </row>
    <row r="13" spans="5:13" ht="19.5" customHeight="1">
      <c r="E13" s="209" t="s">
        <v>78</v>
      </c>
      <c r="F13" s="209"/>
      <c r="G13" s="209"/>
      <c r="H13" s="209"/>
      <c r="I13" s="209"/>
      <c r="J13" s="209"/>
      <c r="K13" s="209"/>
      <c r="L13" s="209"/>
      <c r="M13" s="209"/>
    </row>
    <row r="14" spans="5:13" ht="19.5" customHeight="1">
      <c r="E14" s="209"/>
      <c r="F14" s="209"/>
      <c r="G14" s="209"/>
      <c r="H14" s="209"/>
      <c r="I14" s="209"/>
      <c r="J14" s="209"/>
      <c r="K14" s="209"/>
      <c r="L14" s="209"/>
      <c r="M14" s="209"/>
    </row>
    <row r="15" spans="5:13">
      <c r="E15" s="15"/>
      <c r="F15" s="15"/>
      <c r="G15" s="15"/>
      <c r="H15" s="15"/>
      <c r="I15" s="15"/>
      <c r="J15" s="15"/>
      <c r="K15" s="15"/>
      <c r="L15" s="15"/>
      <c r="M15" s="15"/>
    </row>
    <row r="16" spans="5: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194" t="s">
        <v>79</v>
      </c>
      <c r="F19" s="195"/>
      <c r="G19" s="195"/>
      <c r="H19" s="195"/>
      <c r="I19" s="195"/>
      <c r="J19" s="195"/>
      <c r="K19" s="195"/>
      <c r="L19" s="195"/>
      <c r="M19" s="196"/>
    </row>
    <row r="20" spans="5:13" ht="15" customHeight="1" thickBot="1">
      <c r="E20" s="197"/>
      <c r="F20" s="198"/>
      <c r="G20" s="198"/>
      <c r="H20" s="198"/>
      <c r="I20" s="198"/>
      <c r="J20" s="198"/>
      <c r="K20" s="198"/>
      <c r="L20" s="198"/>
      <c r="M20" s="199"/>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210" t="s">
        <v>80</v>
      </c>
      <c r="F61" s="211"/>
      <c r="G61" s="211"/>
      <c r="H61" s="211"/>
      <c r="I61" s="211"/>
      <c r="J61" s="211"/>
      <c r="K61" s="211"/>
      <c r="L61" s="211"/>
      <c r="M61" s="212"/>
    </row>
    <row r="62" spans="5:13">
      <c r="E62" s="213"/>
      <c r="F62" s="214"/>
      <c r="G62" s="214"/>
      <c r="H62" s="214"/>
      <c r="I62" s="214"/>
      <c r="J62" s="214"/>
      <c r="K62" s="214"/>
      <c r="L62" s="214"/>
      <c r="M62" s="215"/>
    </row>
    <row r="63" spans="5:13" ht="15.75" thickBot="1">
      <c r="E63" s="216"/>
      <c r="F63" s="217"/>
      <c r="G63" s="217"/>
      <c r="H63" s="217"/>
      <c r="I63" s="217"/>
      <c r="J63" s="217"/>
      <c r="K63" s="217"/>
      <c r="L63" s="217"/>
      <c r="M63" s="218"/>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S86"/>
  <sheetViews>
    <sheetView topLeftCell="E1" zoomScale="87" zoomScaleNormal="87" workbookViewId="0">
      <selection activeCell="T14" sqref="T14"/>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9">
      <c r="A1" s="160"/>
      <c r="B1" s="160"/>
      <c r="C1" s="160"/>
    </row>
    <row r="2" spans="1:19" ht="15.75" thickBot="1"/>
    <row r="3" spans="1:19" ht="26.25" customHeight="1" thickBot="1">
      <c r="F3" s="225" t="s">
        <v>81</v>
      </c>
      <c r="G3" s="226"/>
      <c r="H3" s="226"/>
      <c r="I3" s="226"/>
      <c r="J3" s="226"/>
      <c r="K3" s="226"/>
      <c r="L3" s="226"/>
      <c r="M3" s="226"/>
      <c r="N3" s="226"/>
      <c r="O3" s="226"/>
      <c r="P3" s="226"/>
      <c r="Q3" s="226"/>
      <c r="R3" s="227"/>
      <c r="S3" s="87"/>
    </row>
    <row r="4" spans="1:19" ht="26.25" customHeight="1" thickBot="1">
      <c r="E4" s="55" t="s">
        <v>82</v>
      </c>
      <c r="F4" s="59">
        <v>45717</v>
      </c>
      <c r="G4" s="53">
        <v>45748</v>
      </c>
      <c r="H4" s="59">
        <v>45778</v>
      </c>
      <c r="I4" s="86">
        <v>45809</v>
      </c>
      <c r="J4" s="86">
        <v>45839</v>
      </c>
      <c r="K4" s="91">
        <v>45870</v>
      </c>
      <c r="L4" s="91">
        <v>45901</v>
      </c>
      <c r="M4" s="91">
        <v>45931</v>
      </c>
      <c r="N4" s="91">
        <v>45962</v>
      </c>
      <c r="O4" s="91">
        <v>45992</v>
      </c>
      <c r="P4" s="91">
        <v>46023</v>
      </c>
      <c r="Q4" s="91">
        <v>46054</v>
      </c>
      <c r="R4" s="91">
        <v>46082</v>
      </c>
    </row>
    <row r="5" spans="1:19" ht="26.25" customHeight="1">
      <c r="E5" s="40" t="s">
        <v>83</v>
      </c>
      <c r="F5" s="64">
        <v>1639.8942500000001</v>
      </c>
      <c r="G5" s="64">
        <v>1701.4929199999999</v>
      </c>
      <c r="H5" s="64">
        <v>1651.97821</v>
      </c>
      <c r="I5" s="83">
        <v>1615.4529299999999</v>
      </c>
      <c r="J5" s="83">
        <v>1615.8338100000001</v>
      </c>
      <c r="K5" s="11">
        <v>1576.7200600000001</v>
      </c>
      <c r="L5" s="11">
        <v>1574.4076700000001</v>
      </c>
      <c r="M5" s="11">
        <v>1510.2861800000001</v>
      </c>
      <c r="N5" s="11">
        <v>1453.26233</v>
      </c>
      <c r="O5" s="11">
        <v>1496.7282600000001</v>
      </c>
      <c r="P5" s="11">
        <v>1921.5416600000001</v>
      </c>
      <c r="Q5" s="11">
        <v>1939.02827</v>
      </c>
      <c r="R5" s="11">
        <v>1921.66482</v>
      </c>
    </row>
    <row r="6" spans="1:19" ht="26.25" customHeight="1">
      <c r="E6" s="28" t="s">
        <v>84</v>
      </c>
      <c r="F6" s="11">
        <v>766.71234000000004</v>
      </c>
      <c r="G6" s="11">
        <v>756.89903000000004</v>
      </c>
      <c r="H6" s="11">
        <v>764.86208999999997</v>
      </c>
      <c r="I6" s="84">
        <v>762.90111999999999</v>
      </c>
      <c r="J6" s="84">
        <v>771.76212999999996</v>
      </c>
      <c r="K6" s="11">
        <v>762.05228999999997</v>
      </c>
      <c r="L6" s="11">
        <v>731.72699999999998</v>
      </c>
      <c r="M6" s="11">
        <v>704.66638</v>
      </c>
      <c r="N6" s="11">
        <v>694.71964000000003</v>
      </c>
      <c r="O6" s="11">
        <v>669.84123999999997</v>
      </c>
      <c r="P6" s="11">
        <v>750.68556000000001</v>
      </c>
      <c r="Q6" s="11">
        <v>776.16618000000005</v>
      </c>
      <c r="R6" s="11">
        <v>864.46101999999996</v>
      </c>
    </row>
    <row r="7" spans="1:19" ht="26.25" customHeight="1">
      <c r="E7" s="28" t="s">
        <v>85</v>
      </c>
      <c r="F7" s="11">
        <v>785.58906999999999</v>
      </c>
      <c r="G7" s="11">
        <v>785.58906999999999</v>
      </c>
      <c r="H7" s="11">
        <v>785.58906999999999</v>
      </c>
      <c r="I7" s="84">
        <v>785.58906999999999</v>
      </c>
      <c r="J7" s="84">
        <v>785.58906999999999</v>
      </c>
      <c r="K7" s="11">
        <v>785.58906999999999</v>
      </c>
      <c r="L7" s="11">
        <v>785.58906999999999</v>
      </c>
      <c r="M7" s="11">
        <v>785.58906999999999</v>
      </c>
      <c r="N7" s="11">
        <v>785.58906999999999</v>
      </c>
      <c r="O7" s="11">
        <v>785.58906999999999</v>
      </c>
      <c r="P7" s="11">
        <v>825.65410999999995</v>
      </c>
      <c r="Q7" s="11">
        <v>542.06660999999997</v>
      </c>
      <c r="R7" s="11">
        <v>825.65410999999995</v>
      </c>
    </row>
    <row r="8" spans="1:19" ht="26.25" customHeight="1">
      <c r="E8" s="28" t="s">
        <v>86</v>
      </c>
      <c r="F8" s="11">
        <v>3324.11391</v>
      </c>
      <c r="G8" s="11">
        <v>3369.2992100000001</v>
      </c>
      <c r="H8" s="11">
        <v>3354.1075999999998</v>
      </c>
      <c r="I8" s="84">
        <v>3314.9636300000002</v>
      </c>
      <c r="J8" s="84">
        <v>3326.0531700000001</v>
      </c>
      <c r="K8" s="11">
        <v>3280.5430999999999</v>
      </c>
      <c r="L8" s="11">
        <v>3248.9755</v>
      </c>
      <c r="M8" s="11">
        <v>3159.5803900000001</v>
      </c>
      <c r="N8" s="11">
        <v>3096.7220499999999</v>
      </c>
      <c r="O8" s="11">
        <v>3116.2668399999998</v>
      </c>
      <c r="P8" s="108">
        <v>3667.3292499999998</v>
      </c>
      <c r="Q8" s="11">
        <v>3384.4194600000001</v>
      </c>
      <c r="R8" s="11">
        <v>3781.7330900000002</v>
      </c>
    </row>
    <row r="9" spans="1:19" ht="26.25" customHeight="1" thickBot="1">
      <c r="E9" s="29" t="s">
        <v>87</v>
      </c>
      <c r="F9" s="26">
        <v>3665.4183899999998</v>
      </c>
      <c r="G9" s="26">
        <v>3680.1432599999998</v>
      </c>
      <c r="H9" s="26">
        <v>3699.76982</v>
      </c>
      <c r="I9" s="85">
        <v>3706.9964399999999</v>
      </c>
      <c r="J9" s="85">
        <v>3706.3081900000002</v>
      </c>
      <c r="K9" s="11">
        <v>3711.7730299999998</v>
      </c>
      <c r="L9" s="11">
        <v>3714.0206899999998</v>
      </c>
      <c r="M9" s="11">
        <v>3721.4160200000001</v>
      </c>
      <c r="N9" s="11">
        <v>3723.6344199999999</v>
      </c>
      <c r="O9" s="11">
        <v>3721.6754999999998</v>
      </c>
      <c r="P9" s="11">
        <v>3726.81342</v>
      </c>
      <c r="Q9" s="11">
        <v>4231.8203000000003</v>
      </c>
      <c r="R9" s="11">
        <v>3801.9742500000002</v>
      </c>
    </row>
    <row r="10" spans="1:19" ht="30" customHeight="1" thickBot="1">
      <c r="E10" s="223" t="s">
        <v>88</v>
      </c>
      <c r="F10" s="224"/>
      <c r="G10" s="224"/>
      <c r="H10" s="224"/>
      <c r="I10" s="224"/>
      <c r="J10" s="224"/>
      <c r="K10" s="224"/>
      <c r="L10" s="224"/>
      <c r="M10" s="224"/>
      <c r="N10" s="224"/>
      <c r="O10" s="224"/>
      <c r="P10" s="224"/>
      <c r="Q10" s="224"/>
      <c r="R10" s="224"/>
      <c r="S10" s="224"/>
    </row>
    <row r="11" spans="1:19" ht="30" customHeight="1" thickBot="1">
      <c r="F11" s="225" t="s">
        <v>89</v>
      </c>
      <c r="G11" s="226"/>
      <c r="H11" s="226"/>
      <c r="I11" s="226"/>
      <c r="J11" s="226"/>
      <c r="K11" s="226"/>
      <c r="L11" s="226"/>
      <c r="M11" s="226"/>
      <c r="N11" s="226"/>
      <c r="O11" s="226"/>
      <c r="P11" s="226"/>
      <c r="Q11" s="226"/>
      <c r="R11" s="227"/>
      <c r="S11" s="87"/>
    </row>
    <row r="12" spans="1:19" ht="30" customHeight="1" thickBot="1">
      <c r="D12" s="43" t="s">
        <v>90</v>
      </c>
      <c r="E12" s="43" t="s">
        <v>91</v>
      </c>
      <c r="F12" s="59">
        <v>45717</v>
      </c>
      <c r="G12" s="53">
        <v>45748</v>
      </c>
      <c r="H12" s="59">
        <v>45778</v>
      </c>
      <c r="I12" s="86">
        <v>45809</v>
      </c>
      <c r="J12" s="61">
        <v>45839</v>
      </c>
      <c r="K12" s="61">
        <v>45870</v>
      </c>
      <c r="L12" s="61">
        <v>45901</v>
      </c>
      <c r="M12" s="91">
        <v>45931</v>
      </c>
      <c r="N12" s="91">
        <v>45962</v>
      </c>
      <c r="O12" s="91">
        <v>45992</v>
      </c>
      <c r="P12" s="91">
        <v>46023</v>
      </c>
      <c r="Q12" s="91">
        <v>46054</v>
      </c>
      <c r="R12" s="91">
        <v>46082</v>
      </c>
    </row>
    <row r="13" spans="1:19" ht="30" customHeight="1">
      <c r="D13" s="219" t="s">
        <v>92</v>
      </c>
      <c r="E13" s="40" t="s">
        <v>93</v>
      </c>
      <c r="F13" s="64">
        <v>1568.04</v>
      </c>
      <c r="G13" s="64">
        <v>1576.2</v>
      </c>
      <c r="H13" s="64">
        <v>1586.6</v>
      </c>
      <c r="I13" s="83">
        <v>1591.68</v>
      </c>
      <c r="J13" s="25">
        <v>1593.27</v>
      </c>
      <c r="K13" s="25">
        <v>1597.73</v>
      </c>
      <c r="L13" s="25">
        <v>1600.77</v>
      </c>
      <c r="M13" s="11">
        <v>1605.89</v>
      </c>
      <c r="N13" s="11">
        <v>1608.78</v>
      </c>
      <c r="O13" s="11">
        <v>1609.91</v>
      </c>
      <c r="P13" s="11">
        <v>1616.34</v>
      </c>
      <c r="Q13" s="11">
        <v>1518.53</v>
      </c>
      <c r="R13" s="11">
        <v>1660.35</v>
      </c>
    </row>
    <row r="14" spans="1:19" ht="30" customHeight="1" thickBot="1">
      <c r="D14" s="220"/>
      <c r="E14" s="28" t="s">
        <v>94</v>
      </c>
      <c r="F14" s="11">
        <v>1958.57</v>
      </c>
      <c r="G14" s="11">
        <v>1968.75</v>
      </c>
      <c r="H14" s="11">
        <v>1981.75</v>
      </c>
      <c r="I14" s="84">
        <v>1988.09</v>
      </c>
      <c r="J14" s="25">
        <v>1990.08</v>
      </c>
      <c r="K14" s="25">
        <v>1995.65</v>
      </c>
      <c r="L14" s="25">
        <v>1999.44</v>
      </c>
      <c r="M14" s="11">
        <v>2005.84</v>
      </c>
      <c r="N14" s="11">
        <v>2009.45</v>
      </c>
      <c r="O14" s="11">
        <v>2010.86</v>
      </c>
      <c r="P14" s="11">
        <v>2018.9</v>
      </c>
      <c r="Q14" s="11">
        <v>1904.25</v>
      </c>
      <c r="R14" s="11">
        <v>2072.0500000000002</v>
      </c>
    </row>
    <row r="15" spans="1:19" ht="30" customHeight="1" thickBot="1">
      <c r="D15" s="31" t="s">
        <v>95</v>
      </c>
      <c r="E15" s="28" t="s">
        <v>96</v>
      </c>
      <c r="F15" s="11">
        <v>3324.11391</v>
      </c>
      <c r="G15" s="11">
        <v>3369.2992100000001</v>
      </c>
      <c r="H15" s="11">
        <v>3354.1075999999998</v>
      </c>
      <c r="I15" s="84">
        <v>3314.9636300000002</v>
      </c>
      <c r="J15" s="25">
        <v>3326.0531700000001</v>
      </c>
      <c r="K15" s="11">
        <v>3280.5430999999999</v>
      </c>
      <c r="L15" s="25">
        <v>3248.9755</v>
      </c>
      <c r="M15" s="11">
        <v>3159.5803900000001</v>
      </c>
      <c r="N15" s="11">
        <v>3096.7220499999999</v>
      </c>
      <c r="O15" s="11">
        <v>3116.2668399999998</v>
      </c>
      <c r="P15" s="11">
        <f>P8</f>
        <v>3667.3292499999998</v>
      </c>
      <c r="Q15" s="11">
        <v>3384.4194600000001</v>
      </c>
      <c r="R15" s="11">
        <v>3781.7330900000002</v>
      </c>
    </row>
    <row r="16" spans="1:19" ht="30" customHeight="1" thickBot="1">
      <c r="D16" s="31" t="s">
        <v>97</v>
      </c>
      <c r="E16" s="29" t="s">
        <v>98</v>
      </c>
      <c r="F16" s="26">
        <f t="shared" ref="F16:R16" si="0">+F15*1.2</f>
        <v>3988.9366919999998</v>
      </c>
      <c r="G16" s="26">
        <f t="shared" si="0"/>
        <v>4043.159052</v>
      </c>
      <c r="H16" s="26">
        <f t="shared" si="0"/>
        <v>4024.9291199999998</v>
      </c>
      <c r="I16" s="26">
        <f t="shared" si="0"/>
        <v>3977.9563560000001</v>
      </c>
      <c r="J16" s="27">
        <f t="shared" si="0"/>
        <v>3991.2638040000002</v>
      </c>
      <c r="K16" s="27">
        <f t="shared" si="0"/>
        <v>3936.6517199999998</v>
      </c>
      <c r="L16" s="27">
        <f t="shared" si="0"/>
        <v>3898.7705999999998</v>
      </c>
      <c r="M16" s="27">
        <f t="shared" si="0"/>
        <v>3791.4964679999998</v>
      </c>
      <c r="N16" s="27">
        <f t="shared" si="0"/>
        <v>3716.0664599999996</v>
      </c>
      <c r="O16" s="27">
        <f t="shared" si="0"/>
        <v>3739.5202079999995</v>
      </c>
      <c r="P16" s="27">
        <f t="shared" si="0"/>
        <v>4400.7950999999994</v>
      </c>
      <c r="Q16" s="27">
        <f t="shared" si="0"/>
        <v>4061.3033519999999</v>
      </c>
      <c r="R16" s="27">
        <f t="shared" si="0"/>
        <v>4538.0797080000002</v>
      </c>
    </row>
    <row r="17" spans="5:19" ht="15" customHeight="1">
      <c r="E17" s="221" t="s">
        <v>99</v>
      </c>
      <c r="F17" s="222"/>
      <c r="G17" s="222"/>
      <c r="H17" s="222"/>
      <c r="I17" s="222"/>
      <c r="J17" s="222"/>
      <c r="K17" s="222"/>
      <c r="L17" s="222"/>
      <c r="M17" s="222"/>
      <c r="N17" s="222"/>
      <c r="O17" s="222"/>
      <c r="P17" s="222"/>
      <c r="Q17" s="222"/>
      <c r="R17" s="222"/>
      <c r="S17" s="222"/>
    </row>
    <row r="18" spans="5:19" ht="29.25" customHeight="1">
      <c r="E18" s="222"/>
      <c r="F18" s="222"/>
      <c r="G18" s="222"/>
      <c r="H18" s="222"/>
      <c r="I18" s="222"/>
      <c r="J18" s="222"/>
      <c r="K18" s="222"/>
      <c r="L18" s="222"/>
      <c r="M18" s="222"/>
      <c r="N18" s="222"/>
      <c r="O18" s="222"/>
      <c r="P18" s="222"/>
      <c r="Q18" s="222"/>
      <c r="R18" s="222"/>
      <c r="S18" s="222"/>
    </row>
    <row r="79" ht="32.25" customHeight="1"/>
    <row r="80" ht="32.25" customHeight="1"/>
    <row r="83" ht="30" customHeight="1"/>
    <row r="86" ht="21" customHeight="1"/>
  </sheetData>
  <mergeCells count="6">
    <mergeCell ref="A1:C1"/>
    <mergeCell ref="D13:D14"/>
    <mergeCell ref="E17:S18"/>
    <mergeCell ref="E10:S10"/>
    <mergeCell ref="F3:R3"/>
    <mergeCell ref="F11:R11"/>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tint="-0.249977111117893"/>
  </sheetPr>
  <dimension ref="A1:R86"/>
  <sheetViews>
    <sheetView topLeftCell="E1" zoomScale="89" zoomScaleNormal="89" workbookViewId="0">
      <selection activeCell="S14" sqref="S14"/>
    </sheetView>
  </sheetViews>
  <sheetFormatPr baseColWidth="10" defaultColWidth="11.42578125" defaultRowHeight="15"/>
  <cols>
    <col min="1"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c r="A1" s="160"/>
      <c r="B1" s="160"/>
      <c r="C1" s="160"/>
    </row>
    <row r="2" spans="1:18" ht="15.75" thickBot="1"/>
    <row r="3" spans="1:18" ht="26.25" customHeight="1" thickBot="1">
      <c r="F3" s="228" t="s">
        <v>100</v>
      </c>
      <c r="G3" s="229"/>
      <c r="H3" s="229"/>
      <c r="I3" s="229"/>
      <c r="J3" s="229"/>
      <c r="K3" s="229"/>
      <c r="L3" s="229"/>
      <c r="M3" s="229"/>
      <c r="N3" s="229"/>
      <c r="O3" s="229"/>
      <c r="P3" s="229"/>
      <c r="Q3" s="229"/>
      <c r="R3" s="230"/>
    </row>
    <row r="4" spans="1:18" ht="26.25" customHeight="1" thickBot="1">
      <c r="E4" s="37" t="s">
        <v>82</v>
      </c>
      <c r="F4" s="59">
        <v>45717</v>
      </c>
      <c r="G4" s="53">
        <v>45748</v>
      </c>
      <c r="H4" s="59">
        <v>45778</v>
      </c>
      <c r="I4" s="53">
        <v>45809</v>
      </c>
      <c r="J4" s="61">
        <v>45839</v>
      </c>
      <c r="K4" s="61">
        <v>45870</v>
      </c>
      <c r="L4" s="61">
        <v>45901</v>
      </c>
      <c r="M4" s="61">
        <v>45931</v>
      </c>
      <c r="N4" s="61">
        <v>45962</v>
      </c>
      <c r="O4" s="61">
        <v>45992</v>
      </c>
      <c r="P4" s="61">
        <v>46023</v>
      </c>
      <c r="Q4" s="61">
        <v>46054</v>
      </c>
      <c r="R4" s="61">
        <v>46082</v>
      </c>
    </row>
    <row r="5" spans="1:18" ht="26.25" customHeight="1">
      <c r="E5" s="30" t="s">
        <v>83</v>
      </c>
      <c r="F5" s="58">
        <v>1720</v>
      </c>
      <c r="G5" s="58">
        <v>1918</v>
      </c>
      <c r="H5" s="58">
        <v>1789</v>
      </c>
      <c r="I5" s="58">
        <v>1835</v>
      </c>
      <c r="J5" s="60">
        <v>1774</v>
      </c>
      <c r="K5" s="60">
        <v>1785</v>
      </c>
      <c r="L5" s="60">
        <v>1780</v>
      </c>
      <c r="M5" s="25">
        <v>1764</v>
      </c>
      <c r="N5" s="25">
        <v>1736</v>
      </c>
      <c r="O5" s="25">
        <v>1792</v>
      </c>
      <c r="P5" s="25">
        <v>1819</v>
      </c>
      <c r="Q5" s="25">
        <v>1754</v>
      </c>
      <c r="R5" s="25">
        <v>1735</v>
      </c>
    </row>
    <row r="6" spans="1:18" ht="26.25" customHeight="1">
      <c r="E6" s="28" t="s">
        <v>84</v>
      </c>
      <c r="F6" s="11">
        <v>348</v>
      </c>
      <c r="G6" s="11">
        <v>384</v>
      </c>
      <c r="H6" s="11">
        <v>385</v>
      </c>
      <c r="I6" s="11">
        <v>376</v>
      </c>
      <c r="J6" s="25">
        <v>387</v>
      </c>
      <c r="K6" s="25">
        <v>421</v>
      </c>
      <c r="L6" s="25">
        <v>370</v>
      </c>
      <c r="M6" s="25">
        <v>378</v>
      </c>
      <c r="N6" s="25">
        <v>388</v>
      </c>
      <c r="O6" s="25">
        <v>380</v>
      </c>
      <c r="P6" s="25">
        <v>395</v>
      </c>
      <c r="Q6" s="25">
        <v>396</v>
      </c>
      <c r="R6" s="25">
        <v>374</v>
      </c>
    </row>
    <row r="7" spans="1:18" ht="26.25" customHeight="1">
      <c r="E7" s="28" t="s">
        <v>85</v>
      </c>
      <c r="F7" s="11">
        <v>723.89</v>
      </c>
      <c r="G7" s="11">
        <v>740.49</v>
      </c>
      <c r="H7" s="11">
        <v>741.85</v>
      </c>
      <c r="I7" s="11">
        <v>737.56</v>
      </c>
      <c r="J7" s="25">
        <v>734.34</v>
      </c>
      <c r="K7" s="25">
        <v>736.76</v>
      </c>
      <c r="L7" s="25">
        <v>738.3</v>
      </c>
      <c r="M7" s="25">
        <v>739.52</v>
      </c>
      <c r="N7" s="25">
        <v>736.51</v>
      </c>
      <c r="O7" s="25">
        <v>730.71</v>
      </c>
      <c r="P7" s="25">
        <v>728.46</v>
      </c>
      <c r="Q7" s="25">
        <v>735.51</v>
      </c>
      <c r="R7" s="25">
        <v>740.35</v>
      </c>
    </row>
    <row r="8" spans="1:18" ht="26.25" customHeight="1">
      <c r="E8" s="28" t="s">
        <v>86</v>
      </c>
      <c r="F8" s="11">
        <v>2872.33</v>
      </c>
      <c r="G8" s="11">
        <v>3130.78</v>
      </c>
      <c r="H8" s="11">
        <v>3005.08</v>
      </c>
      <c r="I8" s="11">
        <v>3035.85</v>
      </c>
      <c r="J8" s="25">
        <v>2995.97</v>
      </c>
      <c r="K8" s="25">
        <v>3044.41</v>
      </c>
      <c r="L8" s="25">
        <v>2986.94</v>
      </c>
      <c r="M8" s="25">
        <v>2980.77</v>
      </c>
      <c r="N8" s="25">
        <v>2961.04</v>
      </c>
      <c r="O8" s="25">
        <v>3003.77</v>
      </c>
      <c r="P8" s="25">
        <v>3050.3</v>
      </c>
      <c r="Q8" s="25">
        <v>2992.98</v>
      </c>
      <c r="R8" s="25">
        <v>2954.27</v>
      </c>
    </row>
    <row r="9" spans="1:18" ht="26.25" customHeight="1" thickBot="1">
      <c r="E9" s="29" t="s">
        <v>87</v>
      </c>
      <c r="F9" s="26">
        <v>5067</v>
      </c>
      <c r="G9" s="26">
        <v>5087</v>
      </c>
      <c r="H9" s="26">
        <v>5114</v>
      </c>
      <c r="I9" s="26">
        <v>5124</v>
      </c>
      <c r="J9" s="27">
        <v>5123</v>
      </c>
      <c r="K9" s="25">
        <v>5131</v>
      </c>
      <c r="L9" s="25">
        <v>5134</v>
      </c>
      <c r="M9" s="25">
        <v>5144</v>
      </c>
      <c r="N9" s="25">
        <v>5147</v>
      </c>
      <c r="O9" s="25">
        <v>5145</v>
      </c>
      <c r="P9" s="25">
        <v>5152</v>
      </c>
      <c r="Q9" s="25">
        <v>5206</v>
      </c>
      <c r="R9" s="25">
        <v>5256</v>
      </c>
    </row>
    <row r="10" spans="1:18" ht="30" customHeight="1" thickBot="1">
      <c r="E10" s="223" t="s">
        <v>88</v>
      </c>
      <c r="F10" s="224"/>
      <c r="G10" s="224"/>
      <c r="H10" s="224"/>
      <c r="I10" s="224"/>
      <c r="J10" s="224"/>
      <c r="K10" s="224"/>
      <c r="L10" s="224"/>
      <c r="M10" s="224"/>
      <c r="N10" s="224"/>
      <c r="O10" s="224"/>
      <c r="P10" s="224"/>
      <c r="Q10" s="224"/>
      <c r="R10" s="224"/>
    </row>
    <row r="11" spans="1:18" ht="30" customHeight="1" thickBot="1">
      <c r="F11" s="228" t="s">
        <v>101</v>
      </c>
      <c r="G11" s="229"/>
      <c r="H11" s="229"/>
      <c r="I11" s="229"/>
      <c r="J11" s="229"/>
      <c r="K11" s="229"/>
      <c r="L11" s="229"/>
      <c r="M11" s="229"/>
      <c r="N11" s="229"/>
      <c r="O11" s="229"/>
      <c r="P11" s="229"/>
      <c r="Q11" s="229"/>
      <c r="R11" s="230"/>
    </row>
    <row r="12" spans="1:18" ht="30" customHeight="1" thickBot="1">
      <c r="D12" s="32" t="s">
        <v>90</v>
      </c>
      <c r="E12" s="38" t="s">
        <v>91</v>
      </c>
      <c r="F12" s="59">
        <v>45717</v>
      </c>
      <c r="G12" s="53">
        <v>45748</v>
      </c>
      <c r="H12" s="59">
        <v>45778</v>
      </c>
      <c r="I12" s="53">
        <v>45809</v>
      </c>
      <c r="J12" s="61">
        <v>45839</v>
      </c>
      <c r="K12" s="61">
        <v>45870</v>
      </c>
      <c r="L12" s="61">
        <v>45901</v>
      </c>
      <c r="M12" s="61">
        <v>45931</v>
      </c>
      <c r="N12" s="61">
        <v>45962</v>
      </c>
      <c r="O12" s="61">
        <v>45992</v>
      </c>
      <c r="P12" s="61">
        <v>46023</v>
      </c>
      <c r="Q12" s="61">
        <v>46054</v>
      </c>
      <c r="R12" s="61">
        <v>46082</v>
      </c>
    </row>
    <row r="13" spans="1:18" ht="30" customHeight="1">
      <c r="D13" s="219" t="s">
        <v>92</v>
      </c>
      <c r="E13" s="30" t="s">
        <v>93</v>
      </c>
      <c r="F13" s="58">
        <v>1445.99</v>
      </c>
      <c r="G13" s="58">
        <v>1453.62</v>
      </c>
      <c r="H13" s="58">
        <v>1463.2</v>
      </c>
      <c r="I13" s="58">
        <v>1467.89</v>
      </c>
      <c r="J13" s="60">
        <v>1469.45</v>
      </c>
      <c r="K13" s="60">
        <v>1473.46</v>
      </c>
      <c r="L13" s="60">
        <v>1476.2</v>
      </c>
      <c r="M13" s="60">
        <v>1480.99</v>
      </c>
      <c r="N13" s="60">
        <v>1483.73</v>
      </c>
      <c r="O13" s="60">
        <v>1484.8</v>
      </c>
      <c r="P13" s="60">
        <v>1488.72</v>
      </c>
      <c r="Q13" s="60">
        <v>1506.31</v>
      </c>
      <c r="R13" s="60">
        <v>1522.54</v>
      </c>
    </row>
    <row r="14" spans="1:18" ht="30" customHeight="1" thickBot="1">
      <c r="D14" s="220"/>
      <c r="E14" s="28" t="s">
        <v>94</v>
      </c>
      <c r="F14" s="11">
        <v>1815.26</v>
      </c>
      <c r="G14" s="11">
        <v>1824.83</v>
      </c>
      <c r="H14" s="11">
        <v>1836.86</v>
      </c>
      <c r="I14" s="11">
        <v>1842.75</v>
      </c>
      <c r="J14" s="25">
        <v>1844.72</v>
      </c>
      <c r="K14" s="60">
        <v>1849.75</v>
      </c>
      <c r="L14" s="60">
        <v>1853.18</v>
      </c>
      <c r="M14" s="60">
        <v>1859.2</v>
      </c>
      <c r="N14" s="60">
        <v>1862.63</v>
      </c>
      <c r="O14" s="60">
        <v>1863.98</v>
      </c>
      <c r="P14" s="60">
        <v>1868.89</v>
      </c>
      <c r="Q14" s="60">
        <v>1890.99</v>
      </c>
      <c r="R14" s="60">
        <v>1911.36</v>
      </c>
    </row>
    <row r="15" spans="1:18" ht="30" customHeight="1" thickBot="1">
      <c r="D15" s="31" t="s">
        <v>95</v>
      </c>
      <c r="E15" s="28" t="s">
        <v>96</v>
      </c>
      <c r="F15" s="11" t="str">
        <f t="shared" ref="F15" si="0">+E8</f>
        <v>CUV ($/m3)</v>
      </c>
      <c r="G15" s="11">
        <f>+F8</f>
        <v>2872.33</v>
      </c>
      <c r="H15" s="11">
        <f>+G8</f>
        <v>3130.78</v>
      </c>
      <c r="I15" s="11">
        <f>+H8</f>
        <v>3005.08</v>
      </c>
      <c r="J15" s="25">
        <v>2995.97</v>
      </c>
      <c r="K15" s="25">
        <v>3044.41</v>
      </c>
      <c r="L15" s="60">
        <v>2986.94</v>
      </c>
      <c r="M15" s="25">
        <v>2980.77</v>
      </c>
      <c r="N15" s="25">
        <v>2961.04</v>
      </c>
      <c r="O15" s="60">
        <v>3003.77</v>
      </c>
      <c r="P15" s="60">
        <f>P8</f>
        <v>3050.3</v>
      </c>
      <c r="Q15" s="25">
        <v>2992.98</v>
      </c>
      <c r="R15" s="60">
        <v>2954.27</v>
      </c>
    </row>
    <row r="16" spans="1:18" ht="30" customHeight="1" thickBot="1">
      <c r="D16" s="31" t="s">
        <v>97</v>
      </c>
      <c r="E16" s="29" t="s">
        <v>98</v>
      </c>
      <c r="F16" s="26" t="e">
        <f t="shared" ref="F16:R16" si="1">+F15*1.2</f>
        <v>#VALUE!</v>
      </c>
      <c r="G16" s="26">
        <f t="shared" si="1"/>
        <v>3446.7959999999998</v>
      </c>
      <c r="H16" s="26">
        <f t="shared" si="1"/>
        <v>3756.9360000000001</v>
      </c>
      <c r="I16" s="26">
        <f t="shared" si="1"/>
        <v>3606.096</v>
      </c>
      <c r="J16" s="27">
        <f t="shared" si="1"/>
        <v>3595.1639999999998</v>
      </c>
      <c r="K16" s="27">
        <f t="shared" si="1"/>
        <v>3653.2919999999999</v>
      </c>
      <c r="L16" s="60">
        <f t="shared" si="1"/>
        <v>3584.328</v>
      </c>
      <c r="M16" s="60">
        <f t="shared" si="1"/>
        <v>3576.924</v>
      </c>
      <c r="N16" s="60">
        <f t="shared" si="1"/>
        <v>3553.248</v>
      </c>
      <c r="O16" s="60">
        <f t="shared" si="1"/>
        <v>3604.5239999999999</v>
      </c>
      <c r="P16" s="60">
        <f t="shared" si="1"/>
        <v>3660.36</v>
      </c>
      <c r="Q16" s="60">
        <f t="shared" si="1"/>
        <v>3591.576</v>
      </c>
      <c r="R16" s="60">
        <f t="shared" si="1"/>
        <v>3545.1239999999998</v>
      </c>
    </row>
    <row r="17" spans="5:18" ht="25.5" customHeight="1">
      <c r="E17" s="221" t="s">
        <v>99</v>
      </c>
      <c r="F17" s="222"/>
      <c r="G17" s="222"/>
      <c r="H17" s="222"/>
      <c r="I17" s="222"/>
      <c r="J17" s="222"/>
      <c r="K17" s="222"/>
      <c r="L17" s="222"/>
      <c r="M17" s="222"/>
      <c r="N17" s="222"/>
      <c r="O17" s="222"/>
      <c r="P17" s="222"/>
      <c r="Q17" s="222"/>
      <c r="R17" s="222"/>
    </row>
    <row r="18" spans="5:18" ht="15" customHeight="1">
      <c r="E18" s="222"/>
      <c r="F18" s="222"/>
      <c r="G18" s="222"/>
      <c r="H18" s="222"/>
      <c r="I18" s="222"/>
      <c r="J18" s="222"/>
      <c r="K18" s="222"/>
      <c r="L18" s="222"/>
      <c r="M18" s="222"/>
      <c r="N18" s="222"/>
      <c r="O18" s="222"/>
      <c r="P18" s="222"/>
      <c r="Q18" s="222"/>
      <c r="R18" s="222"/>
    </row>
    <row r="42" spans="5:15">
      <c r="E42" s="224" t="s">
        <v>88</v>
      </c>
      <c r="F42" s="224"/>
      <c r="G42" s="224"/>
      <c r="H42" s="224"/>
      <c r="I42" s="224"/>
      <c r="J42" s="224"/>
      <c r="K42" s="224"/>
      <c r="L42" s="224"/>
      <c r="M42" s="224"/>
      <c r="N42" s="224"/>
      <c r="O42" s="224"/>
    </row>
    <row r="64" ht="33.75" customHeight="1"/>
    <row r="65" spans="5:16" ht="4.5" customHeight="1"/>
    <row r="66" spans="5:16">
      <c r="E66" s="224" t="s">
        <v>88</v>
      </c>
      <c r="F66" s="224"/>
      <c r="G66" s="224"/>
      <c r="H66" s="224"/>
      <c r="I66" s="224"/>
      <c r="J66" s="224"/>
      <c r="K66" s="224"/>
      <c r="L66" s="224"/>
      <c r="M66" s="224"/>
      <c r="N66" s="224"/>
      <c r="O66" s="224"/>
      <c r="P66" s="224"/>
    </row>
    <row r="79" spans="5:16" ht="32.25" customHeight="1"/>
    <row r="80" spans="5:16" ht="32.25" customHeight="1"/>
    <row r="83" ht="30" customHeight="1"/>
    <row r="86" ht="21" customHeight="1"/>
  </sheetData>
  <mergeCells count="8">
    <mergeCell ref="E66:P66"/>
    <mergeCell ref="A1:C1"/>
    <mergeCell ref="D13:D14"/>
    <mergeCell ref="E42:O42"/>
    <mergeCell ref="F3:R3"/>
    <mergeCell ref="E17:R18"/>
    <mergeCell ref="E10:R10"/>
    <mergeCell ref="F11:R11"/>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tint="-0.249977111117893"/>
  </sheetPr>
  <dimension ref="A1:R86"/>
  <sheetViews>
    <sheetView topLeftCell="D1" zoomScale="91" zoomScaleNormal="91" workbookViewId="0">
      <selection activeCell="V3" sqref="V3"/>
    </sheetView>
  </sheetViews>
  <sheetFormatPr baseColWidth="10" defaultColWidth="11.42578125" defaultRowHeight="15"/>
  <cols>
    <col min="1" max="1" width="3.28515625" style="2" customWidth="1"/>
    <col min="2" max="3" width="11.42578125" style="2"/>
    <col min="4" max="4" width="14.42578125" style="2" customWidth="1"/>
    <col min="5" max="5" width="18" style="2" customWidth="1"/>
    <col min="6" max="11" width="11.42578125" style="2"/>
    <col min="12" max="12" width="11.42578125" style="2" customWidth="1"/>
    <col min="13" max="16384" width="11.42578125" style="2"/>
  </cols>
  <sheetData>
    <row r="1" spans="1:18" ht="18.600000000000001" customHeight="1">
      <c r="A1" s="160"/>
      <c r="B1" s="160"/>
      <c r="C1" s="160"/>
    </row>
    <row r="2" spans="1:18" ht="18" customHeight="1" thickBot="1"/>
    <row r="3" spans="1:18" ht="26.25" customHeight="1" thickBot="1">
      <c r="F3" s="228" t="s">
        <v>102</v>
      </c>
      <c r="G3" s="229"/>
      <c r="H3" s="229"/>
      <c r="I3" s="229"/>
      <c r="J3" s="229"/>
      <c r="K3" s="229"/>
      <c r="L3" s="229"/>
      <c r="M3" s="229"/>
      <c r="N3" s="229"/>
      <c r="O3" s="229"/>
      <c r="P3" s="229"/>
      <c r="Q3" s="229"/>
      <c r="R3" s="230"/>
    </row>
    <row r="4" spans="1:18" ht="26.25" customHeight="1" thickBot="1">
      <c r="E4" s="39" t="s">
        <v>82</v>
      </c>
      <c r="F4" s="59">
        <v>45717</v>
      </c>
      <c r="G4" s="53">
        <v>45748</v>
      </c>
      <c r="H4" s="59">
        <v>45778</v>
      </c>
      <c r="I4" s="61">
        <v>45809</v>
      </c>
      <c r="J4" s="77">
        <v>45839</v>
      </c>
      <c r="K4" s="77">
        <v>45870</v>
      </c>
      <c r="L4" s="77">
        <v>45901</v>
      </c>
      <c r="M4" s="77">
        <v>45931</v>
      </c>
      <c r="N4" s="77">
        <v>45962</v>
      </c>
      <c r="O4" s="77">
        <v>45992</v>
      </c>
      <c r="P4" s="77">
        <v>46023</v>
      </c>
      <c r="Q4" s="77">
        <v>46054</v>
      </c>
      <c r="R4" s="77">
        <v>46082</v>
      </c>
    </row>
    <row r="5" spans="1:18" ht="26.25" customHeight="1">
      <c r="E5" s="40" t="s">
        <v>83</v>
      </c>
      <c r="F5" s="58">
        <v>1692.63</v>
      </c>
      <c r="G5" s="58">
        <v>1708.93</v>
      </c>
      <c r="H5" s="58">
        <v>1654.66</v>
      </c>
      <c r="I5" s="60">
        <v>1500.23</v>
      </c>
      <c r="J5" s="58">
        <v>1450.65</v>
      </c>
      <c r="K5" s="58">
        <v>1496.13</v>
      </c>
      <c r="L5" s="58">
        <v>1478.84</v>
      </c>
      <c r="M5" s="58">
        <v>1438.91</v>
      </c>
      <c r="N5" s="58">
        <v>1324.73</v>
      </c>
      <c r="O5" s="58">
        <v>1335.32</v>
      </c>
      <c r="P5" s="58">
        <v>1309.3699999999999</v>
      </c>
      <c r="Q5" s="58">
        <v>1336.54</v>
      </c>
      <c r="R5" s="58">
        <v>1429.13</v>
      </c>
    </row>
    <row r="6" spans="1:18" ht="26.25" customHeight="1">
      <c r="E6" s="28" t="s">
        <v>84</v>
      </c>
      <c r="F6" s="11">
        <v>573.01</v>
      </c>
      <c r="G6" s="11">
        <v>490.95</v>
      </c>
      <c r="H6" s="11">
        <v>530.51</v>
      </c>
      <c r="I6" s="25">
        <v>527.87</v>
      </c>
      <c r="J6" s="69">
        <v>672.27</v>
      </c>
      <c r="K6" s="58">
        <v>541.92999999999995</v>
      </c>
      <c r="L6" s="58">
        <v>583.64</v>
      </c>
      <c r="M6" s="58">
        <v>632.88</v>
      </c>
      <c r="N6" s="58">
        <v>582.57000000000005</v>
      </c>
      <c r="O6" s="58">
        <v>549.30999999999995</v>
      </c>
      <c r="P6" s="58">
        <v>583.80999999999995</v>
      </c>
      <c r="Q6" s="58">
        <v>564.29999999999995</v>
      </c>
      <c r="R6" s="58">
        <v>577.69000000000005</v>
      </c>
    </row>
    <row r="7" spans="1:18" ht="26.25" customHeight="1">
      <c r="E7" s="28" t="s">
        <v>85</v>
      </c>
      <c r="F7" s="11">
        <v>545.20000000000005</v>
      </c>
      <c r="G7" s="11">
        <v>544.13</v>
      </c>
      <c r="H7" s="11">
        <v>544.08000000000004</v>
      </c>
      <c r="I7" s="25">
        <v>537.48</v>
      </c>
      <c r="J7" s="58">
        <v>533.47</v>
      </c>
      <c r="K7" s="58">
        <v>536.14</v>
      </c>
      <c r="L7" s="58">
        <v>538.52</v>
      </c>
      <c r="M7" s="58">
        <v>460.61</v>
      </c>
      <c r="N7" s="58">
        <v>524.59</v>
      </c>
      <c r="O7" s="58">
        <v>521.80999999999995</v>
      </c>
      <c r="P7" s="58">
        <v>521.29</v>
      </c>
      <c r="Q7" s="58">
        <v>527.07000000000005</v>
      </c>
      <c r="R7" s="58">
        <v>531.82000000000005</v>
      </c>
    </row>
    <row r="8" spans="1:18" ht="26.25" customHeight="1">
      <c r="E8" s="28" t="s">
        <v>86</v>
      </c>
      <c r="F8" s="11">
        <v>2942.88</v>
      </c>
      <c r="G8" s="11">
        <v>2894.71</v>
      </c>
      <c r="H8" s="11">
        <v>2880.54</v>
      </c>
      <c r="I8" s="25">
        <v>2710.04</v>
      </c>
      <c r="J8" s="58">
        <v>2803.53</v>
      </c>
      <c r="K8" s="58">
        <v>2718.81</v>
      </c>
      <c r="L8" s="58">
        <v>2747.85</v>
      </c>
      <c r="M8" s="58">
        <v>2741.69</v>
      </c>
      <c r="N8" s="58">
        <v>2570.5</v>
      </c>
      <c r="O8" s="58">
        <v>2543.69</v>
      </c>
      <c r="P8" s="58">
        <v>2551.41</v>
      </c>
      <c r="Q8" s="58">
        <v>2566.59</v>
      </c>
      <c r="R8" s="58">
        <v>2681.43</v>
      </c>
    </row>
    <row r="9" spans="1:18" ht="26.25" customHeight="1" thickBot="1">
      <c r="E9" s="29" t="s">
        <v>87</v>
      </c>
      <c r="F9" s="26">
        <v>4117</v>
      </c>
      <c r="G9" s="26">
        <v>4133</v>
      </c>
      <c r="H9" s="26">
        <v>4155</v>
      </c>
      <c r="I9" s="27">
        <v>4164</v>
      </c>
      <c r="J9" s="58">
        <v>4163</v>
      </c>
      <c r="K9" s="58">
        <v>4169</v>
      </c>
      <c r="L9" s="58">
        <v>4171</v>
      </c>
      <c r="M9" s="58">
        <v>4180</v>
      </c>
      <c r="N9" s="58">
        <v>4182</v>
      </c>
      <c r="O9" s="58">
        <v>4180</v>
      </c>
      <c r="P9" s="58">
        <v>4186</v>
      </c>
      <c r="Q9" s="58">
        <v>4230</v>
      </c>
      <c r="R9" s="58">
        <v>4270</v>
      </c>
    </row>
    <row r="10" spans="1:18" ht="30" customHeight="1" thickBot="1">
      <c r="E10" s="223" t="s">
        <v>88</v>
      </c>
      <c r="F10" s="224"/>
      <c r="G10" s="224"/>
      <c r="H10" s="224"/>
      <c r="I10" s="224"/>
      <c r="J10" s="224"/>
      <c r="K10" s="224"/>
      <c r="L10" s="224"/>
      <c r="M10" s="224"/>
      <c r="N10" s="224"/>
      <c r="O10" s="224"/>
      <c r="P10" s="224"/>
      <c r="Q10" s="224"/>
    </row>
    <row r="11" spans="1:18" ht="30" customHeight="1" thickBot="1">
      <c r="F11" s="228" t="s">
        <v>103</v>
      </c>
      <c r="G11" s="229"/>
      <c r="H11" s="229"/>
      <c r="I11" s="229"/>
      <c r="J11" s="229"/>
      <c r="K11" s="229"/>
      <c r="L11" s="229"/>
      <c r="M11" s="229"/>
      <c r="N11" s="229"/>
      <c r="O11" s="229"/>
      <c r="P11" s="229"/>
      <c r="Q11" s="229"/>
      <c r="R11" s="230"/>
    </row>
    <row r="12" spans="1:18" ht="30" customHeight="1" thickBot="1">
      <c r="D12" s="32" t="s">
        <v>90</v>
      </c>
      <c r="E12" s="38" t="s">
        <v>91</v>
      </c>
      <c r="F12" s="59">
        <v>45717</v>
      </c>
      <c r="G12" s="53">
        <v>45748</v>
      </c>
      <c r="H12" s="59">
        <v>45778</v>
      </c>
      <c r="I12" s="53">
        <v>45809</v>
      </c>
      <c r="J12" s="59">
        <v>45839</v>
      </c>
      <c r="K12" s="61">
        <v>45870</v>
      </c>
      <c r="L12" s="77">
        <v>45901</v>
      </c>
      <c r="M12" s="77">
        <v>45931</v>
      </c>
      <c r="N12" s="77">
        <v>45962</v>
      </c>
      <c r="O12" s="77">
        <v>45992</v>
      </c>
      <c r="P12" s="77">
        <v>46023</v>
      </c>
      <c r="Q12" s="77">
        <v>46054</v>
      </c>
      <c r="R12" s="77">
        <v>46082</v>
      </c>
    </row>
    <row r="13" spans="1:18" ht="30" customHeight="1">
      <c r="D13" s="231" t="s">
        <v>92</v>
      </c>
      <c r="E13" s="40" t="s">
        <v>93</v>
      </c>
      <c r="F13" s="58">
        <v>1515.9</v>
      </c>
      <c r="G13" s="58">
        <v>1523.9</v>
      </c>
      <c r="H13" s="58">
        <v>1533.9</v>
      </c>
      <c r="I13" s="58">
        <v>1538.8</v>
      </c>
      <c r="J13" s="58">
        <v>1540.5</v>
      </c>
      <c r="K13" s="60">
        <v>1544.7</v>
      </c>
      <c r="L13" s="60">
        <v>1547.6</v>
      </c>
      <c r="M13" s="60">
        <v>1552.6</v>
      </c>
      <c r="N13" s="60">
        <v>1555.4</v>
      </c>
      <c r="O13" s="60">
        <v>1556.6</v>
      </c>
      <c r="P13" s="60">
        <v>1560.67</v>
      </c>
      <c r="Q13" s="58">
        <v>1579.12</v>
      </c>
      <c r="R13" s="58">
        <v>1596.13</v>
      </c>
    </row>
    <row r="14" spans="1:18" ht="30" customHeight="1" thickBot="1">
      <c r="D14" s="232"/>
      <c r="E14" s="28" t="s">
        <v>94</v>
      </c>
      <c r="F14" s="11">
        <v>1910.3</v>
      </c>
      <c r="G14" s="11">
        <v>1920.3</v>
      </c>
      <c r="H14" s="11">
        <v>1933</v>
      </c>
      <c r="I14" s="11">
        <v>1939.2</v>
      </c>
      <c r="J14" s="11">
        <v>1941.3</v>
      </c>
      <c r="K14" s="25">
        <v>1946.6</v>
      </c>
      <c r="L14" s="60">
        <v>1950.2</v>
      </c>
      <c r="M14" s="60">
        <v>1956.5</v>
      </c>
      <c r="N14" s="60">
        <v>1960.1</v>
      </c>
      <c r="O14" s="60">
        <v>1961.5</v>
      </c>
      <c r="P14" s="60">
        <v>1966.71</v>
      </c>
      <c r="Q14" s="58">
        <v>1989.96</v>
      </c>
      <c r="R14" s="58">
        <v>2011.4</v>
      </c>
    </row>
    <row r="15" spans="1:18" ht="30" customHeight="1" thickBot="1">
      <c r="D15" s="41" t="s">
        <v>95</v>
      </c>
      <c r="E15" s="28" t="s">
        <v>96</v>
      </c>
      <c r="F15" s="11">
        <v>2894.7</v>
      </c>
      <c r="G15" s="11">
        <v>2880.5</v>
      </c>
      <c r="H15" s="11">
        <v>2710</v>
      </c>
      <c r="I15" s="11">
        <v>2803.5</v>
      </c>
      <c r="J15" s="11">
        <v>2803.5</v>
      </c>
      <c r="K15" s="25">
        <v>2718.8</v>
      </c>
      <c r="L15" s="58">
        <v>2747.9</v>
      </c>
      <c r="M15" s="58">
        <v>2741.7</v>
      </c>
      <c r="N15" s="60">
        <v>2570.5</v>
      </c>
      <c r="O15" s="60">
        <v>2543.6999999999998</v>
      </c>
      <c r="P15" s="60">
        <v>2551.41</v>
      </c>
      <c r="Q15" s="58">
        <v>2566.59</v>
      </c>
      <c r="R15" s="58">
        <v>2681.43</v>
      </c>
    </row>
    <row r="16" spans="1:18" ht="30" customHeight="1" thickBot="1">
      <c r="D16" s="41" t="s">
        <v>97</v>
      </c>
      <c r="E16" s="29" t="s">
        <v>98</v>
      </c>
      <c r="F16" s="26">
        <v>3473.7</v>
      </c>
      <c r="G16" s="26">
        <v>3456.6</v>
      </c>
      <c r="H16" s="26">
        <v>3252</v>
      </c>
      <c r="I16" s="26">
        <v>3364.2</v>
      </c>
      <c r="J16" s="26">
        <v>3364.2</v>
      </c>
      <c r="K16" s="27">
        <v>3262.6</v>
      </c>
      <c r="L16" s="27">
        <v>3297.4</v>
      </c>
      <c r="M16" s="27">
        <v>3290</v>
      </c>
      <c r="N16" s="60">
        <v>3084.6</v>
      </c>
      <c r="O16" s="60">
        <v>3052.4</v>
      </c>
      <c r="P16" s="60">
        <v>3052.4</v>
      </c>
      <c r="Q16" s="58">
        <v>3052.4</v>
      </c>
      <c r="R16" s="60">
        <v>3052.4</v>
      </c>
    </row>
    <row r="17" spans="5:17" ht="15" customHeight="1">
      <c r="E17" s="221" t="s">
        <v>99</v>
      </c>
      <c r="F17" s="222"/>
      <c r="G17" s="222"/>
      <c r="H17" s="222"/>
      <c r="I17" s="222"/>
      <c r="J17" s="222"/>
      <c r="K17" s="222"/>
      <c r="L17" s="222"/>
      <c r="M17" s="222"/>
      <c r="N17" s="222"/>
      <c r="O17" s="222"/>
      <c r="P17" s="222"/>
      <c r="Q17" s="222"/>
    </row>
    <row r="18" spans="5:17" ht="26.25" customHeight="1">
      <c r="E18" s="222"/>
      <c r="F18" s="222"/>
      <c r="G18" s="222"/>
      <c r="H18" s="222"/>
      <c r="I18" s="222"/>
      <c r="J18" s="222"/>
      <c r="K18" s="222"/>
      <c r="L18" s="222"/>
      <c r="M18" s="222"/>
      <c r="N18" s="222"/>
      <c r="O18" s="222"/>
      <c r="P18" s="222"/>
      <c r="Q18" s="222"/>
    </row>
    <row r="24" spans="5:17" ht="19.899999999999999" customHeight="1"/>
    <row r="25" spans="5:17" ht="19.899999999999999" customHeight="1"/>
    <row r="26" spans="5:17" ht="19.899999999999999" customHeight="1"/>
    <row r="27" spans="5:17" ht="19.899999999999999" customHeight="1"/>
    <row r="28" spans="5:17" ht="19.899999999999999" customHeight="1"/>
    <row r="29" spans="5:17" ht="19.899999999999999" customHeight="1"/>
    <row r="30" spans="5:17" ht="19.899999999999999" customHeight="1"/>
    <row r="31" spans="5:17" ht="19.899999999999999" customHeight="1"/>
    <row r="32" spans="5:17"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79" ht="32.25" customHeight="1"/>
    <row r="80" ht="32.25" customHeight="1"/>
    <row r="83" ht="30" customHeight="1"/>
    <row r="86" ht="21" customHeight="1"/>
  </sheetData>
  <mergeCells count="6">
    <mergeCell ref="A1:C1"/>
    <mergeCell ref="D13:D14"/>
    <mergeCell ref="E17:Q18"/>
    <mergeCell ref="E10:Q10"/>
    <mergeCell ref="F3:R3"/>
    <mergeCell ref="F11:R11"/>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S86"/>
  <sheetViews>
    <sheetView topLeftCell="E1" zoomScale="90" zoomScaleNormal="90" workbookViewId="0">
      <selection activeCell="U6" sqref="U6"/>
    </sheetView>
  </sheetViews>
  <sheetFormatPr baseColWidth="10" defaultColWidth="11.42578125" defaultRowHeight="15"/>
  <cols>
    <col min="1" max="3" width="11.42578125" style="2"/>
    <col min="4" max="4" width="14.42578125" style="2" customWidth="1"/>
    <col min="5" max="5" width="18" style="2" customWidth="1"/>
    <col min="6" max="12" width="11.42578125" style="2"/>
    <col min="13" max="13" width="11.42578125" style="2" customWidth="1"/>
    <col min="14" max="16384" width="11.42578125" style="2"/>
  </cols>
  <sheetData>
    <row r="1" spans="1:19">
      <c r="A1" s="160"/>
      <c r="B1" s="160"/>
      <c r="C1" s="160"/>
    </row>
    <row r="2" spans="1:19" ht="15.75" thickBot="1"/>
    <row r="3" spans="1:19" ht="26.25" customHeight="1" thickBot="1">
      <c r="F3" s="233" t="s">
        <v>104</v>
      </c>
      <c r="G3" s="234"/>
      <c r="H3" s="234"/>
      <c r="I3" s="234"/>
      <c r="J3" s="234"/>
      <c r="K3" s="234"/>
      <c r="L3" s="234"/>
      <c r="M3" s="234"/>
      <c r="N3" s="234"/>
      <c r="O3" s="234"/>
      <c r="P3" s="234"/>
      <c r="Q3" s="234"/>
      <c r="R3" s="235"/>
    </row>
    <row r="4" spans="1:19" ht="26.25" customHeight="1" thickBot="1">
      <c r="E4" s="37" t="s">
        <v>82</v>
      </c>
      <c r="F4" s="66">
        <v>45717</v>
      </c>
      <c r="G4" s="67">
        <v>45748</v>
      </c>
      <c r="H4" s="66">
        <v>45778</v>
      </c>
      <c r="I4" s="68">
        <v>45809</v>
      </c>
      <c r="J4" s="79">
        <v>45839</v>
      </c>
      <c r="K4" s="79">
        <v>45870</v>
      </c>
      <c r="L4" s="79">
        <v>45901</v>
      </c>
      <c r="M4" s="79">
        <v>45931</v>
      </c>
      <c r="N4" s="79">
        <v>45962</v>
      </c>
      <c r="O4" s="79">
        <v>45992</v>
      </c>
      <c r="P4" s="79">
        <v>46023</v>
      </c>
      <c r="Q4" s="79">
        <v>46054</v>
      </c>
      <c r="R4" s="79">
        <v>46082</v>
      </c>
    </row>
    <row r="5" spans="1:19" ht="26.25" customHeight="1">
      <c r="E5" s="40" t="s">
        <v>83</v>
      </c>
      <c r="F5" s="58">
        <v>1656.26</v>
      </c>
      <c r="G5" s="58">
        <v>1714.3</v>
      </c>
      <c r="H5" s="58">
        <v>1594.78</v>
      </c>
      <c r="I5" s="60">
        <v>1585.64</v>
      </c>
      <c r="J5" s="60">
        <v>1634.89</v>
      </c>
      <c r="K5" s="60">
        <v>1615.25</v>
      </c>
      <c r="L5" s="60">
        <v>1562.46</v>
      </c>
      <c r="M5" s="60">
        <v>1496.35</v>
      </c>
      <c r="N5" s="60">
        <v>1508.26</v>
      </c>
      <c r="O5" s="60">
        <v>1463.76</v>
      </c>
      <c r="P5" s="60">
        <v>1341.2</v>
      </c>
      <c r="Q5" s="60">
        <v>1330.92</v>
      </c>
      <c r="R5" s="60">
        <v>1344.11</v>
      </c>
    </row>
    <row r="6" spans="1:19" ht="26.25" customHeight="1">
      <c r="E6" s="28" t="s">
        <v>84</v>
      </c>
      <c r="F6" s="11">
        <v>262.07</v>
      </c>
      <c r="G6" s="11">
        <v>257.89</v>
      </c>
      <c r="H6" s="11">
        <v>259.64</v>
      </c>
      <c r="I6" s="25">
        <v>255.16</v>
      </c>
      <c r="J6" s="60">
        <v>279.2</v>
      </c>
      <c r="K6" s="60">
        <v>249.66</v>
      </c>
      <c r="L6" s="60">
        <v>262.91000000000003</v>
      </c>
      <c r="M6" s="60">
        <v>263.73</v>
      </c>
      <c r="N6" s="60">
        <v>270.82</v>
      </c>
      <c r="O6" s="60">
        <v>278.68</v>
      </c>
      <c r="P6" s="60">
        <v>270.60000000000002</v>
      </c>
      <c r="Q6" s="60">
        <v>276.69</v>
      </c>
      <c r="R6" s="60">
        <v>272.04000000000002</v>
      </c>
    </row>
    <row r="7" spans="1:19" ht="26.25" customHeight="1">
      <c r="E7" s="28" t="s">
        <v>85</v>
      </c>
      <c r="F7" s="11">
        <v>1027.1099999999999</v>
      </c>
      <c r="G7" s="11">
        <v>1028.77</v>
      </c>
      <c r="H7" s="11">
        <v>1032.1400000000001</v>
      </c>
      <c r="I7" s="25">
        <v>1026.78</v>
      </c>
      <c r="J7" s="60">
        <v>1023.38</v>
      </c>
      <c r="K7" s="60">
        <v>1028.17</v>
      </c>
      <c r="L7" s="60">
        <v>1032.26</v>
      </c>
      <c r="M7" s="60">
        <v>1036.1400000000001</v>
      </c>
      <c r="N7" s="60">
        <v>1033.3399999999999</v>
      </c>
      <c r="O7" s="60">
        <v>1025.9100000000001</v>
      </c>
      <c r="P7" s="60">
        <v>1024.1099999999999</v>
      </c>
      <c r="Q7" s="60">
        <v>1035.46</v>
      </c>
      <c r="R7" s="60">
        <v>1043.97</v>
      </c>
    </row>
    <row r="8" spans="1:19" ht="26.25" customHeight="1">
      <c r="E8" s="28" t="s">
        <v>86</v>
      </c>
      <c r="F8" s="11">
        <v>3015.02</v>
      </c>
      <c r="G8" s="11">
        <v>3072.48</v>
      </c>
      <c r="H8" s="11">
        <v>2953.82</v>
      </c>
      <c r="I8" s="25">
        <v>2934.34</v>
      </c>
      <c r="J8" s="60">
        <v>3006.89</v>
      </c>
      <c r="K8" s="60">
        <v>2971</v>
      </c>
      <c r="L8" s="60">
        <v>2934.16</v>
      </c>
      <c r="M8" s="60">
        <v>2870.41</v>
      </c>
      <c r="N8" s="60">
        <v>2887.29</v>
      </c>
      <c r="O8" s="60">
        <v>2831.55</v>
      </c>
      <c r="P8" s="60">
        <v>2694.37</v>
      </c>
      <c r="Q8" s="60">
        <v>2696.22</v>
      </c>
      <c r="R8" s="60">
        <v>2708.39</v>
      </c>
    </row>
    <row r="9" spans="1:19" ht="26.25" customHeight="1" thickBot="1">
      <c r="E9" s="29" t="s">
        <v>87</v>
      </c>
      <c r="F9" s="26">
        <v>3717.16</v>
      </c>
      <c r="G9" s="26">
        <v>3732.09</v>
      </c>
      <c r="H9" s="26">
        <v>3751.99</v>
      </c>
      <c r="I9" s="27">
        <v>3759.32</v>
      </c>
      <c r="J9" s="60">
        <v>3758.62</v>
      </c>
      <c r="K9" s="60">
        <v>3764.17</v>
      </c>
      <c r="L9" s="60">
        <v>3766.44</v>
      </c>
      <c r="M9" s="60">
        <v>3773.94</v>
      </c>
      <c r="N9" s="60">
        <v>3776.19</v>
      </c>
      <c r="O9" s="60">
        <v>3774.21</v>
      </c>
      <c r="P9" s="60">
        <v>3779.42</v>
      </c>
      <c r="Q9" s="60">
        <v>3819.32</v>
      </c>
      <c r="R9" s="60">
        <v>3855.64</v>
      </c>
    </row>
    <row r="10" spans="1:19" ht="30" customHeight="1" thickBot="1">
      <c r="E10" s="223" t="s">
        <v>88</v>
      </c>
      <c r="F10" s="224"/>
      <c r="G10" s="224"/>
      <c r="H10" s="224"/>
      <c r="I10" s="224"/>
      <c r="J10" s="224"/>
      <c r="K10" s="224"/>
      <c r="L10" s="224"/>
      <c r="M10" s="224"/>
      <c r="N10" s="224"/>
      <c r="O10" s="224"/>
      <c r="P10" s="224"/>
      <c r="Q10" s="224"/>
      <c r="R10" s="224"/>
    </row>
    <row r="11" spans="1:19" ht="30" customHeight="1" thickBot="1">
      <c r="F11" s="225" t="s">
        <v>105</v>
      </c>
      <c r="G11" s="226"/>
      <c r="H11" s="226"/>
      <c r="I11" s="226"/>
      <c r="J11" s="226"/>
      <c r="K11" s="226"/>
      <c r="L11" s="226"/>
      <c r="M11" s="226"/>
      <c r="N11" s="226"/>
      <c r="O11" s="226"/>
      <c r="P11" s="226"/>
      <c r="Q11" s="226"/>
      <c r="R11" s="227"/>
    </row>
    <row r="12" spans="1:19" ht="30" customHeight="1" thickBot="1">
      <c r="D12" s="32" t="s">
        <v>90</v>
      </c>
      <c r="E12" s="38" t="s">
        <v>91</v>
      </c>
      <c r="F12" s="59">
        <v>45717</v>
      </c>
      <c r="G12" s="53">
        <v>45748</v>
      </c>
      <c r="H12" s="59">
        <v>45778</v>
      </c>
      <c r="I12" s="61">
        <v>45809</v>
      </c>
      <c r="J12" s="79">
        <v>45839</v>
      </c>
      <c r="K12" s="79">
        <v>45870</v>
      </c>
      <c r="L12" s="79">
        <v>45901</v>
      </c>
      <c r="M12" s="79">
        <v>45931</v>
      </c>
      <c r="N12" s="79">
        <v>45962</v>
      </c>
      <c r="O12" s="79">
        <v>45992</v>
      </c>
      <c r="P12" s="79">
        <v>46023</v>
      </c>
      <c r="Q12" s="79">
        <v>46054</v>
      </c>
      <c r="R12" s="79">
        <v>46082</v>
      </c>
      <c r="S12" s="92"/>
    </row>
    <row r="13" spans="1:19" ht="30" customHeight="1">
      <c r="D13" s="219" t="s">
        <v>92</v>
      </c>
      <c r="E13" s="40" t="s">
        <v>93</v>
      </c>
      <c r="F13" s="58">
        <v>1331.79</v>
      </c>
      <c r="G13" s="58">
        <v>1355.65</v>
      </c>
      <c r="H13" s="58">
        <v>1364.59</v>
      </c>
      <c r="I13" s="60">
        <v>1368.96</v>
      </c>
      <c r="J13" s="71">
        <v>1370.42</v>
      </c>
      <c r="K13" s="60">
        <v>1374.16</v>
      </c>
      <c r="L13" s="60">
        <v>1376.71</v>
      </c>
      <c r="M13" s="60">
        <v>1381.18</v>
      </c>
      <c r="N13" s="60">
        <v>1383.73</v>
      </c>
      <c r="O13" s="60">
        <v>1384.74</v>
      </c>
      <c r="P13" s="60">
        <v>1388.38</v>
      </c>
      <c r="Q13" s="60">
        <v>1404.8</v>
      </c>
      <c r="R13" s="60">
        <v>1419.93</v>
      </c>
    </row>
    <row r="14" spans="1:19" ht="30" customHeight="1" thickBot="1">
      <c r="D14" s="220"/>
      <c r="E14" s="28" t="s">
        <v>94</v>
      </c>
      <c r="F14" s="11">
        <v>1668.87</v>
      </c>
      <c r="G14" s="11">
        <v>1696.85</v>
      </c>
      <c r="H14" s="11">
        <v>1708.03</v>
      </c>
      <c r="I14" s="25">
        <v>1713.51</v>
      </c>
      <c r="J14" s="71">
        <v>1715.34</v>
      </c>
      <c r="K14" s="60">
        <v>1720.02</v>
      </c>
      <c r="L14" s="60">
        <v>1723.21</v>
      </c>
      <c r="M14" s="60">
        <v>1728.8</v>
      </c>
      <c r="N14" s="60">
        <v>1732</v>
      </c>
      <c r="O14" s="60">
        <v>1733.25</v>
      </c>
      <c r="P14" s="60">
        <v>1737.82</v>
      </c>
      <c r="Q14" s="60">
        <v>1758.36</v>
      </c>
      <c r="R14" s="60">
        <v>1777.31</v>
      </c>
    </row>
    <row r="15" spans="1:19" ht="30" customHeight="1" thickBot="1">
      <c r="D15" s="31" t="s">
        <v>95</v>
      </c>
      <c r="E15" s="28" t="s">
        <v>96</v>
      </c>
      <c r="F15" s="11">
        <f t="shared" ref="F15:I15" si="0">+F8</f>
        <v>3015.02</v>
      </c>
      <c r="G15" s="11">
        <f t="shared" si="0"/>
        <v>3072.48</v>
      </c>
      <c r="H15" s="11">
        <f t="shared" si="0"/>
        <v>2953.82</v>
      </c>
      <c r="I15" s="25">
        <f t="shared" si="0"/>
        <v>2934.34</v>
      </c>
      <c r="J15" s="60">
        <v>3006.89</v>
      </c>
      <c r="K15" s="60">
        <v>2971</v>
      </c>
      <c r="L15" s="60">
        <v>2934.16</v>
      </c>
      <c r="M15" s="60">
        <v>2870.41</v>
      </c>
      <c r="N15" s="60">
        <v>2887.29</v>
      </c>
      <c r="O15" s="60">
        <v>2831.55</v>
      </c>
      <c r="P15" s="60">
        <f>P8</f>
        <v>2694.37</v>
      </c>
      <c r="Q15" s="60">
        <v>2696.22</v>
      </c>
      <c r="R15" s="60">
        <v>2708.39</v>
      </c>
    </row>
    <row r="16" spans="1:19" ht="30" customHeight="1" thickBot="1">
      <c r="D16" s="31" t="s">
        <v>97</v>
      </c>
      <c r="E16" s="29" t="s">
        <v>98</v>
      </c>
      <c r="F16" s="26">
        <f t="shared" ref="F16:R16" si="1">+F15*1.2</f>
        <v>3618.0239999999999</v>
      </c>
      <c r="G16" s="26">
        <f t="shared" si="1"/>
        <v>3686.9759999999997</v>
      </c>
      <c r="H16" s="26">
        <f t="shared" si="1"/>
        <v>3544.5840000000003</v>
      </c>
      <c r="I16" s="27">
        <f t="shared" si="1"/>
        <v>3521.2080000000001</v>
      </c>
      <c r="J16" s="27">
        <f t="shared" si="1"/>
        <v>3608.2679999999996</v>
      </c>
      <c r="K16" s="27">
        <f t="shared" si="1"/>
        <v>3565.2</v>
      </c>
      <c r="L16" s="60">
        <f t="shared" si="1"/>
        <v>3520.9919999999997</v>
      </c>
      <c r="M16" s="60">
        <f t="shared" si="1"/>
        <v>3444.4919999999997</v>
      </c>
      <c r="N16" s="60">
        <f t="shared" si="1"/>
        <v>3464.748</v>
      </c>
      <c r="O16" s="60">
        <f t="shared" si="1"/>
        <v>3397.86</v>
      </c>
      <c r="P16" s="60">
        <f t="shared" si="1"/>
        <v>3233.2439999999997</v>
      </c>
      <c r="Q16" s="60">
        <f t="shared" si="1"/>
        <v>3235.4639999999995</v>
      </c>
      <c r="R16" s="60">
        <f t="shared" si="1"/>
        <v>3250.0679999999998</v>
      </c>
    </row>
    <row r="17" spans="5:18" ht="13.5" customHeight="1">
      <c r="E17" s="236" t="s">
        <v>106</v>
      </c>
      <c r="F17" s="237"/>
      <c r="G17" s="237"/>
      <c r="H17" s="237"/>
      <c r="I17" s="237"/>
      <c r="J17" s="237"/>
      <c r="K17" s="237"/>
      <c r="L17" s="237"/>
      <c r="M17" s="237"/>
      <c r="N17" s="237"/>
      <c r="O17" s="237"/>
      <c r="P17" s="237"/>
      <c r="Q17" s="237"/>
      <c r="R17" s="237"/>
    </row>
    <row r="18" spans="5:18" ht="13.5" customHeight="1">
      <c r="E18" s="237"/>
      <c r="F18" s="237"/>
      <c r="G18" s="237"/>
      <c r="H18" s="237"/>
      <c r="I18" s="237"/>
      <c r="J18" s="237"/>
      <c r="K18" s="237"/>
      <c r="L18" s="237"/>
      <c r="M18" s="237"/>
      <c r="N18" s="237"/>
      <c r="O18" s="237"/>
      <c r="P18" s="237"/>
      <c r="Q18" s="237"/>
      <c r="R18" s="237"/>
    </row>
    <row r="19" spans="5:18" ht="15" customHeight="1">
      <c r="E19" s="222" t="s">
        <v>88</v>
      </c>
      <c r="F19" s="222"/>
      <c r="G19" s="222"/>
      <c r="H19" s="222"/>
      <c r="I19" s="222"/>
      <c r="J19" s="222"/>
      <c r="K19" s="222"/>
      <c r="L19" s="222"/>
      <c r="M19" s="222"/>
      <c r="N19" s="222"/>
      <c r="O19" s="222"/>
      <c r="P19" s="222"/>
      <c r="Q19" s="222"/>
    </row>
    <row r="79" ht="32.25" customHeight="1"/>
    <row r="80" ht="32.25" customHeight="1"/>
    <row r="83" ht="30" customHeight="1"/>
    <row r="86" ht="21" customHeight="1"/>
  </sheetData>
  <mergeCells count="7">
    <mergeCell ref="E19:Q19"/>
    <mergeCell ref="A1:C1"/>
    <mergeCell ref="D13:D14"/>
    <mergeCell ref="F3:R3"/>
    <mergeCell ref="E17:R18"/>
    <mergeCell ref="E10:R10"/>
    <mergeCell ref="F11:R1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Marco Regulatorio</vt:lpstr>
      <vt:lpstr>Consulta</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subject/>
  <dc:creator>FERNANDO</dc:creator>
  <cp:keywords/>
  <dc:description/>
  <cp:lastModifiedBy>Jorge Alberto Plazas Talero</cp:lastModifiedBy>
  <cp:revision/>
  <dcterms:created xsi:type="dcterms:W3CDTF">2022-08-03T16:54:29Z</dcterms:created>
  <dcterms:modified xsi:type="dcterms:W3CDTF">2026-05-15T19:44:04Z</dcterms:modified>
  <cp:category/>
  <cp:contentStatus/>
</cp:coreProperties>
</file>