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Trabajo SSPD\Verificación Tarifaria\Informe Tarifas Publicable\"/>
    </mc:Choice>
  </mc:AlternateContent>
  <bookViews>
    <workbookView xWindow="0" yWindow="0" windowWidth="25125" windowHeight="11100" tabRatio="1000"/>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Bucaramanga" sheetId="40" r:id="rId9"/>
    <sheet name="Cali" sheetId="22" r:id="rId10"/>
    <sheet name="Cartagena" sheetId="27" r:id="rId11"/>
    <sheet name="Cúcuta" sheetId="41" r:id="rId12"/>
    <sheet name="Florencia" sheetId="30" r:id="rId13"/>
    <sheet name="Ibagué " sheetId="50" r:id="rId14"/>
    <sheet name="Manizales" sheetId="29" r:id="rId15"/>
    <sheet name="Medellín" sheetId="47" r:id="rId16"/>
    <sheet name="Mocoa" sheetId="51" r:id="rId17"/>
    <sheet name="Monteria" sheetId="33" r:id="rId18"/>
    <sheet name="Neiva" sheetId="45" r:id="rId19"/>
    <sheet name="Pasto" sheetId="55" r:id="rId20"/>
    <sheet name="Pereira" sheetId="39" r:id="rId21"/>
    <sheet name="Popayán" sheetId="31" r:id="rId22"/>
    <sheet name="Riohacha" sheetId="36" r:id="rId23"/>
    <sheet name="San José del Guaviare " sheetId="52" r:id="rId24"/>
    <sheet name="Sincelejo" sheetId="44" r:id="rId25"/>
    <sheet name="StaMarta" sheetId="37" r:id="rId26"/>
    <sheet name="Tunja" sheetId="28" r:id="rId27"/>
    <sheet name="Valledupar" sheetId="32" r:id="rId28"/>
    <sheet name="Villavicencio" sheetId="46" r:id="rId29"/>
    <sheet name="Yopal Enerca" sheetId="53" r:id="rId30"/>
    <sheet name="Yopal Gases del Cusiana" sheetId="54" r:id="rId31"/>
  </sheets>
  <externalReferences>
    <externalReference r:id="rId32"/>
    <externalReference r:id="rId33"/>
    <externalReference r:id="rId34"/>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55" l="1"/>
  <c r="V16" i="55"/>
  <c r="V15" i="55"/>
  <c r="R16" i="54" l="1"/>
  <c r="R15" i="54"/>
  <c r="R15" i="53"/>
  <c r="R16" i="53" s="1"/>
  <c r="R15" i="52"/>
  <c r="R16" i="52" s="1"/>
  <c r="X15" i="46" l="1"/>
  <c r="X16" i="46" s="1"/>
  <c r="W15" i="46"/>
  <c r="W16" i="46" s="1"/>
  <c r="V15" i="46"/>
  <c r="V16" i="46" s="1"/>
  <c r="V15" i="45"/>
  <c r="V16" i="45"/>
  <c r="X16" i="47"/>
  <c r="W16" i="47"/>
  <c r="X15" i="47"/>
  <c r="W15" i="47"/>
  <c r="V16" i="47"/>
  <c r="V15" i="47"/>
  <c r="W15" i="43"/>
  <c r="V15" i="43"/>
  <c r="X15" i="42"/>
  <c r="W15" i="42"/>
  <c r="V15" i="42"/>
  <c r="X15" i="41" l="1"/>
  <c r="X15" i="40" l="1"/>
  <c r="W15" i="40"/>
  <c r="Y15" i="37"/>
  <c r="X15" i="44"/>
  <c r="W15" i="44"/>
  <c r="Y15" i="36"/>
  <c r="X15" i="36"/>
  <c r="X16" i="39"/>
  <c r="Q16" i="22" l="1"/>
  <c r="U16" i="46" l="1"/>
  <c r="U15" i="46"/>
  <c r="U15" i="45"/>
  <c r="U16" i="45" s="1"/>
  <c r="U15" i="47"/>
  <c r="U16" i="47" s="1"/>
  <c r="U15" i="43"/>
  <c r="U15" i="42"/>
  <c r="V15" i="40" l="1"/>
  <c r="W16" i="39"/>
  <c r="T15" i="47" l="1"/>
  <c r="T16" i="47" s="1"/>
  <c r="S15" i="47"/>
  <c r="S16" i="47" s="1"/>
  <c r="T16" i="46"/>
  <c r="S16" i="46"/>
  <c r="T15" i="46"/>
  <c r="S15" i="46"/>
  <c r="S15" i="45"/>
  <c r="S16" i="45" s="1"/>
  <c r="U15" i="44"/>
  <c r="S15" i="43"/>
  <c r="T15" i="42"/>
  <c r="S15" i="42"/>
  <c r="U15" i="41"/>
  <c r="U15" i="40"/>
  <c r="T16" i="39"/>
  <c r="V15" i="39"/>
  <c r="V16" i="39" s="1"/>
  <c r="V15" i="37"/>
  <c r="V15" i="36"/>
  <c r="N16" i="33" l="1"/>
  <c r="N16" i="29"/>
</calcChain>
</file>

<file path=xl/sharedStrings.xml><?xml version="1.0" encoding="utf-8"?>
<sst xmlns="http://schemas.openxmlformats.org/spreadsheetml/2006/main" count="596" uniqueCount="163">
  <si>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</si>
  <si>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</si>
  <si>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</si>
  <si>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</si>
  <si>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</si>
  <si>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</si>
  <si>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</si>
  <si>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</si>
  <si>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</si>
  <si>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</si>
  <si>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</si>
  <si>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</si>
  <si>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</si>
  <si>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</si>
  <si>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</si>
  <si>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</si>
  <si>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</si>
  <si>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</si>
  <si>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</si>
  <si>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</si>
  <si>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</si>
  <si>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</si>
  <si>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</si>
  <si>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</si>
  <si>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</si>
  <si>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</si>
  <si>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</si>
  <si>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</si>
  <si>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</si>
  <si>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</si>
  <si>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</si>
  <si>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</si>
  <si>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</si>
  <si>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</si>
  <si>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</si>
  <si>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</si>
  <si>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</si>
  <si>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</si>
  <si>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</si>
  <si>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</si>
  <si>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</si>
  <si>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</si>
  <si>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</si>
  <si>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</si>
  <si>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</si>
  <si>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</si>
  <si>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</si>
  <si>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</si>
  <si>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</si>
  <si>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</si>
  <si>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</si>
  <si>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</si>
  <si>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</si>
  <si>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</si>
  <si>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</si>
  <si>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</si>
  <si>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</si>
  <si>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</si>
  <si>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</si>
  <si>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</si>
  <si>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</si>
  <si>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</si>
  <si>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</si>
  <si>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</si>
  <si>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</si>
  <si>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</si>
  <si>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</si>
  <si>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</si>
  <si>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</si>
  <si>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</si>
  <si>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</si>
  <si>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</si>
  <si>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</si>
  <si>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</si>
  <si>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</si>
  <si>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</si>
  <si>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</si>
  <si>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</si>
  <si>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</si>
  <si>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</si>
  <si>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</si>
  <si>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</si>
  <si>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</si>
  <si>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</si>
  <si>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</si>
  <si>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</si>
  <si>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</si>
  <si>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</si>
  <si>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</si>
  <si>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</si>
  <si>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</si>
  <si>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</si>
  <si>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</si>
  <si>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</si>
  <si>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Componentes y CF Gases De La Guajira S.A., Empresa De Servicios Publicos / Guajira -  Principal</t>
  </si>
  <si>
    <t>Tarifas Gases De La Guajira S.A., Empresa De Servicios Publicos / Guajira -  Principal</t>
  </si>
  <si>
    <t>Componentes y CF Gases Del Caribe S.A. ESP / Atlántico-Magdalena-Cesar</t>
  </si>
  <si>
    <t>Tarifas Gases Del Caribe S.A. ESP / Atlántico-Magdalena-Cesar</t>
  </si>
  <si>
    <t>Componentes y CF Alcanos De Colombia S.A. E.S.P. / Mercado San Juan de Pasto</t>
  </si>
  <si>
    <t>Tarifas Alcanos De Colombia S.A. E.S.P. / Mercado San Juan de Pasto</t>
  </si>
  <si>
    <t xml:space="preserve">Componentes y CF Gas Natural S.A E.S.P / Mercado ASE - Risaralda </t>
  </si>
  <si>
    <t xml:space="preserve">Efigas Gas Natural S.A E.S.P / Mercado ASE - Risaralda </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</si>
  <si>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</si>
  <si>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r>
      <rPr>
        <b/>
        <sz val="12"/>
        <color theme="1"/>
        <rFont val="Calibri"/>
        <family val="2"/>
        <scheme val="minor"/>
      </rPr>
      <t>Nota:</t>
    </r>
    <r>
      <rPr>
        <sz val="12"/>
        <color theme="1"/>
        <rFont val="Calibri"/>
        <family val="2"/>
        <scheme val="minor"/>
      </rPr>
      <t xml:space="preserve"> La información del mes de febrero de 2022, no fue reportada por el prestador, al Sistema Único de Información - SUI</t>
    </r>
  </si>
  <si>
    <t xml:space="preserve"> Componentes y CF Surtidora De Gas Del Caribe S.A.ESP / Mercado Bolívar - Sucre - Córdoba </t>
  </si>
  <si>
    <t xml:space="preserve">Tarifas Surtidora De Gas Del Caribe S.A. ESP / Mercado Bolívar - Sucre - Córdoba </t>
  </si>
  <si>
    <t>Los datos presentados pueden presentar cambios debido a las solicitudes de modificación (reversión) de la información certificada al SUI por los prestadores del servicio, de acuerdo con las disposiciones de la Resolución SSPD No 20171000204125 de 2017.</t>
  </si>
  <si>
    <t>|</t>
  </si>
  <si>
    <t xml:space="preserve">                                                                       Fuente: SUI, Cálculos SSPD</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</si>
  <si>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</si>
  <si>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</si>
  <si>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</si>
  <si>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</si>
  <si>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GASES DEL CARIBE SA ESP  / Mercado 31 Atlántico-Magdalena-Cesar</t>
  </si>
  <si>
    <t>Tarifas GASES DEL CARIBE SA ESP  / Mercado 31 Atlántico-Magdalena-Cesar</t>
  </si>
  <si>
    <t>Componentes y CF Gases de Occidente SA ESP / Mercado 27 Cali</t>
  </si>
  <si>
    <t>Tarifas Gases de Occidente SA ESP / Mercado 27 Cali</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</si>
  <si>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</si>
  <si>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</si>
  <si>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</si>
  <si>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</si>
  <si>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Componentes y CF Gases del Llano SA ESP BIC / Mercado 116  San José del Guaviare</t>
  </si>
  <si>
    <t>Tarifas Gases del Llano SA ESP BIC / Mercado 116  San José del Guaviare</t>
  </si>
  <si>
    <t>Efigas Gas Natural SA ESP / Mercado 167 ASE - Risaralda</t>
  </si>
  <si>
    <t>Componentes y CF Alcanos De Colombia SA ESP / Mercado 167 San Juan de Pasto</t>
  </si>
  <si>
    <t>Componentes y CF Alcanos De Colombia SA ESP / Mercado 17 Guajira -  Principal</t>
  </si>
  <si>
    <t>Tarifas Gases De La Guajira SA ESP / Mercado 17 Guajira -  Principal</t>
  </si>
  <si>
    <t xml:space="preserve">Tarifas Surtidora De Gas Del Caribe SA ESP / Mercado 20 Bolívar - Sucre - Córdoba </t>
  </si>
  <si>
    <t xml:space="preserve"> Componentes y CF Surtidora De Gas Del Caribe SA ESP / Mercado 20 Bolívar - Sucre - Córdoba </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</si>
  <si>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</si>
  <si>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</si>
  <si>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</si>
  <si>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</si>
  <si>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</si>
  <si>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</si>
  <si>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</si>
  <si>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</si>
  <si>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</si>
  <si>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</si>
  <si>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</si>
  <si>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</si>
  <si>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De Colombia SA ESP / Mercado 133 San Juan de Pasto</t>
  </si>
  <si>
    <t>Tarifas Alcanos De Colombia SA ESP / Mercado 133 San Juan de Pasto</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</si>
  <si>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</si>
  <si>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</si>
  <si>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</si>
  <si>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</si>
  <si>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EPM SA ESP / Mercado 12 Antioquia</t>
  </si>
  <si>
    <t>Tarifas EPM SA ESP / Mercado 12 Antioquia</t>
  </si>
  <si>
    <t>Componentes y CF ALCANOS DE COLOMBIA SA ESP  / Mercado 87 Florencia</t>
  </si>
  <si>
    <t>Tarifas ALCANOS DE COLOMBIA SA ESP  / Mercado 87 Florencia</t>
  </si>
  <si>
    <t>Componentes y CF Gases Del Oriente SA  ESP/ Mercado 22 Norte de Santander</t>
  </si>
  <si>
    <t>Tarifas Gases Del Oriente SA ESP / Mercado 22 Norte de Santander</t>
  </si>
  <si>
    <t xml:space="preserve">Componentes y CF SURTIDORA DE GAS DEL CARIBE SA ESP / Mercado 20 Bolivar-Sucre - Córdoba </t>
  </si>
  <si>
    <t xml:space="preserve">Tarifas SURTIDORA DE GAS DEL CARIBE SA ESP  / Mercado 20 Bolivar-Sucre - Córdoba </t>
  </si>
  <si>
    <t>Componentes y CF Gas Natural del Oriente SA ESP / Mercado 11 Santander Sur Bolívar</t>
  </si>
  <si>
    <t>Tarifas Gas Natural del Oriente SA ESP / Mercado 11 Santander Sur Bolívar</t>
  </si>
  <si>
    <t xml:space="preserve">Componentes y CF Vanti SA ESP / Mercado 23 Bogotá-Centro Cundinamarca </t>
  </si>
  <si>
    <t xml:space="preserve">Tarifas Vanti SA ESP / Mercado 23 Bogotá-Centro Cundinamarca </t>
  </si>
  <si>
    <t>Componentes y CF Gases del Caribe SA ESP / Mercado 31 -Atlántico-Magdalena-Cesar</t>
  </si>
  <si>
    <t>Tarifas Gases del Caribe SA ESP / Mercado 31 -Atlántico-Magdalena-Cesar</t>
  </si>
  <si>
    <t>Componentes y CF Efigas Gas Natural SA ESP / Mercado 166 ASE - Quindio</t>
  </si>
  <si>
    <t>Tarifas Efigas Gas Natural SA ESP / Mercado 166 ASE - Quindio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</si>
</sst>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291">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7" fontId="0" fillId="4" borderId="18" xfId="0" applyNumberFormat="1" applyFill="1" applyBorder="1" applyAlignment="1">
      <alignment horizontal="center" vertical="center" wrapText="1"/>
    </xf>
    <xf numFmtId="17" fontId="0" fillId="4" borderId="19" xfId="0" applyNumberFormat="1" applyFill="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7" fontId="0" fillId="4" borderId="17" xfId="0" applyNumberForma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17" fontId="19" fillId="0" borderId="26" xfId="2" quotePrefix="1" applyNumberFormat="1" applyFont="1" applyBorder="1" applyAlignment="1">
      <alignment horizontal="center"/>
    </xf>
    <xf numFmtId="2" fontId="0" fillId="0" borderId="13" xfId="0" applyNumberFormat="1" applyBorder="1" applyAlignment="1">
      <alignment horizontal="center" vertical="center" wrapText="1"/>
    </xf>
    <xf numFmtId="2" fontId="19" fillId="0" borderId="27" xfId="2" quotePrefix="1" applyNumberFormat="1" applyFont="1" applyBorder="1" applyAlignment="1">
      <alignment horizontal="center"/>
    </xf>
    <xf numFmtId="2" fontId="19" fillId="0" borderId="29" xfId="2" quotePrefix="1" applyNumberFormat="1" applyFont="1" applyBorder="1" applyAlignment="1">
      <alignment horizontal="center"/>
    </xf>
    <xf numFmtId="1" fontId="0" fillId="0" borderId="12" xfId="0" applyNumberFormat="1" applyBorder="1" applyAlignment="1">
      <alignment horizontal="center" vertical="center" wrapText="1"/>
    </xf>
    <xf numFmtId="1" fontId="19" fillId="0" borderId="25" xfId="2" quotePrefix="1" applyNumberFormat="1" applyFont="1" applyBorder="1" applyAlignment="1">
      <alignment horizontal="center"/>
    </xf>
    <xf numFmtId="1" fontId="19" fillId="0" borderId="28" xfId="2" quotePrefix="1" applyNumberFormat="1" applyFont="1" applyBorder="1" applyAlignment="1">
      <alignment horizont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34" xfId="0" applyFill="1" applyBorder="1" applyAlignment="1">
      <alignment horizontal="center" vertical="center" wrapText="1"/>
    </xf>
    <xf numFmtId="0" fontId="0" fillId="4" borderId="15" xfId="0" applyFill="1" applyBorder="1" applyAlignment="1">
      <alignment horizontal="center" vertical="center" wrapText="1"/>
    </xf>
    <xf numFmtId="0" fontId="3" fillId="4" borderId="15" xfId="0" applyFont="1"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17" fontId="22" fillId="4" borderId="37"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17" fontId="22" fillId="4" borderId="35" xfId="0" applyNumberFormat="1" applyFont="1" applyFill="1" applyBorder="1" applyAlignment="1">
      <alignment horizontal="center" vertical="center" wrapText="1"/>
    </xf>
    <xf numFmtId="17" fontId="22" fillId="4" borderId="36" xfId="0" applyNumberFormat="1"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17" fontId="22" fillId="4" borderId="38" xfId="0" applyNumberFormat="1" applyFont="1" applyFill="1" applyBorder="1" applyAlignment="1">
      <alignment horizontal="center" vertical="center" wrapText="1"/>
    </xf>
    <xf numFmtId="17" fontId="22" fillId="4" borderId="39" xfId="0" applyNumberFormat="1" applyFont="1" applyFill="1" applyBorder="1" applyAlignment="1">
      <alignment horizontal="center" vertical="center" wrapText="1"/>
    </xf>
    <xf numFmtId="17" fontId="22" fillId="4" borderId="40"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4" borderId="41" xfId="0" applyFill="1" applyBorder="1" applyAlignment="1">
      <alignment horizontal="center" vertical="center" wrapText="1"/>
    </xf>
    <xf numFmtId="0" fontId="0" fillId="4" borderId="23" xfId="0" applyFill="1" applyBorder="1" applyAlignment="1">
      <alignment horizontal="center" vertical="center"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0" fontId="25" fillId="2" borderId="0" xfId="0" applyFont="1" applyFill="1" applyAlignment="1">
      <alignment horizontal="center" vertical="top"/>
    </xf>
    <xf numFmtId="0" fontId="25" fillId="2" borderId="0" xfId="0" applyFont="1" applyFill="1" applyBorder="1" applyAlignment="1">
      <alignment horizontal="center" wrapText="1"/>
    </xf>
    <xf numFmtId="0" fontId="22" fillId="4" borderId="1"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3" fillId="4" borderId="1" xfId="0" applyFont="1" applyFill="1" applyBorder="1" applyAlignment="1">
      <alignment horizontal="center" vertical="center" wrapText="1"/>
    </xf>
    <xf numFmtId="17" fontId="22" fillId="4" borderId="42" xfId="0" applyNumberFormat="1" applyFont="1" applyFill="1" applyBorder="1" applyAlignment="1">
      <alignment horizontal="center" vertical="center" wrapText="1"/>
    </xf>
    <xf numFmtId="17" fontId="22" fillId="4" borderId="43" xfId="0" applyNumberFormat="1" applyFont="1" applyFill="1" applyBorder="1" applyAlignment="1">
      <alignment horizontal="center" vertical="center" wrapText="1"/>
    </xf>
    <xf numFmtId="17" fontId="22" fillId="4" borderId="44" xfId="0" applyNumberFormat="1" applyFont="1" applyFill="1" applyBorder="1" applyAlignment="1">
      <alignment horizontal="center" vertical="center" wrapText="1"/>
    </xf>
    <xf numFmtId="164" fontId="0" fillId="0" borderId="45" xfId="0" applyNumberFormat="1" applyBorder="1" applyAlignment="1">
      <alignment horizontal="center" vertical="center" wrapText="1"/>
    </xf>
    <xf numFmtId="164" fontId="0" fillId="0" borderId="41" xfId="0" applyNumberFormat="1" applyBorder="1" applyAlignment="1">
      <alignment horizontal="center" vertical="center" wrapText="1"/>
    </xf>
    <xf numFmtId="164" fontId="0" fillId="0" borderId="46"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0" fillId="0" borderId="31" xfId="0" applyNumberFormat="1" applyBorder="1" applyAlignment="1">
      <alignment horizontal="center" vertical="center" wrapText="1"/>
    </xf>
    <xf numFmtId="17" fontId="22" fillId="4" borderId="47" xfId="0" applyNumberFormat="1" applyFont="1" applyFill="1" applyBorder="1" applyAlignment="1">
      <alignment horizontal="center" vertical="center" wrapText="1"/>
    </xf>
    <xf numFmtId="164" fontId="0" fillId="0" borderId="48" xfId="0" applyNumberFormat="1" applyBorder="1" applyAlignment="1">
      <alignment horizontal="center" vertical="center" wrapText="1"/>
    </xf>
    <xf numFmtId="17" fontId="22" fillId="4" borderId="49" xfId="0" applyNumberFormat="1" applyFont="1" applyFill="1" applyBorder="1" applyAlignment="1">
      <alignment horizontal="center" vertical="center" wrapText="1"/>
    </xf>
    <xf numFmtId="17" fontId="22" fillId="4" borderId="50" xfId="0" applyNumberFormat="1" applyFont="1" applyFill="1" applyBorder="1" applyAlignment="1">
      <alignment horizontal="center" vertical="center" wrapText="1"/>
    </xf>
    <xf numFmtId="17" fontId="22" fillId="4" borderId="51" xfId="0" applyNumberFormat="1" applyFont="1" applyFill="1" applyBorder="1" applyAlignment="1">
      <alignment horizontal="center" vertical="center" wrapText="1"/>
    </xf>
    <xf numFmtId="0" fontId="25" fillId="2" borderId="0" xfId="0" applyFont="1" applyFill="1"/>
    <xf numFmtId="0" fontId="0" fillId="2" borderId="0" xfId="0" applyFill="1" applyAlignment="1"/>
    <xf numFmtId="0" fontId="25" fillId="2" borderId="0" xfId="0" applyFont="1" applyFill="1" applyBorder="1" applyAlignment="1">
      <alignment horizontal="center" vertical="top"/>
    </xf>
    <xf numFmtId="17" fontId="19" fillId="0" borderId="20" xfId="2" quotePrefix="1" applyNumberFormat="1" applyFont="1" applyBorder="1" applyAlignment="1">
      <alignment horizontal="center"/>
    </xf>
    <xf numFmtId="0" fontId="20" fillId="3" borderId="4" xfId="0" applyFont="1" applyFill="1" applyBorder="1" applyAlignment="1">
      <alignment wrapText="1"/>
    </xf>
    <xf numFmtId="0" fontId="20" fillId="3" borderId="0" xfId="0" applyFont="1" applyFill="1" applyBorder="1" applyAlignment="1">
      <alignment wrapText="1"/>
    </xf>
    <xf numFmtId="0" fontId="20" fillId="3" borderId="6" xfId="0" applyFont="1" applyFill="1" applyBorder="1" applyAlignment="1">
      <alignment wrapText="1"/>
    </xf>
    <xf numFmtId="0" fontId="20" fillId="3" borderId="7" xfId="0" applyFont="1" applyFill="1" applyBorder="1" applyAlignment="1">
      <alignment wrapText="1"/>
    </xf>
    <xf numFmtId="0" fontId="20" fillId="3" borderId="4" xfId="0" applyFont="1" applyFill="1" applyBorder="1" applyAlignment="1"/>
    <xf numFmtId="0" fontId="20" fillId="3" borderId="0" xfId="0" applyFont="1" applyFill="1" applyAlignment="1"/>
    <xf numFmtId="0" fontId="20" fillId="3" borderId="23" xfId="0" applyFont="1" applyFill="1" applyBorder="1" applyAlignment="1">
      <alignment wrapText="1"/>
    </xf>
    <xf numFmtId="0" fontId="20" fillId="3" borderId="24" xfId="0" applyFont="1" applyFill="1" applyBorder="1" applyAlignment="1">
      <alignment wrapText="1"/>
    </xf>
    <xf numFmtId="0" fontId="20" fillId="3" borderId="23" xfId="0" applyFont="1" applyFill="1" applyBorder="1" applyAlignment="1"/>
    <xf numFmtId="0" fontId="20" fillId="3" borderId="24" xfId="0" applyFont="1" applyFill="1" applyBorder="1" applyAlignment="1"/>
    <xf numFmtId="0" fontId="20" fillId="3" borderId="6" xfId="0" applyFont="1" applyFill="1" applyBorder="1" applyAlignment="1"/>
    <xf numFmtId="0" fontId="20" fillId="3" borderId="7" xfId="0" applyFont="1" applyFill="1" applyBorder="1" applyAlignment="1"/>
    <xf numFmtId="0" fontId="20" fillId="3" borderId="0" xfId="0" applyFont="1" applyFill="1" applyAlignment="1">
      <alignment wrapText="1"/>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20" xfId="0" applyFill="1" applyBorder="1" applyAlignment="1">
      <alignment horizontal="center" vertical="center" wrapText="1"/>
    </xf>
    <xf numFmtId="164" fontId="10" fillId="0" borderId="52" xfId="0" applyNumberFormat="1" applyFont="1" applyBorder="1" applyAlignment="1">
      <alignment horizontal="center" vertical="center"/>
    </xf>
    <xf numFmtId="164" fontId="10" fillId="0" borderId="53" xfId="0" applyNumberFormat="1" applyFont="1" applyBorder="1" applyAlignment="1">
      <alignment horizontal="center" vertical="center"/>
    </xf>
    <xf numFmtId="164" fontId="10" fillId="0" borderId="54" xfId="0" applyNumberFormat="1" applyFont="1" applyBorder="1" applyAlignment="1">
      <alignment horizontal="center" vertical="center"/>
    </xf>
    <xf numFmtId="0" fontId="25" fillId="2" borderId="0" xfId="0" applyFont="1" applyFill="1" applyBorder="1" applyAlignment="1">
      <alignment horizontal="center" vertical="top"/>
    </xf>
    <xf numFmtId="0" fontId="0" fillId="2" borderId="12" xfId="0" applyFill="1" applyBorder="1"/>
    <xf numFmtId="17" fontId="22" fillId="4" borderId="12" xfId="0" applyNumberFormat="1" applyFont="1" applyFill="1" applyBorder="1" applyAlignment="1">
      <alignment horizontal="center" vertical="center" wrapText="1"/>
    </xf>
    <xf numFmtId="17" fontId="22" fillId="4" borderId="14" xfId="0" applyNumberFormat="1" applyFont="1" applyFill="1" applyBorder="1" applyAlignment="1">
      <alignment horizontal="center" vertical="center" wrapText="1"/>
    </xf>
    <xf numFmtId="0" fontId="0" fillId="2" borderId="13" xfId="0" applyFill="1" applyBorder="1"/>
    <xf numFmtId="0" fontId="0" fillId="2" borderId="18" xfId="0" applyFill="1" applyBorder="1"/>
    <xf numFmtId="0" fontId="0" fillId="2" borderId="19" xfId="0" applyFill="1" applyBorder="1"/>
    <xf numFmtId="17" fontId="22" fillId="4" borderId="46" xfId="0" applyNumberFormat="1" applyFont="1" applyFill="1" applyBorder="1" applyAlignment="1">
      <alignment horizontal="center" vertical="center" wrapText="1"/>
    </xf>
    <xf numFmtId="17" fontId="22" fillId="4" borderId="55" xfId="0" applyNumberFormat="1" applyFont="1" applyFill="1" applyBorder="1" applyAlignment="1">
      <alignment horizontal="center" vertical="center" wrapText="1"/>
    </xf>
    <xf numFmtId="17" fontId="22" fillId="4" borderId="56" xfId="0" applyNumberFormat="1" applyFont="1" applyFill="1" applyBorder="1" applyAlignment="1">
      <alignment horizontal="center" vertical="center" wrapText="1"/>
    </xf>
    <xf numFmtId="0" fontId="0" fillId="2" borderId="0" xfId="0" applyFill="1" applyBorder="1"/>
    <xf numFmtId="17" fontId="22" fillId="4" borderId="57"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5" fillId="2" borderId="0" xfId="0" applyFont="1" applyFill="1" applyAlignment="1">
      <alignment horizontal="left" wrapText="1"/>
    </xf>
    <xf numFmtId="0" fontId="25" fillId="2" borderId="0" xfId="0" applyFont="1" applyFill="1" applyAlignment="1">
      <alignment horizontal="center" vertical="top"/>
    </xf>
    <xf numFmtId="0" fontId="20" fillId="3" borderId="2" xfId="0" applyFont="1" applyFill="1" applyBorder="1" applyAlignment="1">
      <alignment horizontal="center"/>
    </xf>
    <xf numFmtId="0" fontId="20" fillId="3" borderId="3" xfId="0" applyFont="1" applyFill="1" applyBorder="1" applyAlignment="1">
      <alignment horizontal="center"/>
    </xf>
    <xf numFmtId="0" fontId="25" fillId="2" borderId="2" xfId="0" applyFont="1" applyFill="1" applyBorder="1" applyAlignment="1">
      <alignment horizontal="center" wrapText="1"/>
    </xf>
    <xf numFmtId="0" fontId="25" fillId="2" borderId="0" xfId="0" applyFont="1" applyFill="1" applyBorder="1" applyAlignment="1">
      <alignment horizont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16" xfId="0" applyFont="1" applyFill="1" applyBorder="1" applyAlignment="1">
      <alignment horizontal="center"/>
    </xf>
    <xf numFmtId="0" fontId="25" fillId="2" borderId="2" xfId="0" applyFont="1" applyFill="1" applyBorder="1" applyAlignment="1">
      <alignment horizontal="center" vertical="top"/>
    </xf>
    <xf numFmtId="0" fontId="25" fillId="2" borderId="2" xfId="0" applyFont="1" applyFill="1" applyBorder="1" applyAlignment="1">
      <alignment horizontal="left" wrapText="1"/>
    </xf>
    <xf numFmtId="0" fontId="25" fillId="2" borderId="0" xfId="0" applyFont="1" applyFill="1" applyAlignment="1">
      <alignment horizontal="right" vertical="top"/>
    </xf>
    <xf numFmtId="0" fontId="25" fillId="2" borderId="2" xfId="0" applyFont="1" applyFill="1" applyBorder="1" applyAlignment="1">
      <alignment horizontal="right" vertical="top"/>
    </xf>
    <xf numFmtId="0" fontId="25" fillId="2" borderId="0" xfId="0" applyFont="1" applyFill="1" applyBorder="1" applyAlignment="1">
      <alignment horizontal="right" vertical="top"/>
    </xf>
    <xf numFmtId="0" fontId="20" fillId="3" borderId="4" xfId="0" applyFont="1" applyFill="1" applyBorder="1" applyAlignment="1">
      <alignment horizontal="center"/>
    </xf>
    <xf numFmtId="0" fontId="20" fillId="3" borderId="0" xfId="0" applyFont="1" applyFill="1" applyBorder="1" applyAlignment="1">
      <alignment horizontal="center"/>
    </xf>
    <xf numFmtId="0" fontId="20" fillId="3" borderId="17" xfId="0" applyFont="1" applyFill="1" applyBorder="1" applyAlignment="1">
      <alignment horizontal="center"/>
    </xf>
    <xf numFmtId="0" fontId="20" fillId="3" borderId="18" xfId="0" applyFont="1" applyFill="1" applyBorder="1" applyAlignment="1">
      <alignment horizontal="center"/>
    </xf>
    <xf numFmtId="0" fontId="20" fillId="3" borderId="32" xfId="0" applyFont="1" applyFill="1" applyBorder="1" applyAlignment="1">
      <alignment horizontal="center"/>
    </xf>
    <xf numFmtId="0" fontId="20" fillId="3" borderId="33" xfId="0" applyFont="1" applyFill="1" applyBorder="1" applyAlignment="1">
      <alignment horizontal="center"/>
    </xf>
    <xf numFmtId="0" fontId="25" fillId="2" borderId="0" xfId="0" applyFont="1" applyFill="1" applyBorder="1" applyAlignment="1">
      <alignment horizontal="center" vertical="top" wrapText="1"/>
    </xf>
    <xf numFmtId="0" fontId="28" fillId="2" borderId="0" xfId="0" applyFont="1" applyFill="1" applyAlignment="1">
      <alignment horizontal="center" vertical="top"/>
    </xf>
    <xf numFmtId="0" fontId="20" fillId="3" borderId="1" xfId="0" applyFont="1" applyFill="1" applyBorder="1" applyAlignment="1">
      <alignment horizontal="center"/>
    </xf>
    <xf numFmtId="0" fontId="25" fillId="2" borderId="0" xfId="0" applyFont="1" applyFill="1" applyBorder="1" applyAlignment="1">
      <alignment horizontal="left" wrapText="1"/>
    </xf>
    <xf numFmtId="0" fontId="25" fillId="2" borderId="0" xfId="0" applyFont="1" applyFill="1" applyBorder="1" applyAlignment="1">
      <alignment horizontal="center" vertical="top"/>
    </xf>
    <xf numFmtId="0" fontId="20" fillId="3" borderId="4" xfId="0" applyFont="1" applyFill="1" applyBorder="1" applyAlignment="1">
      <alignment horizontal="center" wrapText="1"/>
    </xf>
    <xf numFmtId="0" fontId="20" fillId="3" borderId="0" xfId="0" applyFont="1" applyFill="1" applyBorder="1" applyAlignment="1">
      <alignment horizontal="center" wrapText="1"/>
    </xf>
    <xf numFmtId="0" fontId="20" fillId="3" borderId="19"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1" fillId="3" borderId="1"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1" xfId="0" applyFont="1" applyFill="1" applyBorder="1" applyAlignment="1">
      <alignment horizontal="center" wrapText="1"/>
    </xf>
    <xf numFmtId="0" fontId="21" fillId="3" borderId="2" xfId="0" applyFont="1" applyFill="1" applyBorder="1" applyAlignment="1">
      <alignment horizontal="center" wrapText="1"/>
    </xf>
    <xf numFmtId="0" fontId="20" fillId="3" borderId="0" xfId="0" applyFont="1" applyFill="1" applyAlignment="1">
      <alignment horizontal="center" wrapText="1"/>
    </xf>
    <xf numFmtId="164" fontId="0" fillId="0" borderId="52" xfId="0" applyNumberFormat="1" applyBorder="1" applyAlignment="1">
      <alignment horizontal="center" vertical="center" wrapText="1"/>
    </xf>
    <xf numFmtId="164" fontId="0" fillId="0" borderId="53" xfId="0" applyNumberFormat="1" applyBorder="1" applyAlignment="1">
      <alignment horizontal="center" vertical="center" wrapText="1"/>
    </xf>
    <xf numFmtId="164" fontId="0" fillId="0" borderId="54" xfId="0" applyNumberFormat="1" applyBorder="1" applyAlignment="1">
      <alignment horizontal="center" vertical="center" wrapText="1"/>
    </xf>
    <xf numFmtId="17" fontId="3" fillId="4" borderId="39" xfId="0" applyNumberFormat="1" applyFont="1" applyFill="1" applyBorder="1" applyAlignment="1">
      <alignment horizontal="center" vertical="center" wrapText="1"/>
    </xf>
    <xf numFmtId="17" fontId="3" fillId="4" borderId="40" xfId="0" applyNumberFormat="1" applyFont="1" applyFill="1" applyBorder="1" applyAlignment="1">
      <alignment horizontal="center" vertical="center" wrapText="1"/>
    </xf>
    <xf numFmtId="1" fontId="0" fillId="0" borderId="13" xfId="0" applyNumberFormat="1" applyBorder="1" applyAlignment="1">
      <alignment horizontal="center" vertical="center" wrapText="1"/>
    </xf>
    <xf numFmtId="164" fontId="0" fillId="0" borderId="58" xfId="0" applyNumberFormat="1" applyBorder="1" applyAlignment="1">
      <alignment horizontal="center" vertical="center" wrapText="1"/>
    </xf>
    <xf numFmtId="164" fontId="0" fillId="0" borderId="29" xfId="0" applyNumberFormat="1" applyBorder="1" applyAlignment="1">
      <alignment horizontal="center" vertical="center" wrapText="1"/>
    </xf>
    <xf numFmtId="17" fontId="3" fillId="4" borderId="38" xfId="0" applyNumberFormat="1" applyFont="1" applyFill="1" applyBorder="1" applyAlignment="1">
      <alignment horizontal="center" vertical="center" wrapText="1"/>
    </xf>
    <xf numFmtId="0" fontId="20" fillId="3" borderId="23" xfId="0" applyFont="1" applyFill="1" applyBorder="1" applyAlignment="1">
      <alignment horizontal="center" wrapText="1"/>
    </xf>
    <xf numFmtId="0" fontId="20" fillId="3" borderId="24" xfId="0" applyFont="1" applyFill="1" applyBorder="1" applyAlignment="1">
      <alignment horizontal="center" wrapText="1"/>
    </xf>
    <xf numFmtId="0" fontId="20" fillId="3" borderId="16" xfId="0" applyFont="1" applyFill="1" applyBorder="1" applyAlignment="1">
      <alignment horizontal="center" wrapText="1"/>
    </xf>
    <xf numFmtId="17" fontId="22" fillId="4" borderId="59" xfId="0" applyNumberFormat="1" applyFont="1" applyFill="1" applyBorder="1" applyAlignment="1">
      <alignment horizontal="center" vertical="center" wrapText="1"/>
    </xf>
    <xf numFmtId="164" fontId="0" fillId="0" borderId="60" xfId="0" applyNumberFormat="1" applyBorder="1" applyAlignment="1">
      <alignment horizontal="center" vertical="center" wrapText="1"/>
    </xf>
    <xf numFmtId="0" fontId="20" fillId="3" borderId="2" xfId="0" applyFont="1" applyFill="1" applyBorder="1"/>
    <xf numFmtId="0" fontId="20" fillId="3" borderId="3" xfId="0" applyFont="1" applyFill="1" applyBorder="1"/>
  </cellXfs>
  <cellStyles count="3">
    <cellStyle name="Normal" xfId="0" builtinId="0"/>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Macro'!$B$49:$B$74</c:f>
              <c:numCache>
                <c:formatCode>mmm\-yy</c:formatCode>
                <c:ptCount val="26"/>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numCache>
            </c:numRef>
          </c:cat>
          <c:val>
            <c:numRef>
              <c:f>'Variables Macro'!$E$49:$E$74</c:f>
              <c:numCache>
                <c:formatCode>0</c:formatCode>
                <c:ptCount val="26"/>
                <c:pt idx="0">
                  <c:v>3468.5</c:v>
                </c:pt>
                <c:pt idx="1">
                  <c:v>3494.53</c:v>
                </c:pt>
                <c:pt idx="2">
                  <c:v>3552.43</c:v>
                </c:pt>
                <c:pt idx="3">
                  <c:v>3617</c:v>
                </c:pt>
                <c:pt idx="4">
                  <c:v>3651.85</c:v>
                </c:pt>
                <c:pt idx="5">
                  <c:v>3741.96</c:v>
                </c:pt>
                <c:pt idx="6">
                  <c:v>3693</c:v>
                </c:pt>
                <c:pt idx="7">
                  <c:v>3832.24</c:v>
                </c:pt>
                <c:pt idx="8">
                  <c:v>3887.68</c:v>
                </c:pt>
                <c:pt idx="9">
                  <c:v>3821.54</c:v>
                </c:pt>
                <c:pt idx="10">
                  <c:v>3771.68</c:v>
                </c:pt>
                <c:pt idx="11">
                  <c:v>3900.51</c:v>
                </c:pt>
                <c:pt idx="12">
                  <c:v>3967.77</c:v>
                </c:pt>
                <c:pt idx="13">
                  <c:v>4000.72</c:v>
                </c:pt>
                <c:pt idx="14">
                  <c:v>3938.36</c:v>
                </c:pt>
                <c:pt idx="15">
                  <c:v>3805.52</c:v>
                </c:pt>
                <c:pt idx="16">
                  <c:v>3792.98</c:v>
                </c:pt>
                <c:pt idx="17">
                  <c:v>4027.6</c:v>
                </c:pt>
                <c:pt idx="18">
                  <c:v>3922.5</c:v>
                </c:pt>
                <c:pt idx="19">
                  <c:v>4394.01</c:v>
                </c:pt>
                <c:pt idx="20">
                  <c:v>4326.7700000000004</c:v>
                </c:pt>
                <c:pt idx="21">
                  <c:v>4437.3100000000004</c:v>
                </c:pt>
                <c:pt idx="22">
                  <c:v>4714.96</c:v>
                </c:pt>
                <c:pt idx="23">
                  <c:v>4922.3</c:v>
                </c:pt>
                <c:pt idx="24">
                  <c:v>4787.8900000000003</c:v>
                </c:pt>
                <c:pt idx="25">
                  <c:v>4712.18</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Macro'!$B$49:$B$74</c:f>
              <c:numCache>
                <c:formatCode>mmm\-yy</c:formatCode>
                <c:ptCount val="26"/>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numCache>
            </c:numRef>
          </c:cat>
          <c:val>
            <c:numRef>
              <c:f>'Variables Macro'!$F$49:$F$74</c:f>
              <c:numCache>
                <c:formatCode>0</c:formatCode>
                <c:ptCount val="26"/>
                <c:pt idx="0">
                  <c:v>3432.5</c:v>
                </c:pt>
                <c:pt idx="1">
                  <c:v>3559.46</c:v>
                </c:pt>
                <c:pt idx="2">
                  <c:v>3624.39</c:v>
                </c:pt>
                <c:pt idx="3">
                  <c:v>3736.91</c:v>
                </c:pt>
                <c:pt idx="4">
                  <c:v>3712.89</c:v>
                </c:pt>
                <c:pt idx="5">
                  <c:v>3715.28</c:v>
                </c:pt>
                <c:pt idx="6">
                  <c:v>3756.67</c:v>
                </c:pt>
                <c:pt idx="7">
                  <c:v>3867.88</c:v>
                </c:pt>
                <c:pt idx="8">
                  <c:v>3806.87</c:v>
                </c:pt>
                <c:pt idx="9">
                  <c:v>3834.68</c:v>
                </c:pt>
                <c:pt idx="10">
                  <c:v>3784.44</c:v>
                </c:pt>
                <c:pt idx="11">
                  <c:v>4010.98</c:v>
                </c:pt>
                <c:pt idx="12">
                  <c:v>3981.16</c:v>
                </c:pt>
                <c:pt idx="13">
                  <c:v>3982.6</c:v>
                </c:pt>
                <c:pt idx="14">
                  <c:v>3910.64</c:v>
                </c:pt>
                <c:pt idx="15">
                  <c:v>3748.15</c:v>
                </c:pt>
                <c:pt idx="16">
                  <c:v>3966.27</c:v>
                </c:pt>
                <c:pt idx="17">
                  <c:v>3912.34</c:v>
                </c:pt>
                <c:pt idx="18">
                  <c:v>4127.47</c:v>
                </c:pt>
                <c:pt idx="19">
                  <c:v>4300.3</c:v>
                </c:pt>
                <c:pt idx="20">
                  <c:v>4400.16</c:v>
                </c:pt>
                <c:pt idx="21">
                  <c:v>4532.07</c:v>
                </c:pt>
                <c:pt idx="22">
                  <c:v>4819.42</c:v>
                </c:pt>
                <c:pt idx="23">
                  <c:v>4809.51</c:v>
                </c:pt>
                <c:pt idx="24">
                  <c:v>4810.2</c:v>
                </c:pt>
                <c:pt idx="25">
                  <c:v>4632.2</c:v>
                </c:pt>
              </c:numCache>
            </c:numRef>
          </c:val>
          <c:extLst>
            <c:ext xmlns:c16="http://schemas.microsoft.com/office/drawing/2014/chart" uri="{C3380CC4-5D6E-409C-BE32-E72D297353CC}">
              <c16:uniqueId val="{00000001-0CF8-428D-AC32-A95B171E1A0E}"/>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25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'Bogotá Vanti'!$H$13:$X$13</c:f>
              <c:numCache>
                <c:formatCode>0.0</c:formatCode>
                <c:ptCount val="13"/>
                <c:pt idx="0">
                  <c:v>856.19</c:v>
                </c:pt>
                <c:pt idx="1">
                  <c:v>975.85</c:v>
                </c:pt>
                <c:pt idx="2">
                  <c:v>950.89</c:v>
                </c:pt>
                <c:pt idx="3">
                  <c:v>1000.88</c:v>
                </c:pt>
                <c:pt idx="4">
                  <c:v>957.2</c:v>
                </c:pt>
                <c:pt idx="5">
                  <c:v>991.75</c:v>
                </c:pt>
                <c:pt idx="6">
                  <c:v>1052.5999999999999</c:v>
                </c:pt>
                <c:pt idx="7">
                  <c:v>1044.96</c:v>
                </c:pt>
                <c:pt idx="8">
                  <c:v>1073.46</c:v>
                </c:pt>
                <c:pt idx="9">
                  <c:v>1139.3499999999999</c:v>
                </c:pt>
                <c:pt idx="10">
                  <c:v>1131.49</c:v>
                </c:pt>
                <c:pt idx="11">
                  <c:v>1142.83</c:v>
                </c:pt>
                <c:pt idx="12">
                  <c:v>1217.5</c:v>
                </c:pt>
              </c:numCache>
            </c:numRef>
          </c:val>
          <c:extLst>
            <c:ext xmlns:c16="http://schemas.microsoft.com/office/drawing/2014/chart" uri="{C3380CC4-5D6E-409C-BE32-E72D297353CC}">
              <c16:uniqueId val="{00000000-2B4D-450A-A381-4BCFF1CD7B8D}"/>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'Bogotá Vanti'!$H$14:$X$14</c:f>
              <c:numCache>
                <c:formatCode>0.0</c:formatCode>
                <c:ptCount val="13"/>
                <c:pt idx="0">
                  <c:v>1082.9100000000001</c:v>
                </c:pt>
                <c:pt idx="1">
                  <c:v>1231.21</c:v>
                </c:pt>
                <c:pt idx="2">
                  <c:v>1201.22</c:v>
                </c:pt>
                <c:pt idx="3">
                  <c:v>1261.58</c:v>
                </c:pt>
                <c:pt idx="4">
                  <c:v>1207.8399999999999</c:v>
                </c:pt>
                <c:pt idx="5">
                  <c:v>1250.1400000000001</c:v>
                </c:pt>
                <c:pt idx="6">
                  <c:v>1327.26</c:v>
                </c:pt>
                <c:pt idx="7">
                  <c:v>1317</c:v>
                </c:pt>
                <c:pt idx="8">
                  <c:v>1351.82</c:v>
                </c:pt>
                <c:pt idx="9">
                  <c:v>1434.14</c:v>
                </c:pt>
                <c:pt idx="10">
                  <c:v>1424.62</c:v>
                </c:pt>
                <c:pt idx="11">
                  <c:v>1440.88</c:v>
                </c:pt>
                <c:pt idx="12">
                  <c:v>1536.84</c:v>
                </c:pt>
              </c:numCache>
            </c:numRef>
          </c:val>
          <c:extLst>
            <c:ext xmlns:c16="http://schemas.microsoft.com/office/drawing/2014/chart" uri="{C3380CC4-5D6E-409C-BE32-E72D297353CC}">
              <c16:uniqueId val="{00000001-2B4D-450A-A381-4BCFF1CD7B8D}"/>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'Bogotá Vanti'!$H$15:$X$15</c:f>
              <c:numCache>
                <c:formatCode>0.0</c:formatCode>
                <c:ptCount val="13"/>
                <c:pt idx="0">
                  <c:v>1878.66</c:v>
                </c:pt>
                <c:pt idx="1">
                  <c:v>2173.48</c:v>
                </c:pt>
                <c:pt idx="2">
                  <c:v>2103.4899999999998</c:v>
                </c:pt>
                <c:pt idx="3">
                  <c:v>2243.11</c:v>
                </c:pt>
                <c:pt idx="4">
                  <c:v>2116.44</c:v>
                </c:pt>
                <c:pt idx="5">
                  <c:v>2206.5500000000002</c:v>
                </c:pt>
                <c:pt idx="6">
                  <c:v>2361.3000000000002</c:v>
                </c:pt>
                <c:pt idx="7">
                  <c:v>2332</c:v>
                </c:pt>
                <c:pt idx="8">
                  <c:v>2408.1999999999998</c:v>
                </c:pt>
                <c:pt idx="9">
                  <c:v>2567.61</c:v>
                </c:pt>
                <c:pt idx="10">
                  <c:v>2548.14</c:v>
                </c:pt>
                <c:pt idx="11">
                  <c:v>2562.44</c:v>
                </c:pt>
                <c:pt idx="12">
                  <c:v>2741.78</c:v>
                </c:pt>
              </c:numCache>
            </c:numRef>
          </c:val>
          <c:extLst>
            <c:ext xmlns:c16="http://schemas.microsoft.com/office/drawing/2014/chart" uri="{C3380CC4-5D6E-409C-BE32-E72D297353CC}">
              <c16:uniqueId val="{00000002-2B4D-450A-A381-4BCFF1CD7B8D}"/>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'Bogotá Vanti'!$H$16:$X$16</c:f>
              <c:numCache>
                <c:formatCode>0.0</c:formatCode>
                <c:ptCount val="13"/>
                <c:pt idx="0">
                  <c:v>2254.3919999999998</c:v>
                </c:pt>
                <c:pt idx="1">
                  <c:v>2608.1759999999999</c:v>
                </c:pt>
                <c:pt idx="2">
                  <c:v>2524.1879999999996</c:v>
                </c:pt>
                <c:pt idx="3">
                  <c:v>2691.732</c:v>
                </c:pt>
                <c:pt idx="4">
                  <c:v>2539.7280000000001</c:v>
                </c:pt>
                <c:pt idx="5">
                  <c:v>2647.86</c:v>
                </c:pt>
                <c:pt idx="6">
                  <c:v>2833.56</c:v>
                </c:pt>
                <c:pt idx="7">
                  <c:v>2798.4</c:v>
                </c:pt>
                <c:pt idx="8">
                  <c:v>2889.8399999999997</c:v>
                </c:pt>
                <c:pt idx="9">
                  <c:v>3081.1320000000001</c:v>
                </c:pt>
                <c:pt idx="10">
                  <c:v>3057.7679999999996</c:v>
                </c:pt>
                <c:pt idx="11">
                  <c:v>3074.9279999999999</c:v>
                </c:pt>
                <c:pt idx="12">
                  <c:v>3290.136</c:v>
                </c:pt>
              </c:numCache>
            </c:numRef>
          </c:val>
          <c:extLst>
            <c:ext xmlns:c16="http://schemas.microsoft.com/office/drawing/2014/chart" uri="{C3380CC4-5D6E-409C-BE32-E72D297353CC}">
              <c16:uniqueId val="{00000003-2B4D-450A-A381-4BCFF1CD7B8D}"/>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Bucaramanga!$F$4:$X$4</c:f>
              <c:numCache>
                <c:formatCode>mmm\-yy</c:formatCode>
                <c:ptCount val="13"/>
                <c:pt idx="0">
                  <c:v>44562</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Bucaramanga!$F$5:$X$5</c:f>
              <c:numCache>
                <c:formatCode>0.0</c:formatCode>
                <c:ptCount val="13"/>
                <c:pt idx="0">
                  <c:v>1114.28</c:v>
                </c:pt>
                <c:pt idx="1">
                  <c:v>397.74</c:v>
                </c:pt>
                <c:pt idx="2">
                  <c:v>710.63</c:v>
                </c:pt>
                <c:pt idx="3">
                  <c:v>750.14</c:v>
                </c:pt>
                <c:pt idx="4">
                  <c:v>750.14</c:v>
                </c:pt>
                <c:pt idx="5">
                  <c:v>779.21</c:v>
                </c:pt>
                <c:pt idx="6">
                  <c:v>818.35</c:v>
                </c:pt>
                <c:pt idx="7">
                  <c:v>1050.31</c:v>
                </c:pt>
                <c:pt idx="8">
                  <c:v>1056.07</c:v>
                </c:pt>
                <c:pt idx="9">
                  <c:v>1119.25</c:v>
                </c:pt>
                <c:pt idx="10">
                  <c:v>1119.25</c:v>
                </c:pt>
                <c:pt idx="11">
                  <c:v>1132.3</c:v>
                </c:pt>
                <c:pt idx="12">
                  <c:v>1094.71</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Bucaramanga!$F$4:$X$4</c:f>
              <c:numCache>
                <c:formatCode>mmm\-yy</c:formatCode>
                <c:ptCount val="13"/>
                <c:pt idx="0">
                  <c:v>44562</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Bucaramanga!$F$6:$X$6</c:f>
              <c:numCache>
                <c:formatCode>0.0</c:formatCode>
                <c:ptCount val="13"/>
                <c:pt idx="0">
                  <c:v>500.33</c:v>
                </c:pt>
                <c:pt idx="1">
                  <c:v>447.53</c:v>
                </c:pt>
                <c:pt idx="2">
                  <c:v>514.96</c:v>
                </c:pt>
                <c:pt idx="3">
                  <c:v>448.38</c:v>
                </c:pt>
                <c:pt idx="4">
                  <c:v>448.38</c:v>
                </c:pt>
                <c:pt idx="5">
                  <c:v>562.17999999999995</c:v>
                </c:pt>
                <c:pt idx="6">
                  <c:v>520.99</c:v>
                </c:pt>
                <c:pt idx="7">
                  <c:v>535.9</c:v>
                </c:pt>
                <c:pt idx="8">
                  <c:v>465.54</c:v>
                </c:pt>
                <c:pt idx="9">
                  <c:v>374.03</c:v>
                </c:pt>
                <c:pt idx="10">
                  <c:v>374.03</c:v>
                </c:pt>
                <c:pt idx="11">
                  <c:v>410.55</c:v>
                </c:pt>
                <c:pt idx="12">
                  <c:v>419.79</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Bucaramanga!$F$4:$X$4</c:f>
              <c:numCache>
                <c:formatCode>mmm\-yy</c:formatCode>
                <c:ptCount val="13"/>
                <c:pt idx="0">
                  <c:v>44562</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Bucaramanga!$F$7:$X$7</c:f>
              <c:numCache>
                <c:formatCode>0.0</c:formatCode>
                <c:ptCount val="13"/>
                <c:pt idx="0">
                  <c:v>408.24</c:v>
                </c:pt>
                <c:pt idx="1">
                  <c:v>433</c:v>
                </c:pt>
                <c:pt idx="2">
                  <c:v>442.77</c:v>
                </c:pt>
                <c:pt idx="3">
                  <c:v>448.47</c:v>
                </c:pt>
                <c:pt idx="4">
                  <c:v>448.47</c:v>
                </c:pt>
                <c:pt idx="5">
                  <c:v>459.39</c:v>
                </c:pt>
                <c:pt idx="6">
                  <c:v>470.4</c:v>
                </c:pt>
                <c:pt idx="7">
                  <c:v>467.52</c:v>
                </c:pt>
                <c:pt idx="8">
                  <c:v>469.03</c:v>
                </c:pt>
                <c:pt idx="9">
                  <c:v>476.36</c:v>
                </c:pt>
                <c:pt idx="10">
                  <c:v>476.36</c:v>
                </c:pt>
                <c:pt idx="11">
                  <c:v>523.74</c:v>
                </c:pt>
                <c:pt idx="12">
                  <c:v>530.39</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Bucaramanga!$F$4:$X$4</c:f>
              <c:numCache>
                <c:formatCode>mmm\-yy</c:formatCode>
                <c:ptCount val="13"/>
                <c:pt idx="0">
                  <c:v>44562</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Bucaramanga!$F$8:$X$8</c:f>
              <c:numCache>
                <c:formatCode>0.0</c:formatCode>
                <c:ptCount val="13"/>
                <c:pt idx="0">
                  <c:v>2124.9899999999998</c:v>
                </c:pt>
                <c:pt idx="1">
                  <c:v>1345.69</c:v>
                </c:pt>
                <c:pt idx="2">
                  <c:v>1750.02</c:v>
                </c:pt>
                <c:pt idx="3">
                  <c:v>1728.64</c:v>
                </c:pt>
                <c:pt idx="4">
                  <c:v>1728.64</c:v>
                </c:pt>
                <c:pt idx="5">
                  <c:v>1887.96</c:v>
                </c:pt>
                <c:pt idx="6">
                  <c:v>1897.33</c:v>
                </c:pt>
                <c:pt idx="7">
                  <c:v>2149.77</c:v>
                </c:pt>
                <c:pt idx="8">
                  <c:v>2085</c:v>
                </c:pt>
                <c:pt idx="9">
                  <c:v>2063.64</c:v>
                </c:pt>
                <c:pt idx="10">
                  <c:v>2063.64</c:v>
                </c:pt>
                <c:pt idx="11">
                  <c:v>2117.59</c:v>
                </c:pt>
                <c:pt idx="12">
                  <c:v>2091.73</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3859690767613278"/>
          <c:y val="0.21625328667519816"/>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Bucaramanga!$F$12:$X$12</c:f>
              <c:numCache>
                <c:formatCode>mmm\-yy</c:formatCode>
                <c:ptCount val="13"/>
                <c:pt idx="0">
                  <c:v>44562</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Bucaramanga!$F$13:$X$13</c:f>
              <c:numCache>
                <c:formatCode>0.0</c:formatCode>
                <c:ptCount val="13"/>
                <c:pt idx="0">
                  <c:v>933.31</c:v>
                </c:pt>
                <c:pt idx="1">
                  <c:v>619.21</c:v>
                </c:pt>
                <c:pt idx="2">
                  <c:v>784.02</c:v>
                </c:pt>
                <c:pt idx="3">
                  <c:v>771.14</c:v>
                </c:pt>
                <c:pt idx="4">
                  <c:v>774.53</c:v>
                </c:pt>
                <c:pt idx="5">
                  <c:v>839.04</c:v>
                </c:pt>
                <c:pt idx="6">
                  <c:v>841.95</c:v>
                </c:pt>
                <c:pt idx="7">
                  <c:v>945.64</c:v>
                </c:pt>
                <c:pt idx="8">
                  <c:v>918.84</c:v>
                </c:pt>
                <c:pt idx="9">
                  <c:v>911.27</c:v>
                </c:pt>
                <c:pt idx="10">
                  <c:v>911.27</c:v>
                </c:pt>
                <c:pt idx="11">
                  <c:v>936.76</c:v>
                </c:pt>
                <c:pt idx="12">
                  <c:v>920.36</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Bucaramanga!$F$12:$X$12</c:f>
              <c:numCache>
                <c:formatCode>mmm\-yy</c:formatCode>
                <c:ptCount val="13"/>
                <c:pt idx="0">
                  <c:v>44562</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Bucaramanga!$F$14:$X$14</c:f>
              <c:numCache>
                <c:formatCode>0.0</c:formatCode>
                <c:ptCount val="13"/>
                <c:pt idx="0">
                  <c:v>1167.1300000000001</c:v>
                </c:pt>
                <c:pt idx="1">
                  <c:v>774.52</c:v>
                </c:pt>
                <c:pt idx="2">
                  <c:v>980.83</c:v>
                </c:pt>
                <c:pt idx="3">
                  <c:v>964.71</c:v>
                </c:pt>
                <c:pt idx="4">
                  <c:v>969.94</c:v>
                </c:pt>
                <c:pt idx="5">
                  <c:v>1049.2</c:v>
                </c:pt>
                <c:pt idx="6">
                  <c:v>1052.81</c:v>
                </c:pt>
                <c:pt idx="7">
                  <c:v>1182.71</c:v>
                </c:pt>
                <c:pt idx="8">
                  <c:v>1148.9100000000001</c:v>
                </c:pt>
                <c:pt idx="9">
                  <c:v>1139.55</c:v>
                </c:pt>
                <c:pt idx="10">
                  <c:v>1139.55</c:v>
                </c:pt>
                <c:pt idx="11">
                  <c:v>1204.5999999999999</c:v>
                </c:pt>
                <c:pt idx="12">
                  <c:v>1179.08</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Bucaramanga!$F$12:$X$12</c:f>
              <c:numCache>
                <c:formatCode>mmm\-yy</c:formatCode>
                <c:ptCount val="13"/>
                <c:pt idx="0">
                  <c:v>44562</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Bucaramanga!$F$15:$X$15</c:f>
              <c:numCache>
                <c:formatCode>0.0</c:formatCode>
                <c:ptCount val="13"/>
                <c:pt idx="0">
                  <c:v>2124.9899999999998</c:v>
                </c:pt>
                <c:pt idx="1">
                  <c:v>1345.69</c:v>
                </c:pt>
                <c:pt idx="2">
                  <c:v>1750.02</c:v>
                </c:pt>
                <c:pt idx="3">
                  <c:v>1728.64</c:v>
                </c:pt>
                <c:pt idx="4">
                  <c:v>1728.64</c:v>
                </c:pt>
                <c:pt idx="5">
                  <c:v>1887.96</c:v>
                </c:pt>
                <c:pt idx="6">
                  <c:v>1897.33</c:v>
                </c:pt>
                <c:pt idx="7">
                  <c:v>2149.77</c:v>
                </c:pt>
                <c:pt idx="8">
                  <c:v>2085</c:v>
                </c:pt>
                <c:pt idx="9">
                  <c:v>2063.64</c:v>
                </c:pt>
                <c:pt idx="10">
                  <c:v>2063.64</c:v>
                </c:pt>
                <c:pt idx="11">
                  <c:v>2117.59</c:v>
                </c:pt>
                <c:pt idx="12">
                  <c:v>2091.73</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Bucaramanga!$F$12:$X$12</c:f>
              <c:numCache>
                <c:formatCode>mmm\-yy</c:formatCode>
                <c:ptCount val="13"/>
                <c:pt idx="0">
                  <c:v>44562</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Bucaramanga!$F$16:$X$16</c:f>
              <c:numCache>
                <c:formatCode>0.0</c:formatCode>
                <c:ptCount val="13"/>
                <c:pt idx="0">
                  <c:v>2549.9879999999998</c:v>
                </c:pt>
                <c:pt idx="1">
                  <c:v>1614.828</c:v>
                </c:pt>
                <c:pt idx="2">
                  <c:v>2100.0239999999999</c:v>
                </c:pt>
                <c:pt idx="3">
                  <c:v>2074.3679999999999</c:v>
                </c:pt>
                <c:pt idx="4">
                  <c:v>2074.3679999999999</c:v>
                </c:pt>
                <c:pt idx="5">
                  <c:v>2265.5520000000001</c:v>
                </c:pt>
                <c:pt idx="6">
                  <c:v>2276.7959999999998</c:v>
                </c:pt>
                <c:pt idx="7">
                  <c:v>2341.09953</c:v>
                </c:pt>
                <c:pt idx="8">
                  <c:v>2502</c:v>
                </c:pt>
                <c:pt idx="9">
                  <c:v>2476.3679999999999</c:v>
                </c:pt>
                <c:pt idx="10">
                  <c:v>2476.3679999999999</c:v>
                </c:pt>
                <c:pt idx="11">
                  <c:v>2541.1080000000002</c:v>
                </c:pt>
                <c:pt idx="12">
                  <c:v>2510.076</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Cali!$F$5:$R$5</c:f>
              <c:numCache>
                <c:formatCode>0.0</c:formatCode>
                <c:ptCount val="13"/>
                <c:pt idx="0">
                  <c:v>1043.3699999999999</c:v>
                </c:pt>
                <c:pt idx="1">
                  <c:v>1160.8</c:v>
                </c:pt>
                <c:pt idx="2">
                  <c:v>1117.53</c:v>
                </c:pt>
                <c:pt idx="3">
                  <c:v>1088.76</c:v>
                </c:pt>
                <c:pt idx="4">
                  <c:v>1054.54</c:v>
                </c:pt>
                <c:pt idx="5">
                  <c:v>1128.76</c:v>
                </c:pt>
                <c:pt idx="6">
                  <c:v>1106.43</c:v>
                </c:pt>
                <c:pt idx="7">
                  <c:v>1125.6500000000001</c:v>
                </c:pt>
                <c:pt idx="8">
                  <c:v>1157.9000000000001</c:v>
                </c:pt>
                <c:pt idx="9">
                  <c:v>1221.8499999999999</c:v>
                </c:pt>
                <c:pt idx="10">
                  <c:v>1258.6400000000001</c:v>
                </c:pt>
                <c:pt idx="11">
                  <c:v>1269.6500000000001</c:v>
                </c:pt>
                <c:pt idx="12">
                  <c:v>1260.7</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Cali!$F$6:$R$6</c:f>
              <c:numCache>
                <c:formatCode>0.0</c:formatCode>
                <c:ptCount val="13"/>
                <c:pt idx="0">
                  <c:v>813.62</c:v>
                </c:pt>
                <c:pt idx="1">
                  <c:v>760.12</c:v>
                </c:pt>
                <c:pt idx="2">
                  <c:v>868.17</c:v>
                </c:pt>
                <c:pt idx="3">
                  <c:v>858.37</c:v>
                </c:pt>
                <c:pt idx="4">
                  <c:v>881.94</c:v>
                </c:pt>
                <c:pt idx="5">
                  <c:v>892.81</c:v>
                </c:pt>
                <c:pt idx="6">
                  <c:v>840.15</c:v>
                </c:pt>
                <c:pt idx="7">
                  <c:v>927.75</c:v>
                </c:pt>
                <c:pt idx="8">
                  <c:v>868.22</c:v>
                </c:pt>
                <c:pt idx="9">
                  <c:v>857.06</c:v>
                </c:pt>
                <c:pt idx="10">
                  <c:v>953.77</c:v>
                </c:pt>
                <c:pt idx="11">
                  <c:v>962.1</c:v>
                </c:pt>
                <c:pt idx="12">
                  <c:v>988.43</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Cali!$F$7:$R$7</c:f>
              <c:numCache>
                <c:formatCode>0.0</c:formatCode>
                <c:ptCount val="13"/>
                <c:pt idx="0">
                  <c:v>615.9</c:v>
                </c:pt>
                <c:pt idx="1">
                  <c:v>622.38</c:v>
                </c:pt>
                <c:pt idx="2">
                  <c:v>639.61</c:v>
                </c:pt>
                <c:pt idx="3">
                  <c:v>652.41</c:v>
                </c:pt>
                <c:pt idx="4">
                  <c:v>663.62</c:v>
                </c:pt>
                <c:pt idx="5">
                  <c:v>673.08</c:v>
                </c:pt>
                <c:pt idx="6">
                  <c:v>685.1</c:v>
                </c:pt>
                <c:pt idx="7">
                  <c:v>685.99</c:v>
                </c:pt>
                <c:pt idx="8">
                  <c:v>698.36</c:v>
                </c:pt>
                <c:pt idx="9">
                  <c:v>783.19</c:v>
                </c:pt>
                <c:pt idx="10">
                  <c:v>787.98</c:v>
                </c:pt>
                <c:pt idx="11">
                  <c:v>798.39</c:v>
                </c:pt>
                <c:pt idx="12">
                  <c:v>810.07</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Cali!$F$8:$R$8</c:f>
              <c:numCache>
                <c:formatCode>0.0</c:formatCode>
                <c:ptCount val="13"/>
                <c:pt idx="0">
                  <c:v>2493.54</c:v>
                </c:pt>
                <c:pt idx="1">
                  <c:v>2562.6999999999998</c:v>
                </c:pt>
                <c:pt idx="2">
                  <c:v>2641.32</c:v>
                </c:pt>
                <c:pt idx="3">
                  <c:v>2611.29</c:v>
                </c:pt>
                <c:pt idx="4">
                  <c:v>2611.79</c:v>
                </c:pt>
                <c:pt idx="5">
                  <c:v>2702.77</c:v>
                </c:pt>
                <c:pt idx="6">
                  <c:v>2645.4</c:v>
                </c:pt>
                <c:pt idx="7">
                  <c:v>2802.9</c:v>
                </c:pt>
                <c:pt idx="8">
                  <c:v>2740.82</c:v>
                </c:pt>
                <c:pt idx="9">
                  <c:v>2872.55</c:v>
                </c:pt>
                <c:pt idx="10">
                  <c:v>3013.74</c:v>
                </c:pt>
                <c:pt idx="11">
                  <c:v>3041.35</c:v>
                </c:pt>
                <c:pt idx="12">
                  <c:v>3054.71</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Cali!$F$13:$R$13</c:f>
              <c:numCache>
                <c:formatCode>0.0</c:formatCode>
                <c:ptCount val="13"/>
                <c:pt idx="0">
                  <c:v>1102.54</c:v>
                </c:pt>
                <c:pt idx="1">
                  <c:v>1131.8800000000001</c:v>
                </c:pt>
                <c:pt idx="2">
                  <c:v>1166.05</c:v>
                </c:pt>
                <c:pt idx="3">
                  <c:v>1153.77</c:v>
                </c:pt>
                <c:pt idx="4">
                  <c:v>1154.04</c:v>
                </c:pt>
                <c:pt idx="5">
                  <c:v>1194.97</c:v>
                </c:pt>
                <c:pt idx="6">
                  <c:v>1172.05</c:v>
                </c:pt>
                <c:pt idx="7">
                  <c:v>1236.22</c:v>
                </c:pt>
                <c:pt idx="8" formatCode="General">
                  <c:v>1246.24</c:v>
                </c:pt>
                <c:pt idx="9" formatCode="General">
                  <c:v>1263.6300000000001</c:v>
                </c:pt>
                <c:pt idx="10">
                  <c:v>1321.29</c:v>
                </c:pt>
                <c:pt idx="11">
                  <c:v>1337.14</c:v>
                </c:pt>
                <c:pt idx="12">
                  <c:v>1347.43</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Cali!$F$14:$R$14</c:f>
              <c:numCache>
                <c:formatCode>0.0</c:formatCode>
                <c:ptCount val="13"/>
                <c:pt idx="0">
                  <c:v>1383.53</c:v>
                </c:pt>
                <c:pt idx="1">
                  <c:v>1417.68</c:v>
                </c:pt>
                <c:pt idx="2">
                  <c:v>1461.82</c:v>
                </c:pt>
                <c:pt idx="3">
                  <c:v>1447.9</c:v>
                </c:pt>
                <c:pt idx="4">
                  <c:v>1447.35</c:v>
                </c:pt>
                <c:pt idx="5">
                  <c:v>1500.23</c:v>
                </c:pt>
                <c:pt idx="6">
                  <c:v>1470.65</c:v>
                </c:pt>
                <c:pt idx="7">
                  <c:v>1549.57</c:v>
                </c:pt>
                <c:pt idx="8" formatCode="General">
                  <c:v>1562.12</c:v>
                </c:pt>
                <c:pt idx="9" formatCode="General">
                  <c:v>1585.89</c:v>
                </c:pt>
                <c:pt idx="10">
                  <c:v>1657.05</c:v>
                </c:pt>
                <c:pt idx="11">
                  <c:v>1675.76</c:v>
                </c:pt>
                <c:pt idx="12">
                  <c:v>1688.66</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Cali!$F$15:$R$15</c:f>
              <c:numCache>
                <c:formatCode>0.0</c:formatCode>
                <c:ptCount val="13"/>
                <c:pt idx="0">
                  <c:v>2493.54</c:v>
                </c:pt>
                <c:pt idx="1">
                  <c:v>2562.6999999999998</c:v>
                </c:pt>
                <c:pt idx="2">
                  <c:v>2641.32</c:v>
                </c:pt>
                <c:pt idx="3">
                  <c:v>2611.29</c:v>
                </c:pt>
                <c:pt idx="4">
                  <c:v>2611.79</c:v>
                </c:pt>
                <c:pt idx="5">
                  <c:v>2702.77</c:v>
                </c:pt>
                <c:pt idx="6">
                  <c:v>2645.4</c:v>
                </c:pt>
                <c:pt idx="7">
                  <c:v>2802.9</c:v>
                </c:pt>
                <c:pt idx="8" formatCode="General">
                  <c:v>2740.82</c:v>
                </c:pt>
                <c:pt idx="9" formatCode="General">
                  <c:v>2872.55</c:v>
                </c:pt>
                <c:pt idx="10">
                  <c:v>3013.74</c:v>
                </c:pt>
                <c:pt idx="11">
                  <c:v>3041.35</c:v>
                </c:pt>
                <c:pt idx="12">
                  <c:v>3054.71</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Cali!$F$16:$R$16</c:f>
              <c:numCache>
                <c:formatCode>0.0</c:formatCode>
                <c:ptCount val="13"/>
                <c:pt idx="0">
                  <c:v>2992.248</c:v>
                </c:pt>
                <c:pt idx="1">
                  <c:v>3075.24</c:v>
                </c:pt>
                <c:pt idx="2">
                  <c:v>3169.5840000000003</c:v>
                </c:pt>
                <c:pt idx="3">
                  <c:v>3133.5479999999998</c:v>
                </c:pt>
                <c:pt idx="4">
                  <c:v>3134.1479999999997</c:v>
                </c:pt>
                <c:pt idx="5">
                  <c:v>3243.3240000000001</c:v>
                </c:pt>
                <c:pt idx="6">
                  <c:v>3174.48</c:v>
                </c:pt>
                <c:pt idx="7">
                  <c:v>3363.48</c:v>
                </c:pt>
                <c:pt idx="8" formatCode="General">
                  <c:v>3288.9839999999999</c:v>
                </c:pt>
                <c:pt idx="9" formatCode="General">
                  <c:v>3447.06</c:v>
                </c:pt>
                <c:pt idx="10">
                  <c:v>3616.4879999999998</c:v>
                </c:pt>
                <c:pt idx="11">
                  <c:v>3649.62</c:v>
                </c:pt>
                <c:pt idx="12">
                  <c:v>3665.652</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Cartagena!$E$5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Cartagena!$F$5:$R$5</c:f>
              <c:numCache>
                <c:formatCode>0.0</c:formatCode>
                <c:ptCount val="13"/>
                <c:pt idx="0">
                  <c:v>849.08</c:v>
                </c:pt>
                <c:pt idx="1">
                  <c:v>810.81</c:v>
                </c:pt>
                <c:pt idx="2">
                  <c:v>761.86</c:v>
                </c:pt>
                <c:pt idx="3">
                  <c:v>826.7</c:v>
                </c:pt>
                <c:pt idx="4">
                  <c:v>827.01</c:v>
                </c:pt>
                <c:pt idx="5">
                  <c:v>886.17</c:v>
                </c:pt>
                <c:pt idx="6">
                  <c:v>910.91</c:v>
                </c:pt>
                <c:pt idx="7">
                  <c:v>912.26</c:v>
                </c:pt>
                <c:pt idx="8">
                  <c:v>962.02</c:v>
                </c:pt>
                <c:pt idx="9">
                  <c:v>1040.3399999999999</c:v>
                </c:pt>
                <c:pt idx="10">
                  <c:v>1022.62</c:v>
                </c:pt>
                <c:pt idx="11">
                  <c:v>1114.3</c:v>
                </c:pt>
                <c:pt idx="12">
                  <c:v>1093.5</c:v>
                </c:pt>
              </c:numCache>
            </c:numRef>
          </c:val>
          <c:extLst>
            <c:ext xmlns:c16="http://schemas.microsoft.com/office/drawing/2014/chart" uri="{C3380CC4-5D6E-409C-BE32-E72D297353CC}">
              <c16:uniqueId val="{00000000-01CB-4B70-87C7-6961B943B9A0}"/>
            </c:ext>
          </c:extLst>
        </c:ser>
        <c:ser>
          <c:idx val="1"/>
          <c:order val="1"/>
          <c:tx>
            <c:strRef>
              <c:f>Cartagena!$E$6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Cartagena!$F$6:$R$6</c:f>
              <c:numCache>
                <c:formatCode>0.0</c:formatCode>
                <c:ptCount val="13"/>
                <c:pt idx="0">
                  <c:v>197.89</c:v>
                </c:pt>
                <c:pt idx="1">
                  <c:v>194.02</c:v>
                </c:pt>
                <c:pt idx="2">
                  <c:v>183.95</c:v>
                </c:pt>
                <c:pt idx="3">
                  <c:v>187.86</c:v>
                </c:pt>
                <c:pt idx="4">
                  <c:v>196.82</c:v>
                </c:pt>
                <c:pt idx="5">
                  <c:v>211.86</c:v>
                </c:pt>
                <c:pt idx="6">
                  <c:v>206.26</c:v>
                </c:pt>
                <c:pt idx="7">
                  <c:v>206.01</c:v>
                </c:pt>
                <c:pt idx="8">
                  <c:v>185.17</c:v>
                </c:pt>
                <c:pt idx="9">
                  <c:v>186.54</c:v>
                </c:pt>
                <c:pt idx="10">
                  <c:v>191.17</c:v>
                </c:pt>
                <c:pt idx="11">
                  <c:v>187.05</c:v>
                </c:pt>
                <c:pt idx="12">
                  <c:v>211.55</c:v>
                </c:pt>
              </c:numCache>
            </c:numRef>
          </c:val>
          <c:extLst>
            <c:ext xmlns:c16="http://schemas.microsoft.com/office/drawing/2014/chart" uri="{C3380CC4-5D6E-409C-BE32-E72D297353CC}">
              <c16:uniqueId val="{00000001-01CB-4B70-87C7-6961B943B9A0}"/>
            </c:ext>
          </c:extLst>
        </c:ser>
        <c:ser>
          <c:idx val="2"/>
          <c:order val="2"/>
          <c:tx>
            <c:strRef>
              <c:f>Cartagena!$E$7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Cartagena!$F$7:$R$7</c:f>
              <c:numCache>
                <c:formatCode>0.0</c:formatCode>
                <c:ptCount val="13"/>
                <c:pt idx="0">
                  <c:v>778.12</c:v>
                </c:pt>
                <c:pt idx="1">
                  <c:v>795.6</c:v>
                </c:pt>
                <c:pt idx="2">
                  <c:v>809.75</c:v>
                </c:pt>
                <c:pt idx="3">
                  <c:v>820.54</c:v>
                </c:pt>
                <c:pt idx="4">
                  <c:v>834.92</c:v>
                </c:pt>
                <c:pt idx="5">
                  <c:v>837.8</c:v>
                </c:pt>
                <c:pt idx="6">
                  <c:v>852.79</c:v>
                </c:pt>
                <c:pt idx="7">
                  <c:v>853.9</c:v>
                </c:pt>
                <c:pt idx="8">
                  <c:v>859.36</c:v>
                </c:pt>
                <c:pt idx="9">
                  <c:v>870.26</c:v>
                </c:pt>
                <c:pt idx="10">
                  <c:v>882.47</c:v>
                </c:pt>
                <c:pt idx="11">
                  <c:v>883.66</c:v>
                </c:pt>
                <c:pt idx="12">
                  <c:v>930.03</c:v>
                </c:pt>
              </c:numCache>
            </c:numRef>
          </c:val>
          <c:extLst>
            <c:ext xmlns:c16="http://schemas.microsoft.com/office/drawing/2014/chart" uri="{C3380CC4-5D6E-409C-BE32-E72D297353CC}">
              <c16:uniqueId val="{00000002-01CB-4B70-87C7-6961B943B9A0}"/>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Cartagena!$E$8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Cartagena!$F$8:$R$8</c:f>
              <c:numCache>
                <c:formatCode>0.0</c:formatCode>
                <c:ptCount val="13"/>
                <c:pt idx="0">
                  <c:v>1864.59</c:v>
                </c:pt>
                <c:pt idx="1">
                  <c:v>1838.57</c:v>
                </c:pt>
                <c:pt idx="2">
                  <c:v>1790.68</c:v>
                </c:pt>
                <c:pt idx="3">
                  <c:v>1874.06</c:v>
                </c:pt>
                <c:pt idx="4">
                  <c:v>1900.19</c:v>
                </c:pt>
                <c:pt idx="5">
                  <c:v>1978.46</c:v>
                </c:pt>
                <c:pt idx="6">
                  <c:v>2014.17</c:v>
                </c:pt>
                <c:pt idx="7">
                  <c:v>2018.96</c:v>
                </c:pt>
                <c:pt idx="8">
                  <c:v>2054.17</c:v>
                </c:pt>
                <c:pt idx="9">
                  <c:v>2147.73</c:v>
                </c:pt>
                <c:pt idx="10">
                  <c:v>2146.46</c:v>
                </c:pt>
                <c:pt idx="11">
                  <c:v>2238.4</c:v>
                </c:pt>
                <c:pt idx="12">
                  <c:v>2288.91</c:v>
                </c:pt>
              </c:numCache>
            </c:numRef>
          </c:val>
          <c:smooth val="0"/>
          <c:extLst>
            <c:ext xmlns:c16="http://schemas.microsoft.com/office/drawing/2014/chart" uri="{C3380CC4-5D6E-409C-BE32-E72D297353CC}">
              <c16:uniqueId val="{00000003-01CB-4B70-87C7-6961B943B9A0}"/>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Cartagena!$E$13</c:f>
              <c:strCache>
                <c:ptCount val="1"/>
                <c:pt idx="0">
                  <c:v>ESTRATO 1 ($/m3)</c:v>
                </c:pt>
              </c:strCache>
            </c:strRef>
          </c:tx>
          <c:spPr>
            <a:solidFill>
              <a:schemeClr val="accent1"/>
            </a:solidFill>
            <a:ln>
              <a:noFill/>
            </a:ln>
            <a:effectLst/>
          </c:spPr>
          <c:invertIfNegative val="0"/>
          <c:cat>
            <c:numRef>
              <c:f>Cartagena!$F$4:$R$4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Cartagena!$F$13:$R$13</c:f>
              <c:numCache>
                <c:formatCode>0.0</c:formatCode>
                <c:ptCount val="13"/>
                <c:pt idx="0">
                  <c:v>840.84</c:v>
                </c:pt>
                <c:pt idx="1">
                  <c:v>831.68</c:v>
                </c:pt>
                <c:pt idx="2">
                  <c:v>815.29</c:v>
                </c:pt>
                <c:pt idx="3">
                  <c:v>849.49</c:v>
                </c:pt>
                <c:pt idx="4">
                  <c:v>856.82</c:v>
                </c:pt>
                <c:pt idx="5">
                  <c:v>894.13</c:v>
                </c:pt>
                <c:pt idx="6">
                  <c:v>907.16</c:v>
                </c:pt>
                <c:pt idx="7">
                  <c:v>907.44</c:v>
                </c:pt>
                <c:pt idx="8">
                  <c:v>924.96</c:v>
                </c:pt>
                <c:pt idx="9">
                  <c:v>962.82</c:v>
                </c:pt>
                <c:pt idx="10">
                  <c:v>970.22</c:v>
                </c:pt>
                <c:pt idx="11">
                  <c:v>1001.38</c:v>
                </c:pt>
                <c:pt idx="12">
                  <c:v>1024.53</c:v>
                </c:pt>
              </c:numCache>
            </c:numRef>
          </c:val>
          <c:extLst>
            <c:ext xmlns:c16="http://schemas.microsoft.com/office/drawing/2014/chart" uri="{C3380CC4-5D6E-409C-BE32-E72D297353CC}">
              <c16:uniqueId val="{00000000-FF43-4A03-86D3-9FFC6E7F27D5}"/>
            </c:ext>
          </c:extLst>
        </c:ser>
        <c:ser>
          <c:idx val="1"/>
          <c:order val="1"/>
          <c:tx>
            <c:strRef>
              <c:f>Cartagena!$E$14</c:f>
              <c:strCache>
                <c:ptCount val="1"/>
                <c:pt idx="0">
                  <c:v>ESTRATO 2 ($/m3)</c:v>
                </c:pt>
              </c:strCache>
            </c:strRef>
          </c:tx>
          <c:spPr>
            <a:solidFill>
              <a:schemeClr val="accent2"/>
            </a:solidFill>
            <a:ln>
              <a:noFill/>
            </a:ln>
            <a:effectLst/>
          </c:spPr>
          <c:invertIfNegative val="0"/>
          <c:cat>
            <c:numRef>
              <c:f>Cartagena!$F$4:$R$4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Cartagena!$F$14:$R$14</c:f>
              <c:numCache>
                <c:formatCode>0.0</c:formatCode>
                <c:ptCount val="13"/>
                <c:pt idx="0">
                  <c:v>1054.98</c:v>
                </c:pt>
                <c:pt idx="1">
                  <c:v>1043.33</c:v>
                </c:pt>
                <c:pt idx="2">
                  <c:v>1022.06</c:v>
                </c:pt>
                <c:pt idx="3">
                  <c:v>1064.9000000000001</c:v>
                </c:pt>
                <c:pt idx="4">
                  <c:v>1075.55</c:v>
                </c:pt>
                <c:pt idx="5">
                  <c:v>1119.1300000000001</c:v>
                </c:pt>
                <c:pt idx="6">
                  <c:v>1137.3699999999999</c:v>
                </c:pt>
                <c:pt idx="7">
                  <c:v>1149</c:v>
                </c:pt>
                <c:pt idx="8">
                  <c:v>1159.68</c:v>
                </c:pt>
                <c:pt idx="9">
                  <c:v>1206.32</c:v>
                </c:pt>
                <c:pt idx="10">
                  <c:v>1215.5999999999999</c:v>
                </c:pt>
                <c:pt idx="11">
                  <c:v>1254.3</c:v>
                </c:pt>
                <c:pt idx="12">
                  <c:v>1284.4000000000001</c:v>
                </c:pt>
              </c:numCache>
            </c:numRef>
          </c:val>
          <c:extLst>
            <c:ext xmlns:c16="http://schemas.microsoft.com/office/drawing/2014/chart" uri="{C3380CC4-5D6E-409C-BE32-E72D297353CC}">
              <c16:uniqueId val="{00000001-FF43-4A03-86D3-9FFC6E7F27D5}"/>
            </c:ext>
          </c:extLst>
        </c:ser>
        <c:ser>
          <c:idx val="2"/>
          <c:order val="2"/>
          <c:tx>
            <c:strRef>
              <c:f>Cartagena!$E$15</c:f>
              <c:strCache>
                <c:ptCount val="1"/>
                <c:pt idx="0">
                  <c:v>ESTRATO 3 Y 4 ($/m3)</c:v>
                </c:pt>
              </c:strCache>
            </c:strRef>
          </c:tx>
          <c:spPr>
            <a:solidFill>
              <a:schemeClr val="accent3"/>
            </a:solidFill>
            <a:ln>
              <a:noFill/>
            </a:ln>
            <a:effectLst/>
          </c:spPr>
          <c:invertIfNegative val="0"/>
          <c:cat>
            <c:numRef>
              <c:f>Cartagena!$F$4:$R$4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Cartagena!$F$15:$R$15</c:f>
              <c:numCache>
                <c:formatCode>0.0</c:formatCode>
                <c:ptCount val="13"/>
                <c:pt idx="0">
                  <c:v>1864.59</c:v>
                </c:pt>
                <c:pt idx="1">
                  <c:v>1838.57</c:v>
                </c:pt>
                <c:pt idx="2">
                  <c:v>1790.68</c:v>
                </c:pt>
                <c:pt idx="3">
                  <c:v>1874.06</c:v>
                </c:pt>
                <c:pt idx="4">
                  <c:v>1900.19</c:v>
                </c:pt>
                <c:pt idx="5">
                  <c:v>1978.46</c:v>
                </c:pt>
                <c:pt idx="6">
                  <c:v>2014.17</c:v>
                </c:pt>
                <c:pt idx="7">
                  <c:v>2018.96</c:v>
                </c:pt>
                <c:pt idx="8">
                  <c:v>2054.17</c:v>
                </c:pt>
                <c:pt idx="9">
                  <c:v>2147.73</c:v>
                </c:pt>
                <c:pt idx="10">
                  <c:v>2146.46</c:v>
                </c:pt>
                <c:pt idx="11">
                  <c:v>2238.4</c:v>
                </c:pt>
                <c:pt idx="12">
                  <c:v>2288.91</c:v>
                </c:pt>
              </c:numCache>
            </c:numRef>
          </c:val>
          <c:extLst>
            <c:ext xmlns:c16="http://schemas.microsoft.com/office/drawing/2014/chart" uri="{C3380CC4-5D6E-409C-BE32-E72D297353CC}">
              <c16:uniqueId val="{00000002-FF43-4A03-86D3-9FFC6E7F27D5}"/>
            </c:ext>
          </c:extLst>
        </c:ser>
        <c:ser>
          <c:idx val="3"/>
          <c:order val="3"/>
          <c:tx>
            <c:strRef>
              <c:f>Cartagena!$E$16</c:f>
              <c:strCache>
                <c:ptCount val="1"/>
                <c:pt idx="0">
                  <c:v>ESTRATO 5 Y 6 ($/m3)</c:v>
                </c:pt>
              </c:strCache>
            </c:strRef>
          </c:tx>
          <c:spPr>
            <a:solidFill>
              <a:srgbClr val="00602B"/>
            </a:solidFill>
            <a:ln>
              <a:noFill/>
            </a:ln>
            <a:effectLst/>
          </c:spPr>
          <c:invertIfNegative val="0"/>
          <c:cat>
            <c:numRef>
              <c:f>Cartagena!$F$4:$R$4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Cartagena!$F$16:$R$16</c:f>
              <c:numCache>
                <c:formatCode>0.0</c:formatCode>
                <c:ptCount val="13"/>
                <c:pt idx="0">
                  <c:v>2237.5079999999998</c:v>
                </c:pt>
                <c:pt idx="1">
                  <c:v>2206.2839999999997</c:v>
                </c:pt>
                <c:pt idx="2">
                  <c:v>2148.8159999999998</c:v>
                </c:pt>
                <c:pt idx="3">
                  <c:v>2248.8719999999998</c:v>
                </c:pt>
                <c:pt idx="4">
                  <c:v>2280.2280000000001</c:v>
                </c:pt>
                <c:pt idx="5">
                  <c:v>2374.152</c:v>
                </c:pt>
                <c:pt idx="6">
                  <c:v>2417.0039999999999</c:v>
                </c:pt>
                <c:pt idx="7">
                  <c:v>2422.752</c:v>
                </c:pt>
                <c:pt idx="8">
                  <c:v>2465.0039999999999</c:v>
                </c:pt>
                <c:pt idx="9">
                  <c:v>2577.2759999999998</c:v>
                </c:pt>
                <c:pt idx="10">
                  <c:v>2575.752</c:v>
                </c:pt>
                <c:pt idx="11">
                  <c:v>2686.08</c:v>
                </c:pt>
                <c:pt idx="12">
                  <c:v>2746.6919999999996</c:v>
                </c:pt>
              </c:numCache>
            </c:numRef>
          </c:val>
          <c:extLst>
            <c:ext xmlns:c16="http://schemas.microsoft.com/office/drawing/2014/chart" uri="{C3380CC4-5D6E-409C-BE32-E72D297353CC}">
              <c16:uniqueId val="{00000003-FF43-4A03-86D3-9FFC6E7F27D5}"/>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Cúcuta!$F$5:$X$5</c:f>
              <c:numCache>
                <c:formatCode>0.0</c:formatCode>
                <c:ptCount val="13"/>
                <c:pt idx="0">
                  <c:v>1193.32</c:v>
                </c:pt>
                <c:pt idx="1">
                  <c:v>1120.29</c:v>
                </c:pt>
                <c:pt idx="2">
                  <c:v>1092</c:v>
                </c:pt>
                <c:pt idx="3">
                  <c:v>1213.53</c:v>
                </c:pt>
                <c:pt idx="4">
                  <c:v>1311.85</c:v>
                </c:pt>
                <c:pt idx="5">
                  <c:v>1266.6199999999999</c:v>
                </c:pt>
                <c:pt idx="6">
                  <c:v>1462.83</c:v>
                </c:pt>
                <c:pt idx="7">
                  <c:v>1551.06</c:v>
                </c:pt>
                <c:pt idx="8">
                  <c:v>1665.75</c:v>
                </c:pt>
                <c:pt idx="9">
                  <c:v>1722.18</c:v>
                </c:pt>
                <c:pt idx="10">
                  <c:v>1699.54</c:v>
                </c:pt>
                <c:pt idx="11">
                  <c:v>1699.06</c:v>
                </c:pt>
                <c:pt idx="12">
                  <c:v>1714.78</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Cúcuta!$F$6:$X$6</c:f>
              <c:numCache>
                <c:formatCode>0.0</c:formatCode>
                <c:ptCount val="13"/>
                <c:pt idx="0">
                  <c:v>285.55</c:v>
                </c:pt>
                <c:pt idx="1">
                  <c:v>275.73</c:v>
                </c:pt>
                <c:pt idx="2">
                  <c:v>309.51</c:v>
                </c:pt>
                <c:pt idx="3">
                  <c:v>278.75</c:v>
                </c:pt>
                <c:pt idx="4">
                  <c:v>303.7</c:v>
                </c:pt>
                <c:pt idx="5">
                  <c:v>323.18</c:v>
                </c:pt>
                <c:pt idx="6">
                  <c:v>279.37</c:v>
                </c:pt>
                <c:pt idx="7">
                  <c:v>258.41000000000003</c:v>
                </c:pt>
                <c:pt idx="8">
                  <c:v>244.23</c:v>
                </c:pt>
                <c:pt idx="9">
                  <c:v>196.33</c:v>
                </c:pt>
                <c:pt idx="10">
                  <c:v>207.91</c:v>
                </c:pt>
                <c:pt idx="11">
                  <c:v>244.23</c:v>
                </c:pt>
                <c:pt idx="12">
                  <c:v>229.32</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Cúcuta!$F$7:$X$7</c:f>
              <c:numCache>
                <c:formatCode>0.0</c:formatCode>
                <c:ptCount val="13"/>
                <c:pt idx="0">
                  <c:v>1183.5</c:v>
                </c:pt>
                <c:pt idx="1">
                  <c:v>1210.53</c:v>
                </c:pt>
                <c:pt idx="2">
                  <c:v>1243.93</c:v>
                </c:pt>
                <c:pt idx="3">
                  <c:v>1263.3399999999999</c:v>
                </c:pt>
                <c:pt idx="4">
                  <c:v>1287.3900000000001</c:v>
                </c:pt>
                <c:pt idx="5">
                  <c:v>1290.6099999999999</c:v>
                </c:pt>
                <c:pt idx="6">
                  <c:v>1319</c:v>
                </c:pt>
                <c:pt idx="7">
                  <c:v>1328.42</c:v>
                </c:pt>
                <c:pt idx="8">
                  <c:v>1360.41</c:v>
                </c:pt>
                <c:pt idx="9">
                  <c:v>1366.84</c:v>
                </c:pt>
                <c:pt idx="10">
                  <c:v>1388.06</c:v>
                </c:pt>
                <c:pt idx="11">
                  <c:v>1383.12</c:v>
                </c:pt>
                <c:pt idx="12">
                  <c:v>1391.26</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Cúcuta!$F$8:$X$8</c:f>
              <c:numCache>
                <c:formatCode>0.0</c:formatCode>
                <c:ptCount val="13"/>
                <c:pt idx="0">
                  <c:v>2688.25</c:v>
                </c:pt>
                <c:pt idx="1">
                  <c:v>2631.42</c:v>
                </c:pt>
                <c:pt idx="2">
                  <c:v>2676.82</c:v>
                </c:pt>
                <c:pt idx="3">
                  <c:v>2784.06</c:v>
                </c:pt>
                <c:pt idx="4">
                  <c:v>2927.04</c:v>
                </c:pt>
                <c:pt idx="5">
                  <c:v>2908.56</c:v>
                </c:pt>
                <c:pt idx="6">
                  <c:v>3090.43</c:v>
                </c:pt>
                <c:pt idx="7">
                  <c:v>3176.14</c:v>
                </c:pt>
                <c:pt idx="8">
                  <c:v>3315.35</c:v>
                </c:pt>
                <c:pt idx="9">
                  <c:v>3327.1</c:v>
                </c:pt>
                <c:pt idx="10">
                  <c:v>3331.66</c:v>
                </c:pt>
                <c:pt idx="11">
                  <c:v>3330.8</c:v>
                </c:pt>
                <c:pt idx="12">
                  <c:v>3374.22</c:v>
                </c:pt>
              </c:numCache>
            </c:numRef>
          </c:val>
          <c:smooth val="0"/>
          <c:extLst>
            <c:ext xmlns:c16="http://schemas.microsoft.com/office/drawing/2014/chart" uri="{C3380CC4-5D6E-409C-BE32-E72D297353CC}">
              <c16:uniqueId val="{00000003-F5B8-4838-914D-F68F5129CA27}"/>
            </c:ext>
          </c:extLst>
        </c:ser>
        <c:ser>
          <c:idx val="4"/>
          <c:order val="4"/>
          <c:tx>
            <c:strRef>
              <c:f>Cúcuta!$E$9</c:f>
              <c:strCache>
                <c:ptCount val="1"/>
                <c:pt idx="0">
                  <c:v>CF ($/factura)</c:v>
                </c:pt>
              </c:strCache>
            </c:strRef>
          </c:tx>
          <c:spPr>
            <a:ln w="25400" cap="rnd">
              <a:noFill/>
              <a:round/>
            </a:ln>
            <a:effectLst/>
          </c:spPr>
          <c:marker>
            <c:symbol val="none"/>
          </c:marker>
          <c:cat>
            <c:numRef>
              <c:f>Cúcuta!$F$4:$X$4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Cúcuta!$F$9:$X$9</c:f>
              <c:numCache>
                <c:formatCode>0.0</c:formatCode>
                <c:ptCount val="13"/>
                <c:pt idx="0">
                  <c:v>2763.02</c:v>
                </c:pt>
                <c:pt idx="1">
                  <c:v>2804.72</c:v>
                </c:pt>
                <c:pt idx="2">
                  <c:v>2829.13</c:v>
                </c:pt>
                <c:pt idx="3">
                  <c:v>2860.83</c:v>
                </c:pt>
                <c:pt idx="4">
                  <c:v>2881.28</c:v>
                </c:pt>
                <c:pt idx="5">
                  <c:v>2892.47</c:v>
                </c:pt>
                <c:pt idx="6">
                  <c:v>2912.1</c:v>
                </c:pt>
                <c:pt idx="7">
                  <c:v>2938.2</c:v>
                </c:pt>
                <c:pt idx="8">
                  <c:v>2961.82</c:v>
                </c:pt>
                <c:pt idx="9">
                  <c:v>2979.35</c:v>
                </c:pt>
                <c:pt idx="10">
                  <c:v>2998.51</c:v>
                </c:pt>
                <c:pt idx="11">
                  <c:v>3032.54</c:v>
                </c:pt>
                <c:pt idx="12">
                  <c:v>3082.58</c:v>
                </c:pt>
              </c:numCache>
            </c:numRef>
          </c:val>
          <c:smooth val="0"/>
          <c:extLst>
            <c:ext xmlns:c16="http://schemas.microsoft.com/office/drawing/2014/chart" uri="{C3380CC4-5D6E-409C-BE32-E72D297353CC}">
              <c16:uniqueId val="{00000000-5F0A-4679-8E6F-2F4105CDD68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Cúcuta!$F$12:$X$12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Cúcuta!$F$13:$X$13</c:f>
              <c:numCache>
                <c:formatCode>0.0</c:formatCode>
                <c:ptCount val="13"/>
                <c:pt idx="0">
                  <c:v>1162.74</c:v>
                </c:pt>
                <c:pt idx="1">
                  <c:v>1141.46</c:v>
                </c:pt>
                <c:pt idx="2">
                  <c:v>1158.72</c:v>
                </c:pt>
                <c:pt idx="3">
                  <c:v>1204.73</c:v>
                </c:pt>
                <c:pt idx="4">
                  <c:v>1262.94</c:v>
                </c:pt>
                <c:pt idx="5">
                  <c:v>1256.8800000000001</c:v>
                </c:pt>
                <c:pt idx="6">
                  <c:v>1331.73</c:v>
                </c:pt>
                <c:pt idx="7">
                  <c:v>1367.51</c:v>
                </c:pt>
                <c:pt idx="8">
                  <c:v>1423.49</c:v>
                </c:pt>
                <c:pt idx="9">
                  <c:v>1433.79</c:v>
                </c:pt>
                <c:pt idx="10">
                  <c:v>1444.79</c:v>
                </c:pt>
                <c:pt idx="11">
                  <c:v>1462.96</c:v>
                </c:pt>
                <c:pt idx="12">
                  <c:v>1488.96</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Cúcuta!$F$12:$X$12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Cúcuta!$F$14:$X$14</c:f>
              <c:numCache>
                <c:formatCode>0.0</c:formatCode>
                <c:ptCount val="13"/>
                <c:pt idx="0">
                  <c:v>1456.54</c:v>
                </c:pt>
                <c:pt idx="1">
                  <c:v>1427.8</c:v>
                </c:pt>
                <c:pt idx="2">
                  <c:v>1451.12</c:v>
                </c:pt>
                <c:pt idx="3">
                  <c:v>1510.34</c:v>
                </c:pt>
                <c:pt idx="4">
                  <c:v>1581.51</c:v>
                </c:pt>
                <c:pt idx="5">
                  <c:v>1573.21</c:v>
                </c:pt>
                <c:pt idx="6">
                  <c:v>1667.06</c:v>
                </c:pt>
                <c:pt idx="7">
                  <c:v>1711.63</c:v>
                </c:pt>
                <c:pt idx="8">
                  <c:v>1781.6</c:v>
                </c:pt>
                <c:pt idx="9">
                  <c:v>1794.38</c:v>
                </c:pt>
                <c:pt idx="10">
                  <c:v>1808.19</c:v>
                </c:pt>
                <c:pt idx="11">
                  <c:v>1831</c:v>
                </c:pt>
                <c:pt idx="12">
                  <c:v>1863.54</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Cúcuta!$F$12:$X$12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Cúcuta!$F$15:$X$15</c:f>
              <c:numCache>
                <c:formatCode>0.0</c:formatCode>
                <c:ptCount val="13"/>
                <c:pt idx="0">
                  <c:v>2688.25</c:v>
                </c:pt>
                <c:pt idx="1">
                  <c:v>2631.42</c:v>
                </c:pt>
                <c:pt idx="2">
                  <c:v>2676.82</c:v>
                </c:pt>
                <c:pt idx="3">
                  <c:v>2784.06</c:v>
                </c:pt>
                <c:pt idx="4">
                  <c:v>2927.04</c:v>
                </c:pt>
                <c:pt idx="5">
                  <c:v>2908.56</c:v>
                </c:pt>
                <c:pt idx="6">
                  <c:v>3090.43</c:v>
                </c:pt>
                <c:pt idx="7">
                  <c:v>3176.14</c:v>
                </c:pt>
                <c:pt idx="8">
                  <c:v>3315.35</c:v>
                </c:pt>
                <c:pt idx="9">
                  <c:v>3327.1</c:v>
                </c:pt>
                <c:pt idx="10">
                  <c:v>3331.66</c:v>
                </c:pt>
                <c:pt idx="11">
                  <c:v>3330.8</c:v>
                </c:pt>
                <c:pt idx="12">
                  <c:v>3374.22</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Cúcuta!$F$12:$X$12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Cúcuta!$F$16:$X$16</c:f>
              <c:numCache>
                <c:formatCode>0.0</c:formatCode>
                <c:ptCount val="13"/>
                <c:pt idx="0">
                  <c:v>3225.9</c:v>
                </c:pt>
                <c:pt idx="1">
                  <c:v>3157.7040000000002</c:v>
                </c:pt>
                <c:pt idx="2">
                  <c:v>3212.1840000000002</c:v>
                </c:pt>
                <c:pt idx="3">
                  <c:v>3340.8719999999998</c:v>
                </c:pt>
                <c:pt idx="4">
                  <c:v>3512.4479999999999</c:v>
                </c:pt>
                <c:pt idx="5">
                  <c:v>3490.2719999999999</c:v>
                </c:pt>
                <c:pt idx="6">
                  <c:v>3708.5159999999996</c:v>
                </c:pt>
                <c:pt idx="7">
                  <c:v>3811.3679999999995</c:v>
                </c:pt>
                <c:pt idx="8">
                  <c:v>3978.4199999999996</c:v>
                </c:pt>
                <c:pt idx="9">
                  <c:v>3992.5199999999995</c:v>
                </c:pt>
                <c:pt idx="10">
                  <c:v>3997.9919999999997</c:v>
                </c:pt>
                <c:pt idx="11">
                  <c:v>3996.96</c:v>
                </c:pt>
                <c:pt idx="12">
                  <c:v>4049.0639999999994</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1584219151"/>
        <c:axId val="1584214575"/>
      </c:barChart>
      <c:dateAx>
        <c:axId val="158421915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4214575"/>
        <c:crosses val="autoZero"/>
        <c:auto val="1"/>
        <c:lblOffset val="100"/>
        <c:baseTimeUnit val="months"/>
      </c:dateAx>
      <c:valAx>
        <c:axId val="15842145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421915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1EF1-4B8B-A9C4-CF02D1704DE6}"/>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1EF1-4B8B-A9C4-CF02D1704DE6}"/>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1EF1-4B8B-A9C4-CF02D1704DE6}"/>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Florencia!$F$8:$R$8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1EF1-4B8B-A9C4-CF02D1704DE6}"/>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Macro'!$B$49:$B$74</c:f>
              <c:numCache>
                <c:formatCode>mmm\-yy</c:formatCode>
                <c:ptCount val="26"/>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numCache>
            </c:numRef>
          </c:cat>
          <c:val>
            <c:numRef>
              <c:f>'Variables Macro'!$G$49:$G$74</c:f>
              <c:numCache>
                <c:formatCode>0.00</c:formatCode>
                <c:ptCount val="26"/>
                <c:pt idx="0">
                  <c:v>0.64400000000000002</c:v>
                </c:pt>
                <c:pt idx="1">
                  <c:v>0.86299999999999999</c:v>
                </c:pt>
                <c:pt idx="2">
                  <c:v>0.90500000000000003</c:v>
                </c:pt>
                <c:pt idx="3">
                  <c:v>0.92200000000000004</c:v>
                </c:pt>
                <c:pt idx="4">
                  <c:v>0.82299999999999995</c:v>
                </c:pt>
                <c:pt idx="5">
                  <c:v>0.81599999999999995</c:v>
                </c:pt>
                <c:pt idx="6">
                  <c:v>0.96499999999999997</c:v>
                </c:pt>
                <c:pt idx="7">
                  <c:v>1.0900000000000001</c:v>
                </c:pt>
                <c:pt idx="8">
                  <c:v>1.115</c:v>
                </c:pt>
                <c:pt idx="9">
                  <c:v>1.2909999999999999</c:v>
                </c:pt>
                <c:pt idx="10">
                  <c:v>1.454</c:v>
                </c:pt>
                <c:pt idx="11">
                  <c:v>1.252</c:v>
                </c:pt>
                <c:pt idx="12">
                  <c:v>1.0329999999999999</c:v>
                </c:pt>
                <c:pt idx="13">
                  <c:v>1.169</c:v>
                </c:pt>
                <c:pt idx="14">
                  <c:v>1.2829999999999999</c:v>
                </c:pt>
                <c:pt idx="15">
                  <c:v>1.448</c:v>
                </c:pt>
                <c:pt idx="16">
                  <c:v>1.302</c:v>
                </c:pt>
                <c:pt idx="17">
                  <c:v>1.2230000000000001</c:v>
                </c:pt>
                <c:pt idx="18">
                  <c:v>1.2190000000000001</c:v>
                </c:pt>
                <c:pt idx="19">
                  <c:v>1.1419999999999999</c:v>
                </c:pt>
                <c:pt idx="20">
                  <c:v>1.0900000000000001</c:v>
                </c:pt>
                <c:pt idx="21">
                  <c:v>0.99</c:v>
                </c:pt>
                <c:pt idx="22">
                  <c:v>0.85899999999999999</c:v>
                </c:pt>
                <c:pt idx="23">
                  <c:v>0.85250000000000004</c:v>
                </c:pt>
                <c:pt idx="24">
                  <c:v>0.69199999999999995</c:v>
                </c:pt>
                <c:pt idx="25">
                  <c:v>0.84199999999999997</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Florencia!$F$13:$R$13</c:f>
              <c:numCache>
                <c:formatCode>0.0</c:formatCode>
                <c:ptCount val="13"/>
                <c:pt idx="0">
                  <c:v>1260.02</c:v>
                </c:pt>
                <c:pt idx="1">
                  <c:v>1211.22</c:v>
                </c:pt>
                <c:pt idx="2">
                  <c:v>1233.3900000000001</c:v>
                </c:pt>
                <c:pt idx="3">
                  <c:v>1222.1600000000001</c:v>
                </c:pt>
                <c:pt idx="4">
                  <c:v>1220.79</c:v>
                </c:pt>
                <c:pt idx="5">
                  <c:v>1229.71</c:v>
                </c:pt>
                <c:pt idx="6">
                  <c:v>1224.76</c:v>
                </c:pt>
                <c:pt idx="7">
                  <c:v>1324.23</c:v>
                </c:pt>
                <c:pt idx="8">
                  <c:v>1334.86</c:v>
                </c:pt>
                <c:pt idx="9">
                  <c:v>1348.44</c:v>
                </c:pt>
                <c:pt idx="10">
                  <c:v>1390.28</c:v>
                </c:pt>
                <c:pt idx="11">
                  <c:v>1400.42</c:v>
                </c:pt>
                <c:pt idx="12">
                  <c:v>1410.99</c:v>
                </c:pt>
              </c:numCache>
            </c:numRef>
          </c:val>
          <c:extLst>
            <c:ext xmlns:c16="http://schemas.microsoft.com/office/drawing/2014/chart" uri="{C3380CC4-5D6E-409C-BE32-E72D297353CC}">
              <c16:uniqueId val="{00000000-DEDB-4D84-BFA4-37CCFAD28F61}"/>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Florencia!$F$14:$R$14</c:f>
              <c:numCache>
                <c:formatCode>0.0</c:formatCode>
                <c:ptCount val="13"/>
                <c:pt idx="0">
                  <c:v>1585.16</c:v>
                </c:pt>
                <c:pt idx="1">
                  <c:v>1524.02</c:v>
                </c:pt>
                <c:pt idx="2">
                  <c:v>1552.41</c:v>
                </c:pt>
                <c:pt idx="3">
                  <c:v>1538.54</c:v>
                </c:pt>
                <c:pt idx="4">
                  <c:v>1535.57</c:v>
                </c:pt>
                <c:pt idx="5">
                  <c:v>1546.92</c:v>
                </c:pt>
                <c:pt idx="6">
                  <c:v>1543.76</c:v>
                </c:pt>
                <c:pt idx="7">
                  <c:v>1665.88</c:v>
                </c:pt>
                <c:pt idx="8">
                  <c:v>1679.33</c:v>
                </c:pt>
                <c:pt idx="9">
                  <c:v>1696.41</c:v>
                </c:pt>
                <c:pt idx="10">
                  <c:v>1750.02</c:v>
                </c:pt>
                <c:pt idx="11">
                  <c:v>1762.52</c:v>
                </c:pt>
                <c:pt idx="12">
                  <c:v>1776</c:v>
                </c:pt>
              </c:numCache>
            </c:numRef>
          </c:val>
          <c:extLst>
            <c:ext xmlns:c16="http://schemas.microsoft.com/office/drawing/2014/chart" uri="{C3380CC4-5D6E-409C-BE32-E72D297353CC}">
              <c16:uniqueId val="{00000001-DEDB-4D84-BFA4-37CCFAD28F61}"/>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DEDB-4D84-BFA4-37CCFAD28F61}"/>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DEDB-4D84-BFA4-37CCFAD28F61}"/>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'Ibagué '!$F$8:$R$8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'!$F$13:$R$13</c:f>
              <c:numCache>
                <c:formatCode>0.0</c:formatCode>
                <c:ptCount val="13"/>
                <c:pt idx="0">
                  <c:v>1294.42</c:v>
                </c:pt>
                <c:pt idx="1">
                  <c:v>1247.6300000000001</c:v>
                </c:pt>
                <c:pt idx="2">
                  <c:v>1265.3599999999999</c:v>
                </c:pt>
                <c:pt idx="3">
                  <c:v>1258.99</c:v>
                </c:pt>
                <c:pt idx="4">
                  <c:v>1258.78</c:v>
                </c:pt>
                <c:pt idx="5">
                  <c:v>1266.29</c:v>
                </c:pt>
                <c:pt idx="6">
                  <c:v>1259.3399999999999</c:v>
                </c:pt>
                <c:pt idx="7">
                  <c:v>1338.24</c:v>
                </c:pt>
                <c:pt idx="8">
                  <c:v>1348.94</c:v>
                </c:pt>
                <c:pt idx="9">
                  <c:v>1362.74</c:v>
                </c:pt>
                <c:pt idx="10">
                  <c:v>1431.37</c:v>
                </c:pt>
                <c:pt idx="11">
                  <c:v>1441.49</c:v>
                </c:pt>
                <c:pt idx="12">
                  <c:v>1452.83</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'!$F$14:$R$14</c:f>
              <c:numCache>
                <c:formatCode>0.0</c:formatCode>
                <c:ptCount val="13"/>
                <c:pt idx="0">
                  <c:v>1624.99</c:v>
                </c:pt>
                <c:pt idx="1">
                  <c:v>1567.63</c:v>
                </c:pt>
                <c:pt idx="2">
                  <c:v>1589.21</c:v>
                </c:pt>
                <c:pt idx="3">
                  <c:v>1581.08</c:v>
                </c:pt>
                <c:pt idx="4">
                  <c:v>1581.81</c:v>
                </c:pt>
                <c:pt idx="5">
                  <c:v>1591.45</c:v>
                </c:pt>
                <c:pt idx="6">
                  <c:v>1582.32</c:v>
                </c:pt>
                <c:pt idx="7">
                  <c:v>1681.01</c:v>
                </c:pt>
                <c:pt idx="8">
                  <c:v>1694.58</c:v>
                </c:pt>
                <c:pt idx="9">
                  <c:v>1711.93</c:v>
                </c:pt>
                <c:pt idx="10">
                  <c:v>1796.98</c:v>
                </c:pt>
                <c:pt idx="11">
                  <c:v>1809.92</c:v>
                </c:pt>
                <c:pt idx="12">
                  <c:v>1823.71</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Manizales!$F$5:$R$5</c:f>
              <c:numCache>
                <c:formatCode>0.0</c:formatCode>
                <c:ptCount val="13"/>
                <c:pt idx="0">
                  <c:v>1054.28</c:v>
                </c:pt>
                <c:pt idx="1">
                  <c:v>997.39</c:v>
                </c:pt>
                <c:pt idx="2">
                  <c:v>993.58</c:v>
                </c:pt>
                <c:pt idx="3">
                  <c:v>1046.51</c:v>
                </c:pt>
                <c:pt idx="4">
                  <c:v>1026.97</c:v>
                </c:pt>
                <c:pt idx="5">
                  <c:v>1077.1099999999999</c:v>
                </c:pt>
                <c:pt idx="6">
                  <c:v>1175.82</c:v>
                </c:pt>
                <c:pt idx="7">
                  <c:v>1182.5</c:v>
                </c:pt>
                <c:pt idx="8">
                  <c:v>1181.8800000000001</c:v>
                </c:pt>
                <c:pt idx="9">
                  <c:v>1288.68</c:v>
                </c:pt>
                <c:pt idx="10">
                  <c:v>1259.19</c:v>
                </c:pt>
                <c:pt idx="11">
                  <c:v>1437.75845</c:v>
                </c:pt>
                <c:pt idx="12">
                  <c:v>1314.49</c:v>
                </c:pt>
              </c:numCache>
            </c:numRef>
          </c:val>
          <c:extLst>
            <c:ext xmlns:c16="http://schemas.microsoft.com/office/drawing/2014/chart" uri="{C3380CC4-5D6E-409C-BE32-E72D297353CC}">
              <c16:uniqueId val="{00000000-79A0-48C3-AF20-3E2CCD30E71B}"/>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Manizales!$F$6:$R$6</c:f>
              <c:numCache>
                <c:formatCode>0.0</c:formatCode>
                <c:ptCount val="13"/>
                <c:pt idx="0">
                  <c:v>565.07000000000005</c:v>
                </c:pt>
                <c:pt idx="1">
                  <c:v>591.64</c:v>
                </c:pt>
                <c:pt idx="2">
                  <c:v>514.51</c:v>
                </c:pt>
                <c:pt idx="3">
                  <c:v>539.86</c:v>
                </c:pt>
                <c:pt idx="4">
                  <c:v>507.37</c:v>
                </c:pt>
                <c:pt idx="5">
                  <c:v>532.44000000000005</c:v>
                </c:pt>
                <c:pt idx="6">
                  <c:v>520.33000000000004</c:v>
                </c:pt>
                <c:pt idx="7">
                  <c:v>515.15</c:v>
                </c:pt>
                <c:pt idx="8">
                  <c:v>565.72</c:v>
                </c:pt>
                <c:pt idx="9">
                  <c:v>602.02</c:v>
                </c:pt>
                <c:pt idx="10">
                  <c:v>604.79999999999995</c:v>
                </c:pt>
                <c:pt idx="11">
                  <c:v>535.94235000000003</c:v>
                </c:pt>
                <c:pt idx="12">
                  <c:v>331.09</c:v>
                </c:pt>
              </c:numCache>
            </c:numRef>
          </c:val>
          <c:extLst>
            <c:ext xmlns:c16="http://schemas.microsoft.com/office/drawing/2014/chart" uri="{C3380CC4-5D6E-409C-BE32-E72D297353CC}">
              <c16:uniqueId val="{00000001-79A0-48C3-AF20-3E2CCD30E71B}"/>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Manizales!$F$7:$R$7</c:f>
              <c:numCache>
                <c:formatCode>0.0</c:formatCode>
                <c:ptCount val="13"/>
                <c:pt idx="0">
                  <c:v>427.16</c:v>
                </c:pt>
                <c:pt idx="1">
                  <c:v>427.16</c:v>
                </c:pt>
                <c:pt idx="2">
                  <c:v>427.16</c:v>
                </c:pt>
                <c:pt idx="3">
                  <c:v>427.16</c:v>
                </c:pt>
                <c:pt idx="4">
                  <c:v>427.16</c:v>
                </c:pt>
                <c:pt idx="5">
                  <c:v>427.16</c:v>
                </c:pt>
                <c:pt idx="6">
                  <c:v>427.16</c:v>
                </c:pt>
                <c:pt idx="7">
                  <c:v>427.16</c:v>
                </c:pt>
                <c:pt idx="8">
                  <c:v>427.16</c:v>
                </c:pt>
                <c:pt idx="9">
                  <c:v>427.16</c:v>
                </c:pt>
                <c:pt idx="10">
                  <c:v>427.16</c:v>
                </c:pt>
                <c:pt idx="11">
                  <c:v>483.20459</c:v>
                </c:pt>
                <c:pt idx="12">
                  <c:v>462.69</c:v>
                </c:pt>
              </c:numCache>
            </c:numRef>
          </c:val>
          <c:extLst>
            <c:ext xmlns:c16="http://schemas.microsoft.com/office/drawing/2014/chart" uri="{C3380CC4-5D6E-409C-BE32-E72D297353CC}">
              <c16:uniqueId val="{00000002-79A0-48C3-AF20-3E2CCD30E71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Manizales!$F$8:$R$8</c:f>
              <c:numCache>
                <c:formatCode>0.0</c:formatCode>
                <c:ptCount val="13"/>
                <c:pt idx="0">
                  <c:v>2097.94</c:v>
                </c:pt>
                <c:pt idx="1">
                  <c:v>2071.37</c:v>
                </c:pt>
                <c:pt idx="2">
                  <c:v>1991.18</c:v>
                </c:pt>
                <c:pt idx="3">
                  <c:v>2068.29</c:v>
                </c:pt>
                <c:pt idx="4">
                  <c:v>2017.99</c:v>
                </c:pt>
                <c:pt idx="5">
                  <c:v>2092.5500000000002</c:v>
                </c:pt>
                <c:pt idx="6">
                  <c:v>2179.73</c:v>
                </c:pt>
                <c:pt idx="7">
                  <c:v>2180.8000000000002</c:v>
                </c:pt>
                <c:pt idx="8">
                  <c:v>2233.2399999999998</c:v>
                </c:pt>
                <c:pt idx="9">
                  <c:v>2374.06</c:v>
                </c:pt>
                <c:pt idx="10">
                  <c:v>2351.81</c:v>
                </c:pt>
                <c:pt idx="11">
                  <c:v>2525</c:v>
                </c:pt>
                <c:pt idx="12">
                  <c:v>2119.87</c:v>
                </c:pt>
              </c:numCache>
            </c:numRef>
          </c:val>
          <c:smooth val="0"/>
          <c:extLst>
            <c:ext xmlns:c16="http://schemas.microsoft.com/office/drawing/2014/chart" uri="{C3380CC4-5D6E-409C-BE32-E72D297353CC}">
              <c16:uniqueId val="{00000003-79A0-48C3-AF20-3E2CCD30E71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Manizales!$F$13:$R$13</c:f>
              <c:numCache>
                <c:formatCode>0.0</c:formatCode>
                <c:ptCount val="13"/>
                <c:pt idx="0">
                  <c:v>944.04</c:v>
                </c:pt>
                <c:pt idx="1">
                  <c:v>932.97</c:v>
                </c:pt>
                <c:pt idx="2">
                  <c:v>900.71</c:v>
                </c:pt>
                <c:pt idx="3">
                  <c:v>934.06</c:v>
                </c:pt>
                <c:pt idx="4">
                  <c:v>912.8</c:v>
                </c:pt>
                <c:pt idx="5">
                  <c:v>944.85</c:v>
                </c:pt>
                <c:pt idx="6">
                  <c:v>978.13</c:v>
                </c:pt>
                <c:pt idx="7">
                  <c:v>988.13</c:v>
                </c:pt>
                <c:pt idx="8">
                  <c:v>1004.17</c:v>
                </c:pt>
                <c:pt idx="9">
                  <c:v>1059.4100000000001</c:v>
                </c:pt>
                <c:pt idx="10">
                  <c:v>1067.55</c:v>
                </c:pt>
                <c:pt idx="11">
                  <c:v>1122.06</c:v>
                </c:pt>
                <c:pt idx="12">
                  <c:v>930.14</c:v>
                </c:pt>
              </c:numCache>
            </c:numRef>
          </c:val>
          <c:extLst>
            <c:ext xmlns:c16="http://schemas.microsoft.com/office/drawing/2014/chart" uri="{C3380CC4-5D6E-409C-BE32-E72D297353CC}">
              <c16:uniqueId val="{00000000-49C9-447B-BC0C-EB97BAFCD86C}"/>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Manizales!$F$14:$R$14</c:f>
              <c:numCache>
                <c:formatCode>0.0</c:formatCode>
                <c:ptCount val="13"/>
                <c:pt idx="0">
                  <c:v>1180.3399999999999</c:v>
                </c:pt>
                <c:pt idx="1">
                  <c:v>1166.33</c:v>
                </c:pt>
                <c:pt idx="2">
                  <c:v>1128.96</c:v>
                </c:pt>
                <c:pt idx="3">
                  <c:v>1168.18</c:v>
                </c:pt>
                <c:pt idx="4">
                  <c:v>1141.29</c:v>
                </c:pt>
                <c:pt idx="5">
                  <c:v>1181.6300000000001</c:v>
                </c:pt>
                <c:pt idx="6">
                  <c:v>1222.23</c:v>
                </c:pt>
                <c:pt idx="7">
                  <c:v>1234.73</c:v>
                </c:pt>
                <c:pt idx="8">
                  <c:v>1255.69</c:v>
                </c:pt>
                <c:pt idx="9">
                  <c:v>1324.26</c:v>
                </c:pt>
                <c:pt idx="10">
                  <c:v>1334.45</c:v>
                </c:pt>
                <c:pt idx="11">
                  <c:v>1402.59</c:v>
                </c:pt>
                <c:pt idx="12">
                  <c:v>1170.78</c:v>
                </c:pt>
              </c:numCache>
            </c:numRef>
          </c:val>
          <c:extLst>
            <c:ext xmlns:c16="http://schemas.microsoft.com/office/drawing/2014/chart" uri="{C3380CC4-5D6E-409C-BE32-E72D297353CC}">
              <c16:uniqueId val="{00000001-49C9-447B-BC0C-EB97BAFCD86C}"/>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Manizales!$F$15:$R$15</c:f>
              <c:numCache>
                <c:formatCode>0.0</c:formatCode>
                <c:ptCount val="13"/>
                <c:pt idx="0">
                  <c:v>2097.94</c:v>
                </c:pt>
                <c:pt idx="1">
                  <c:v>2071.37</c:v>
                </c:pt>
                <c:pt idx="2">
                  <c:v>1991.18</c:v>
                </c:pt>
                <c:pt idx="3">
                  <c:v>2068.29</c:v>
                </c:pt>
                <c:pt idx="4">
                  <c:v>2017.99</c:v>
                </c:pt>
                <c:pt idx="5">
                  <c:v>2092.5500000000002</c:v>
                </c:pt>
                <c:pt idx="6">
                  <c:v>2179.73</c:v>
                </c:pt>
                <c:pt idx="7">
                  <c:v>2180.8000000000002</c:v>
                </c:pt>
                <c:pt idx="8">
                  <c:v>2233.2399999999998</c:v>
                </c:pt>
                <c:pt idx="9">
                  <c:v>2374.06</c:v>
                </c:pt>
                <c:pt idx="10">
                  <c:v>2351.81</c:v>
                </c:pt>
                <c:pt idx="11">
                  <c:v>2525</c:v>
                </c:pt>
                <c:pt idx="12">
                  <c:v>2119.87</c:v>
                </c:pt>
              </c:numCache>
            </c:numRef>
          </c:val>
          <c:extLst>
            <c:ext xmlns:c16="http://schemas.microsoft.com/office/drawing/2014/chart" uri="{C3380CC4-5D6E-409C-BE32-E72D297353CC}">
              <c16:uniqueId val="{00000002-49C9-447B-BC0C-EB97BAFCD86C}"/>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Manizales!$F$16:$R$16</c:f>
              <c:numCache>
                <c:formatCode>0.0</c:formatCode>
                <c:ptCount val="13"/>
                <c:pt idx="0">
                  <c:v>2517.5279999999998</c:v>
                </c:pt>
                <c:pt idx="1">
                  <c:v>2485.6439999999998</c:v>
                </c:pt>
                <c:pt idx="2">
                  <c:v>2389.4160000000002</c:v>
                </c:pt>
                <c:pt idx="3">
                  <c:v>2481.9479999999999</c:v>
                </c:pt>
                <c:pt idx="4">
                  <c:v>2421.5879999999997</c:v>
                </c:pt>
                <c:pt idx="5">
                  <c:v>2511.06</c:v>
                </c:pt>
                <c:pt idx="6">
                  <c:v>2615.6759999999999</c:v>
                </c:pt>
                <c:pt idx="7">
                  <c:v>2616.96</c:v>
                </c:pt>
                <c:pt idx="8">
                  <c:v>2679.8879999999995</c:v>
                </c:pt>
                <c:pt idx="9">
                  <c:v>2848.8719999999998</c:v>
                </c:pt>
                <c:pt idx="10">
                  <c:v>2822.172</c:v>
                </c:pt>
                <c:pt idx="11">
                  <c:v>3030</c:v>
                </c:pt>
                <c:pt idx="12">
                  <c:v>2543.8439999999996</c:v>
                </c:pt>
              </c:numCache>
            </c:numRef>
          </c:val>
          <c:extLst>
            <c:ext xmlns:c16="http://schemas.microsoft.com/office/drawing/2014/chart" uri="{C3380CC4-5D6E-409C-BE32-E72D297353CC}">
              <c16:uniqueId val="{00000003-49C9-447B-BC0C-EB97BAFCD86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Medellín!$H$5:$X$5</c:f>
              <c:numCache>
                <c:formatCode>0.0</c:formatCode>
                <c:ptCount val="13"/>
                <c:pt idx="0">
                  <c:v>1018.83</c:v>
                </c:pt>
                <c:pt idx="1">
                  <c:v>948.81</c:v>
                </c:pt>
                <c:pt idx="2">
                  <c:v>890.41</c:v>
                </c:pt>
                <c:pt idx="3">
                  <c:v>952.08</c:v>
                </c:pt>
                <c:pt idx="4">
                  <c:v>937.38</c:v>
                </c:pt>
                <c:pt idx="5">
                  <c:v>967.08</c:v>
                </c:pt>
                <c:pt idx="6">
                  <c:v>1034.31</c:v>
                </c:pt>
                <c:pt idx="7">
                  <c:v>1034.31</c:v>
                </c:pt>
                <c:pt idx="8">
                  <c:v>1067.51</c:v>
                </c:pt>
                <c:pt idx="9">
                  <c:v>1067.51</c:v>
                </c:pt>
                <c:pt idx="10">
                  <c:v>1141.53</c:v>
                </c:pt>
                <c:pt idx="11">
                  <c:v>1094.6400000000001</c:v>
                </c:pt>
                <c:pt idx="12">
                  <c:v>1068.19</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Medellín!$G$6:$X$6</c:f>
              <c:numCache>
                <c:formatCode>0.0</c:formatCode>
                <c:ptCount val="13"/>
                <c:pt idx="0">
                  <c:v>588.88</c:v>
                </c:pt>
                <c:pt idx="1">
                  <c:v>565.86</c:v>
                </c:pt>
                <c:pt idx="2">
                  <c:v>537.05999999999995</c:v>
                </c:pt>
                <c:pt idx="3">
                  <c:v>560.91</c:v>
                </c:pt>
                <c:pt idx="4">
                  <c:v>555.07000000000005</c:v>
                </c:pt>
                <c:pt idx="5">
                  <c:v>558.87</c:v>
                </c:pt>
                <c:pt idx="6">
                  <c:v>589.64</c:v>
                </c:pt>
                <c:pt idx="7">
                  <c:v>589.64</c:v>
                </c:pt>
                <c:pt idx="8">
                  <c:v>608.44000000000005</c:v>
                </c:pt>
                <c:pt idx="9">
                  <c:v>608.44000000000005</c:v>
                </c:pt>
                <c:pt idx="10">
                  <c:v>629.26</c:v>
                </c:pt>
                <c:pt idx="11">
                  <c:v>637.95000000000005</c:v>
                </c:pt>
                <c:pt idx="12">
                  <c:v>723.22</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Medellín!$H$7:$X$7</c:f>
              <c:numCache>
                <c:formatCode>0.0</c:formatCode>
                <c:ptCount val="13"/>
                <c:pt idx="0">
                  <c:v>584.28</c:v>
                </c:pt>
                <c:pt idx="1">
                  <c:v>598.22</c:v>
                </c:pt>
                <c:pt idx="2">
                  <c:v>608.87</c:v>
                </c:pt>
                <c:pt idx="3">
                  <c:v>616.84</c:v>
                </c:pt>
                <c:pt idx="4">
                  <c:v>629.04</c:v>
                </c:pt>
                <c:pt idx="5">
                  <c:v>631.23</c:v>
                </c:pt>
                <c:pt idx="6">
                  <c:v>640.63</c:v>
                </c:pt>
                <c:pt idx="7">
                  <c:v>640.63</c:v>
                </c:pt>
                <c:pt idx="8">
                  <c:v>644.64</c:v>
                </c:pt>
                <c:pt idx="9">
                  <c:v>644.64</c:v>
                </c:pt>
                <c:pt idx="10">
                  <c:v>660.56</c:v>
                </c:pt>
                <c:pt idx="11">
                  <c:v>661.67</c:v>
                </c:pt>
                <c:pt idx="12">
                  <c:v>674.52</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Medellín!$H$8:$X$8</c:f>
              <c:numCache>
                <c:formatCode>0.0</c:formatCode>
                <c:ptCount val="13"/>
                <c:pt idx="0">
                  <c:v>2276.0700000000002</c:v>
                </c:pt>
                <c:pt idx="1">
                  <c:v>2206.46</c:v>
                </c:pt>
                <c:pt idx="2">
                  <c:v>2127.67</c:v>
                </c:pt>
                <c:pt idx="3">
                  <c:v>2218.4699999999998</c:v>
                </c:pt>
                <c:pt idx="4">
                  <c:v>2210.16</c:v>
                </c:pt>
                <c:pt idx="5">
                  <c:v>2240.8200000000002</c:v>
                </c:pt>
                <c:pt idx="6">
                  <c:v>2358.44</c:v>
                </c:pt>
                <c:pt idx="7">
                  <c:v>2358.44</c:v>
                </c:pt>
                <c:pt idx="8">
                  <c:v>2416.46</c:v>
                </c:pt>
                <c:pt idx="9">
                  <c:v>2416.46</c:v>
                </c:pt>
                <c:pt idx="10">
                  <c:v>2531.41</c:v>
                </c:pt>
                <c:pt idx="11">
                  <c:v>2493.09</c:v>
                </c:pt>
                <c:pt idx="12">
                  <c:v>2567.54</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Medellín!$H$13:$X$13</c:f>
              <c:numCache>
                <c:formatCode>0.0</c:formatCode>
                <c:ptCount val="13"/>
                <c:pt idx="0">
                  <c:v>1039.99</c:v>
                </c:pt>
                <c:pt idx="1">
                  <c:v>1013.84</c:v>
                </c:pt>
                <c:pt idx="2">
                  <c:v>982.96</c:v>
                </c:pt>
                <c:pt idx="3">
                  <c:v>1021.15</c:v>
                </c:pt>
                <c:pt idx="4">
                  <c:v>1023.53</c:v>
                </c:pt>
                <c:pt idx="5">
                  <c:v>1038.48</c:v>
                </c:pt>
                <c:pt idx="6">
                  <c:v>1079.67</c:v>
                </c:pt>
                <c:pt idx="7">
                  <c:v>1090.78</c:v>
                </c:pt>
                <c:pt idx="8">
                  <c:v>1109.0899999999999</c:v>
                </c:pt>
                <c:pt idx="9">
                  <c:v>1117.1099999999999</c:v>
                </c:pt>
                <c:pt idx="10">
                  <c:v>1151.1400000000001</c:v>
                </c:pt>
                <c:pt idx="11">
                  <c:v>1165.79</c:v>
                </c:pt>
                <c:pt idx="12">
                  <c:v>1186.5899999999999</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Medellín!$H$14:$X$14</c:f>
              <c:numCache>
                <c:formatCode>0.0</c:formatCode>
                <c:ptCount val="13"/>
                <c:pt idx="0">
                  <c:v>1293.9100000000001</c:v>
                </c:pt>
                <c:pt idx="1">
                  <c:v>1260.57</c:v>
                </c:pt>
                <c:pt idx="2">
                  <c:v>1222.0999999999999</c:v>
                </c:pt>
                <c:pt idx="3">
                  <c:v>1269.8800000000001</c:v>
                </c:pt>
                <c:pt idx="4">
                  <c:v>1273.1600000000001</c:v>
                </c:pt>
                <c:pt idx="5">
                  <c:v>1290.79</c:v>
                </c:pt>
                <c:pt idx="6">
                  <c:v>1343.67</c:v>
                </c:pt>
                <c:pt idx="7">
                  <c:v>1357.5</c:v>
                </c:pt>
                <c:pt idx="8">
                  <c:v>1379.51</c:v>
                </c:pt>
                <c:pt idx="9">
                  <c:v>1389.55</c:v>
                </c:pt>
                <c:pt idx="10">
                  <c:v>1432.98</c:v>
                </c:pt>
                <c:pt idx="11">
                  <c:v>1451.1</c:v>
                </c:pt>
                <c:pt idx="12">
                  <c:v>1476.94</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Medellín!$G$15:$X$15</c:f>
              <c:numCache>
                <c:formatCode>0.0</c:formatCode>
                <c:ptCount val="13"/>
                <c:pt idx="0">
                  <c:v>2206.46</c:v>
                </c:pt>
                <c:pt idx="1">
                  <c:v>2127.67</c:v>
                </c:pt>
                <c:pt idx="2">
                  <c:v>2218.4699999999998</c:v>
                </c:pt>
                <c:pt idx="3">
                  <c:v>2210.16</c:v>
                </c:pt>
                <c:pt idx="4">
                  <c:v>2240.8200000000002</c:v>
                </c:pt>
                <c:pt idx="5">
                  <c:v>2358.44</c:v>
                </c:pt>
                <c:pt idx="6">
                  <c:v>2358.44</c:v>
                </c:pt>
                <c:pt idx="7">
                  <c:v>2358.44</c:v>
                </c:pt>
                <c:pt idx="8">
                  <c:v>2416.46</c:v>
                </c:pt>
                <c:pt idx="9">
                  <c:v>2416.46</c:v>
                </c:pt>
                <c:pt idx="10">
                  <c:v>2531.41</c:v>
                </c:pt>
                <c:pt idx="11">
                  <c:v>2493.09</c:v>
                </c:pt>
                <c:pt idx="12">
                  <c:v>2567.54</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Medellín!$G$16:$X$16</c:f>
              <c:numCache>
                <c:formatCode>0.0</c:formatCode>
                <c:ptCount val="13"/>
                <c:pt idx="0">
                  <c:v>2731.2840000000001</c:v>
                </c:pt>
                <c:pt idx="1">
                  <c:v>2647.752</c:v>
                </c:pt>
                <c:pt idx="2">
                  <c:v>2553.2040000000002</c:v>
                </c:pt>
                <c:pt idx="3">
                  <c:v>2662.1639999999998</c:v>
                </c:pt>
                <c:pt idx="4">
                  <c:v>2652.1919999999996</c:v>
                </c:pt>
                <c:pt idx="5">
                  <c:v>2688.9839999999999</c:v>
                </c:pt>
                <c:pt idx="6">
                  <c:v>2830.1280000000002</c:v>
                </c:pt>
                <c:pt idx="7">
                  <c:v>2830.1280000000002</c:v>
                </c:pt>
                <c:pt idx="8">
                  <c:v>2899.752</c:v>
                </c:pt>
                <c:pt idx="9">
                  <c:v>2899.752</c:v>
                </c:pt>
                <c:pt idx="10">
                  <c:v>3037.6919999999996</c:v>
                </c:pt>
                <c:pt idx="11">
                  <c:v>2991.7080000000001</c:v>
                </c:pt>
                <c:pt idx="12">
                  <c:v>3081.0479999999998</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Mocoa!$F$5:$R$5</c:f>
              <c:numCache>
                <c:formatCode>0.0</c:formatCode>
                <c:ptCount val="13"/>
                <c:pt idx="0">
                  <c:v>887.54</c:v>
                </c:pt>
                <c:pt idx="1">
                  <c:v>990.98</c:v>
                </c:pt>
                <c:pt idx="2">
                  <c:v>1001.77</c:v>
                </c:pt>
                <c:pt idx="3">
                  <c:v>914.81</c:v>
                </c:pt>
                <c:pt idx="4">
                  <c:v>894.94</c:v>
                </c:pt>
                <c:pt idx="5">
                  <c:v>953.73</c:v>
                </c:pt>
                <c:pt idx="6">
                  <c:v>928.46</c:v>
                </c:pt>
                <c:pt idx="7">
                  <c:v>981.79</c:v>
                </c:pt>
                <c:pt idx="8">
                  <c:v>996.74</c:v>
                </c:pt>
                <c:pt idx="9">
                  <c:v>1050.2</c:v>
                </c:pt>
                <c:pt idx="10">
                  <c:v>1062.28</c:v>
                </c:pt>
                <c:pt idx="11">
                  <c:v>1106.58</c:v>
                </c:pt>
                <c:pt idx="12">
                  <c:v>1132.6400000000001</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Mocoa!$F$6:$R$6</c:f>
              <c:numCache>
                <c:formatCode>0.0</c:formatCode>
                <c:ptCount val="13"/>
                <c:pt idx="0">
                  <c:v>2473.88</c:v>
                </c:pt>
                <c:pt idx="1">
                  <c:v>2599.65</c:v>
                </c:pt>
                <c:pt idx="2">
                  <c:v>3852.68</c:v>
                </c:pt>
                <c:pt idx="3">
                  <c:v>3823.95</c:v>
                </c:pt>
                <c:pt idx="4">
                  <c:v>2689.95</c:v>
                </c:pt>
                <c:pt idx="5">
                  <c:v>2700.46</c:v>
                </c:pt>
                <c:pt idx="6">
                  <c:v>2681.27</c:v>
                </c:pt>
                <c:pt idx="7">
                  <c:v>2794.1</c:v>
                </c:pt>
                <c:pt idx="8">
                  <c:v>2739.11</c:v>
                </c:pt>
                <c:pt idx="9">
                  <c:v>2779.53</c:v>
                </c:pt>
                <c:pt idx="10">
                  <c:v>2848.55</c:v>
                </c:pt>
                <c:pt idx="11">
                  <c:v>2938.59</c:v>
                </c:pt>
                <c:pt idx="12">
                  <c:v>2874.17</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Mocoa!$F$7:$R$7</c:f>
              <c:numCache>
                <c:formatCode>0.0</c:formatCode>
                <c:ptCount val="13"/>
                <c:pt idx="0">
                  <c:v>840.42</c:v>
                </c:pt>
                <c:pt idx="1">
                  <c:v>853.11</c:v>
                </c:pt>
                <c:pt idx="2">
                  <c:v>881.93</c:v>
                </c:pt>
                <c:pt idx="3">
                  <c:v>904.86</c:v>
                </c:pt>
                <c:pt idx="4">
                  <c:v>925.27</c:v>
                </c:pt>
                <c:pt idx="5">
                  <c:v>937.18</c:v>
                </c:pt>
                <c:pt idx="6">
                  <c:v>958.88</c:v>
                </c:pt>
                <c:pt idx="7">
                  <c:v>959.99</c:v>
                </c:pt>
                <c:pt idx="8">
                  <c:v>983.01</c:v>
                </c:pt>
                <c:pt idx="9">
                  <c:v>976.98</c:v>
                </c:pt>
                <c:pt idx="10">
                  <c:v>980.12</c:v>
                </c:pt>
                <c:pt idx="11">
                  <c:v>995.43</c:v>
                </c:pt>
                <c:pt idx="12">
                  <c:v>1012.88</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Mocoa!$F$8:$R$8</c:f>
              <c:numCache>
                <c:formatCode>0.0</c:formatCode>
                <c:ptCount val="13"/>
                <c:pt idx="0">
                  <c:v>4328.76</c:v>
                </c:pt>
                <c:pt idx="1">
                  <c:v>4570.18</c:v>
                </c:pt>
                <c:pt idx="2">
                  <c:v>5875.34</c:v>
                </c:pt>
                <c:pt idx="3">
                  <c:v>5787.27</c:v>
                </c:pt>
                <c:pt idx="4">
                  <c:v>4649.66</c:v>
                </c:pt>
                <c:pt idx="5">
                  <c:v>4735.45</c:v>
                </c:pt>
                <c:pt idx="6">
                  <c:v>4711.05</c:v>
                </c:pt>
                <c:pt idx="7">
                  <c:v>4889.25</c:v>
                </c:pt>
                <c:pt idx="8">
                  <c:v>4927.8500000000004</c:v>
                </c:pt>
                <c:pt idx="9">
                  <c:v>4968.53</c:v>
                </c:pt>
                <c:pt idx="10">
                  <c:v>5063.68</c:v>
                </c:pt>
                <c:pt idx="11">
                  <c:v>5208.4799999999996</c:v>
                </c:pt>
                <c:pt idx="12">
                  <c:v>5177.58</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Mocoa!$F$13:$R$13</c:f>
              <c:numCache>
                <c:formatCode>0.0</c:formatCode>
                <c:ptCount val="13"/>
                <c:pt idx="0">
                  <c:v>2035.33</c:v>
                </c:pt>
                <c:pt idx="1">
                  <c:v>2050.23</c:v>
                </c:pt>
                <c:pt idx="2">
                  <c:v>2050.23</c:v>
                </c:pt>
                <c:pt idx="3">
                  <c:v>2515.36</c:v>
                </c:pt>
                <c:pt idx="4">
                  <c:v>2139.4899999999998</c:v>
                </c:pt>
                <c:pt idx="5">
                  <c:v>2166.17</c:v>
                </c:pt>
                <c:pt idx="6">
                  <c:v>2184.39</c:v>
                </c:pt>
                <c:pt idx="7">
                  <c:v>2195.62</c:v>
                </c:pt>
                <c:pt idx="8">
                  <c:v>2213.2800000000002</c:v>
                </c:pt>
                <c:pt idx="9">
                  <c:v>2235.92</c:v>
                </c:pt>
                <c:pt idx="10">
                  <c:v>2256.71</c:v>
                </c:pt>
                <c:pt idx="11">
                  <c:v>2272.91</c:v>
                </c:pt>
                <c:pt idx="12">
                  <c:v>2290.39</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Mocoa!$F$14:$R$14</c:f>
              <c:numCache>
                <c:formatCode>0.0</c:formatCode>
                <c:ptCount val="13"/>
                <c:pt idx="0">
                  <c:v>2571.52</c:v>
                </c:pt>
                <c:pt idx="1">
                  <c:v>2590.35</c:v>
                </c:pt>
                <c:pt idx="2">
                  <c:v>2590.35</c:v>
                </c:pt>
                <c:pt idx="3">
                  <c:v>3176.09</c:v>
                </c:pt>
                <c:pt idx="4">
                  <c:v>2703.12</c:v>
                </c:pt>
                <c:pt idx="5">
                  <c:v>2736.83</c:v>
                </c:pt>
                <c:pt idx="6">
                  <c:v>2759.85</c:v>
                </c:pt>
                <c:pt idx="7">
                  <c:v>2774.03</c:v>
                </c:pt>
                <c:pt idx="8">
                  <c:v>2796.36</c:v>
                </c:pt>
                <c:pt idx="9">
                  <c:v>2824.95</c:v>
                </c:pt>
                <c:pt idx="10">
                  <c:v>2851.23</c:v>
                </c:pt>
                <c:pt idx="11">
                  <c:v>2871.69</c:v>
                </c:pt>
                <c:pt idx="12">
                  <c:v>2893.78</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Mocoa!$F$15:$R$15</c:f>
              <c:numCache>
                <c:formatCode>0.0</c:formatCode>
                <c:ptCount val="13"/>
                <c:pt idx="0">
                  <c:v>4328.76</c:v>
                </c:pt>
                <c:pt idx="1">
                  <c:v>4570.18</c:v>
                </c:pt>
                <c:pt idx="2">
                  <c:v>5875.34</c:v>
                </c:pt>
                <c:pt idx="3">
                  <c:v>5787.27</c:v>
                </c:pt>
                <c:pt idx="4">
                  <c:v>4649.66</c:v>
                </c:pt>
                <c:pt idx="5">
                  <c:v>4735.45</c:v>
                </c:pt>
                <c:pt idx="6">
                  <c:v>4711.05</c:v>
                </c:pt>
                <c:pt idx="7">
                  <c:v>4889.25</c:v>
                </c:pt>
                <c:pt idx="8">
                  <c:v>4927.8500000000004</c:v>
                </c:pt>
                <c:pt idx="9">
                  <c:v>4968.53</c:v>
                </c:pt>
                <c:pt idx="10">
                  <c:v>5063.68</c:v>
                </c:pt>
                <c:pt idx="11">
                  <c:v>5208.4799999999996</c:v>
                </c:pt>
                <c:pt idx="12">
                  <c:v>5177.58</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Mocoa!$F$16:$R$16</c:f>
              <c:numCache>
                <c:formatCode>0.0</c:formatCode>
                <c:ptCount val="13"/>
                <c:pt idx="0">
                  <c:v>5194.5119999999997</c:v>
                </c:pt>
                <c:pt idx="1">
                  <c:v>5484.2160000000003</c:v>
                </c:pt>
                <c:pt idx="2">
                  <c:v>7050.4080000000004</c:v>
                </c:pt>
                <c:pt idx="3">
                  <c:v>6944.7240000000002</c:v>
                </c:pt>
                <c:pt idx="4">
                  <c:v>5579.5919999999996</c:v>
                </c:pt>
                <c:pt idx="5">
                  <c:v>5682.54</c:v>
                </c:pt>
                <c:pt idx="6">
                  <c:v>5653.26</c:v>
                </c:pt>
                <c:pt idx="7">
                  <c:v>5867.0999999999995</c:v>
                </c:pt>
                <c:pt idx="8">
                  <c:v>5913.42</c:v>
                </c:pt>
                <c:pt idx="9">
                  <c:v>5962.2359999999999</c:v>
                </c:pt>
                <c:pt idx="10">
                  <c:v>6076.4160000000002</c:v>
                </c:pt>
                <c:pt idx="11">
                  <c:v>6250.1759999999995</c:v>
                </c:pt>
                <c:pt idx="12">
                  <c:v>6213.0959999999995</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Monteria!$F$5:$R$5</c:f>
              <c:numCache>
                <c:formatCode>0.0</c:formatCode>
                <c:ptCount val="13"/>
                <c:pt idx="0">
                  <c:v>849.08</c:v>
                </c:pt>
                <c:pt idx="1">
                  <c:v>810.81</c:v>
                </c:pt>
                <c:pt idx="2">
                  <c:v>761.86</c:v>
                </c:pt>
                <c:pt idx="3">
                  <c:v>826.7</c:v>
                </c:pt>
                <c:pt idx="4">
                  <c:v>827.01</c:v>
                </c:pt>
                <c:pt idx="5">
                  <c:v>886.17</c:v>
                </c:pt>
                <c:pt idx="6">
                  <c:v>910.91</c:v>
                </c:pt>
                <c:pt idx="7">
                  <c:v>912.26</c:v>
                </c:pt>
                <c:pt idx="8">
                  <c:v>962.02</c:v>
                </c:pt>
                <c:pt idx="9">
                  <c:v>1040.3399999999999</c:v>
                </c:pt>
                <c:pt idx="10">
                  <c:v>1022.62</c:v>
                </c:pt>
                <c:pt idx="11">
                  <c:v>1114.3</c:v>
                </c:pt>
                <c:pt idx="12">
                  <c:v>1093.5</c:v>
                </c:pt>
              </c:numCache>
            </c:numRef>
          </c:val>
          <c:extLst>
            <c:ext xmlns:c16="http://schemas.microsoft.com/office/drawing/2014/chart" uri="{C3380CC4-5D6E-409C-BE32-E72D297353CC}">
              <c16:uniqueId val="{00000000-0AEF-489C-8079-1855D3E595B9}"/>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Monteria!$F$6:$R$6</c:f>
              <c:numCache>
                <c:formatCode>0.0</c:formatCode>
                <c:ptCount val="13"/>
                <c:pt idx="0">
                  <c:v>197.89</c:v>
                </c:pt>
                <c:pt idx="1">
                  <c:v>194.02</c:v>
                </c:pt>
                <c:pt idx="2">
                  <c:v>183.95</c:v>
                </c:pt>
                <c:pt idx="3">
                  <c:v>187.86</c:v>
                </c:pt>
                <c:pt idx="4">
                  <c:v>196.82</c:v>
                </c:pt>
                <c:pt idx="5">
                  <c:v>211.86</c:v>
                </c:pt>
                <c:pt idx="6">
                  <c:v>206.26</c:v>
                </c:pt>
                <c:pt idx="7">
                  <c:v>206.01</c:v>
                </c:pt>
                <c:pt idx="8">
                  <c:v>185.17</c:v>
                </c:pt>
                <c:pt idx="9">
                  <c:v>186.54</c:v>
                </c:pt>
                <c:pt idx="10">
                  <c:v>191.17</c:v>
                </c:pt>
                <c:pt idx="11">
                  <c:v>187.05</c:v>
                </c:pt>
                <c:pt idx="12">
                  <c:v>211.55</c:v>
                </c:pt>
              </c:numCache>
            </c:numRef>
          </c:val>
          <c:extLst>
            <c:ext xmlns:c16="http://schemas.microsoft.com/office/drawing/2014/chart" uri="{C3380CC4-5D6E-409C-BE32-E72D297353CC}">
              <c16:uniqueId val="{00000001-0AEF-489C-8079-1855D3E595B9}"/>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Monteria!$F$7:$R$7</c:f>
              <c:numCache>
                <c:formatCode>0.0</c:formatCode>
                <c:ptCount val="13"/>
                <c:pt idx="0">
                  <c:v>778.12</c:v>
                </c:pt>
                <c:pt idx="1">
                  <c:v>795.6</c:v>
                </c:pt>
                <c:pt idx="2">
                  <c:v>809.75</c:v>
                </c:pt>
                <c:pt idx="3">
                  <c:v>820.54</c:v>
                </c:pt>
                <c:pt idx="4">
                  <c:v>834.92</c:v>
                </c:pt>
                <c:pt idx="5">
                  <c:v>837.8</c:v>
                </c:pt>
                <c:pt idx="6">
                  <c:v>852.79</c:v>
                </c:pt>
                <c:pt idx="7">
                  <c:v>853.9</c:v>
                </c:pt>
                <c:pt idx="8">
                  <c:v>859.36</c:v>
                </c:pt>
                <c:pt idx="9">
                  <c:v>870.26</c:v>
                </c:pt>
                <c:pt idx="10">
                  <c:v>882.47</c:v>
                </c:pt>
                <c:pt idx="11">
                  <c:v>883.66</c:v>
                </c:pt>
                <c:pt idx="12">
                  <c:v>930.03</c:v>
                </c:pt>
              </c:numCache>
            </c:numRef>
          </c:val>
          <c:extLst>
            <c:ext xmlns:c16="http://schemas.microsoft.com/office/drawing/2014/chart" uri="{C3380CC4-5D6E-409C-BE32-E72D297353CC}">
              <c16:uniqueId val="{00000002-0AEF-489C-8079-1855D3E595B9}"/>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Monteria!$F$8:$R$8</c:f>
              <c:numCache>
                <c:formatCode>0.0</c:formatCode>
                <c:ptCount val="13"/>
                <c:pt idx="0">
                  <c:v>1864.59</c:v>
                </c:pt>
                <c:pt idx="1">
                  <c:v>1838.57</c:v>
                </c:pt>
                <c:pt idx="2">
                  <c:v>1790.68</c:v>
                </c:pt>
                <c:pt idx="3">
                  <c:v>1874.06</c:v>
                </c:pt>
                <c:pt idx="4">
                  <c:v>1900.19</c:v>
                </c:pt>
                <c:pt idx="5">
                  <c:v>1978.46</c:v>
                </c:pt>
                <c:pt idx="6">
                  <c:v>2014.17</c:v>
                </c:pt>
                <c:pt idx="7">
                  <c:v>2018.96</c:v>
                </c:pt>
                <c:pt idx="8">
                  <c:v>2054.17</c:v>
                </c:pt>
                <c:pt idx="9">
                  <c:v>2147.73</c:v>
                </c:pt>
                <c:pt idx="10">
                  <c:v>2146.46</c:v>
                </c:pt>
                <c:pt idx="11">
                  <c:v>2238.4</c:v>
                </c:pt>
                <c:pt idx="12">
                  <c:v>2288.91</c:v>
                </c:pt>
              </c:numCache>
            </c:numRef>
          </c:val>
          <c:smooth val="0"/>
          <c:extLst>
            <c:ext xmlns:c16="http://schemas.microsoft.com/office/drawing/2014/chart" uri="{C3380CC4-5D6E-409C-BE32-E72D297353CC}">
              <c16:uniqueId val="{00000003-0AEF-489C-8079-1855D3E595B9}"/>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Macro'!$B$49:$B$74</c:f>
              <c:numCache>
                <c:formatCode>mmm\-yy</c:formatCode>
                <c:ptCount val="26"/>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numCache>
            </c:numRef>
          </c:cat>
          <c:val>
            <c:numRef>
              <c:f>'Variables Macro'!$C$49:$C$74</c:f>
              <c:numCache>
                <c:formatCode>0</c:formatCode>
                <c:ptCount val="26"/>
                <c:pt idx="0">
                  <c:v>105.48</c:v>
                </c:pt>
                <c:pt idx="1">
                  <c:v>105.91</c:v>
                </c:pt>
                <c:pt idx="2">
                  <c:v>106.58</c:v>
                </c:pt>
                <c:pt idx="3">
                  <c:v>107.12</c:v>
                </c:pt>
                <c:pt idx="4">
                  <c:v>107.76</c:v>
                </c:pt>
                <c:pt idx="5">
                  <c:v>108.84</c:v>
                </c:pt>
                <c:pt idx="6">
                  <c:v>108.78</c:v>
                </c:pt>
                <c:pt idx="7">
                  <c:v>109.14</c:v>
                </c:pt>
                <c:pt idx="8">
                  <c:v>109.62</c:v>
                </c:pt>
                <c:pt idx="9">
                  <c:v>110.04</c:v>
                </c:pt>
                <c:pt idx="10">
                  <c:v>110.06</c:v>
                </c:pt>
                <c:pt idx="11">
                  <c:v>110.6</c:v>
                </c:pt>
                <c:pt idx="12">
                  <c:v>111.41</c:v>
                </c:pt>
                <c:pt idx="13">
                  <c:v>113.26</c:v>
                </c:pt>
                <c:pt idx="14">
                  <c:v>115.11</c:v>
                </c:pt>
                <c:pt idx="15">
                  <c:v>116.26</c:v>
                </c:pt>
                <c:pt idx="16">
                  <c:v>117.71</c:v>
                </c:pt>
                <c:pt idx="17">
                  <c:v>118.7</c:v>
                </c:pt>
                <c:pt idx="18">
                  <c:v>119.31</c:v>
                </c:pt>
                <c:pt idx="19">
                  <c:v>120.27</c:v>
                </c:pt>
                <c:pt idx="20">
                  <c:v>121.5</c:v>
                </c:pt>
                <c:pt idx="21">
                  <c:v>122.63</c:v>
                </c:pt>
                <c:pt idx="22">
                  <c:v>123.51</c:v>
                </c:pt>
                <c:pt idx="23">
                  <c:v>124.59</c:v>
                </c:pt>
                <c:pt idx="24">
                  <c:v>126.03</c:v>
                </c:pt>
                <c:pt idx="25">
                  <c:v>128.76</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Monteria!$F$13:$R$13</c:f>
              <c:numCache>
                <c:formatCode>0.0</c:formatCode>
                <c:ptCount val="13"/>
                <c:pt idx="0">
                  <c:v>840.84</c:v>
                </c:pt>
                <c:pt idx="1">
                  <c:v>831.68</c:v>
                </c:pt>
                <c:pt idx="2">
                  <c:v>815.29</c:v>
                </c:pt>
                <c:pt idx="3">
                  <c:v>849.49</c:v>
                </c:pt>
                <c:pt idx="4">
                  <c:v>856.82</c:v>
                </c:pt>
                <c:pt idx="5">
                  <c:v>894.13</c:v>
                </c:pt>
                <c:pt idx="6">
                  <c:v>907.16</c:v>
                </c:pt>
                <c:pt idx="7">
                  <c:v>907.44</c:v>
                </c:pt>
                <c:pt idx="8">
                  <c:v>924.96</c:v>
                </c:pt>
                <c:pt idx="9">
                  <c:v>962.82</c:v>
                </c:pt>
                <c:pt idx="10">
                  <c:v>970.22</c:v>
                </c:pt>
                <c:pt idx="11">
                  <c:v>1001.38</c:v>
                </c:pt>
                <c:pt idx="12">
                  <c:v>1024.53</c:v>
                </c:pt>
              </c:numCache>
            </c:numRef>
          </c:val>
          <c:extLst>
            <c:ext xmlns:c16="http://schemas.microsoft.com/office/drawing/2014/chart" uri="{C3380CC4-5D6E-409C-BE32-E72D297353CC}">
              <c16:uniqueId val="{00000000-6CE7-423B-817F-B7B5D28E087F}"/>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Monteria!$F$14:$R$14</c:f>
              <c:numCache>
                <c:formatCode>0.0</c:formatCode>
                <c:ptCount val="13"/>
                <c:pt idx="0">
                  <c:v>1054.98</c:v>
                </c:pt>
                <c:pt idx="1">
                  <c:v>1043.33</c:v>
                </c:pt>
                <c:pt idx="2">
                  <c:v>1022.06</c:v>
                </c:pt>
                <c:pt idx="3">
                  <c:v>1064.9000000000001</c:v>
                </c:pt>
                <c:pt idx="4">
                  <c:v>1075.55</c:v>
                </c:pt>
                <c:pt idx="5">
                  <c:v>1119.1300000000001</c:v>
                </c:pt>
                <c:pt idx="6">
                  <c:v>1137.3699999999999</c:v>
                </c:pt>
                <c:pt idx="7">
                  <c:v>1149</c:v>
                </c:pt>
                <c:pt idx="8">
                  <c:v>1159.68</c:v>
                </c:pt>
                <c:pt idx="9">
                  <c:v>1206.32</c:v>
                </c:pt>
                <c:pt idx="10">
                  <c:v>1215.5999999999999</c:v>
                </c:pt>
                <c:pt idx="11">
                  <c:v>1254.3</c:v>
                </c:pt>
                <c:pt idx="12">
                  <c:v>1284.4000000000001</c:v>
                </c:pt>
              </c:numCache>
            </c:numRef>
          </c:val>
          <c:extLst>
            <c:ext xmlns:c16="http://schemas.microsoft.com/office/drawing/2014/chart" uri="{C3380CC4-5D6E-409C-BE32-E72D297353CC}">
              <c16:uniqueId val="{00000001-6CE7-423B-817F-B7B5D28E087F}"/>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Monteria!$F$15:$R$15</c:f>
              <c:numCache>
                <c:formatCode>0.0</c:formatCode>
                <c:ptCount val="13"/>
                <c:pt idx="0">
                  <c:v>1864.59</c:v>
                </c:pt>
                <c:pt idx="1">
                  <c:v>1838.57</c:v>
                </c:pt>
                <c:pt idx="2">
                  <c:v>1790.68</c:v>
                </c:pt>
                <c:pt idx="3">
                  <c:v>1874.06</c:v>
                </c:pt>
                <c:pt idx="4">
                  <c:v>1900.19</c:v>
                </c:pt>
                <c:pt idx="5">
                  <c:v>1978.46</c:v>
                </c:pt>
                <c:pt idx="6">
                  <c:v>2014.17</c:v>
                </c:pt>
                <c:pt idx="7">
                  <c:v>2018.96</c:v>
                </c:pt>
                <c:pt idx="8">
                  <c:v>2054.17</c:v>
                </c:pt>
                <c:pt idx="9">
                  <c:v>2147.73</c:v>
                </c:pt>
                <c:pt idx="10">
                  <c:v>2146.46</c:v>
                </c:pt>
                <c:pt idx="11">
                  <c:v>2238.4</c:v>
                </c:pt>
                <c:pt idx="12">
                  <c:v>2288.91</c:v>
                </c:pt>
              </c:numCache>
            </c:numRef>
          </c:val>
          <c:extLst>
            <c:ext xmlns:c16="http://schemas.microsoft.com/office/drawing/2014/chart" uri="{C3380CC4-5D6E-409C-BE32-E72D297353CC}">
              <c16:uniqueId val="{00000002-6CE7-423B-817F-B7B5D28E087F}"/>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Monteria!$F$16:$R$16</c:f>
              <c:numCache>
                <c:formatCode>0.0</c:formatCode>
                <c:ptCount val="13"/>
                <c:pt idx="0">
                  <c:v>2237.5079999999998</c:v>
                </c:pt>
                <c:pt idx="1">
                  <c:v>2206.2839999999997</c:v>
                </c:pt>
                <c:pt idx="2">
                  <c:v>2148.8159999999998</c:v>
                </c:pt>
                <c:pt idx="3">
                  <c:v>2248.8719999999998</c:v>
                </c:pt>
                <c:pt idx="4">
                  <c:v>2280.2280000000001</c:v>
                </c:pt>
                <c:pt idx="5">
                  <c:v>2374.152</c:v>
                </c:pt>
                <c:pt idx="6">
                  <c:v>2417.0039999999999</c:v>
                </c:pt>
                <c:pt idx="7">
                  <c:v>2422.752</c:v>
                </c:pt>
                <c:pt idx="8">
                  <c:v>2465.0039999999999</c:v>
                </c:pt>
                <c:pt idx="9">
                  <c:v>2577.2759999999998</c:v>
                </c:pt>
                <c:pt idx="10">
                  <c:v>2575.752</c:v>
                </c:pt>
                <c:pt idx="11">
                  <c:v>2686.08</c:v>
                </c:pt>
                <c:pt idx="12">
                  <c:v>2746.6919999999996</c:v>
                </c:pt>
              </c:numCache>
            </c:numRef>
          </c:val>
          <c:extLst>
            <c:ext xmlns:c16="http://schemas.microsoft.com/office/drawing/2014/chart" uri="{C3380CC4-5D6E-409C-BE32-E72D297353CC}">
              <c16:uniqueId val="{00000003-6CE7-423B-817F-B7B5D28E087F}"/>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Neiva!$H$5:$V$5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Neiva!$H$6:$V$6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Neiva!$H$7:$V$7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Neiva!$H$8:$V$8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Neiva!$F$13:$V$13</c:f>
              <c:numCache>
                <c:formatCode>0.0</c:formatCode>
                <c:ptCount val="13"/>
                <c:pt idx="0">
                  <c:v>1252.1099999999999</c:v>
                </c:pt>
                <c:pt idx="1">
                  <c:v>1204.22</c:v>
                </c:pt>
                <c:pt idx="2">
                  <c:v>1221.94</c:v>
                </c:pt>
                <c:pt idx="3">
                  <c:v>1215.9000000000001</c:v>
                </c:pt>
                <c:pt idx="4">
                  <c:v>1212.81</c:v>
                </c:pt>
                <c:pt idx="5">
                  <c:v>1219.94</c:v>
                </c:pt>
                <c:pt idx="6">
                  <c:v>1212.49</c:v>
                </c:pt>
                <c:pt idx="7">
                  <c:v>1293.01</c:v>
                </c:pt>
                <c:pt idx="8">
                  <c:v>1303.53</c:v>
                </c:pt>
                <c:pt idx="9">
                  <c:v>1316.79</c:v>
                </c:pt>
                <c:pt idx="10">
                  <c:v>1383.39</c:v>
                </c:pt>
                <c:pt idx="11">
                  <c:v>1393.41</c:v>
                </c:pt>
                <c:pt idx="12">
                  <c:v>1403.94</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Neiva!$H$14:$V$14</c:f>
              <c:numCache>
                <c:formatCode>0.0</c:formatCode>
                <c:ptCount val="13"/>
                <c:pt idx="0">
                  <c:v>1574.14</c:v>
                </c:pt>
                <c:pt idx="1">
                  <c:v>1513.73</c:v>
                </c:pt>
                <c:pt idx="2">
                  <c:v>1536.68</c:v>
                </c:pt>
                <c:pt idx="3">
                  <c:v>1527.93</c:v>
                </c:pt>
                <c:pt idx="4">
                  <c:v>1525</c:v>
                </c:pt>
                <c:pt idx="5">
                  <c:v>1534.44</c:v>
                </c:pt>
                <c:pt idx="6">
                  <c:v>1524.79</c:v>
                </c:pt>
                <c:pt idx="7">
                  <c:v>1625.8</c:v>
                </c:pt>
                <c:pt idx="8">
                  <c:v>1638.87</c:v>
                </c:pt>
                <c:pt idx="9">
                  <c:v>1655.76</c:v>
                </c:pt>
                <c:pt idx="10">
                  <c:v>1739.03</c:v>
                </c:pt>
                <c:pt idx="11">
                  <c:v>1751.52</c:v>
                </c:pt>
                <c:pt idx="12">
                  <c:v>1765.16</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Neiva!$H$15:$V$15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Neiva!$H$16:$V$16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Pasto!$F$5:$W$5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Pasto!$F$6:$W$6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Pasto!$F$7:$W$7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Pasto!$F$8:$W$8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Pasto!$F$13:$W$13</c:f>
              <c:numCache>
                <c:formatCode>0.0</c:formatCode>
                <c:ptCount val="13"/>
                <c:pt idx="0">
                  <c:v>1284.1400000000001</c:v>
                </c:pt>
                <c:pt idx="1">
                  <c:v>1226.5899999999999</c:v>
                </c:pt>
                <c:pt idx="2">
                  <c:v>1249.45</c:v>
                </c:pt>
                <c:pt idx="3">
                  <c:v>1237.5</c:v>
                </c:pt>
                <c:pt idx="4">
                  <c:v>1235.4100000000001</c:v>
                </c:pt>
                <c:pt idx="5">
                  <c:v>1246.07</c:v>
                </c:pt>
                <c:pt idx="6">
                  <c:v>1235.97</c:v>
                </c:pt>
                <c:pt idx="7">
                  <c:v>1319.23</c:v>
                </c:pt>
                <c:pt idx="8">
                  <c:v>1329.81</c:v>
                </c:pt>
                <c:pt idx="9">
                  <c:v>1343.51</c:v>
                </c:pt>
                <c:pt idx="10">
                  <c:v>1400.59</c:v>
                </c:pt>
                <c:pt idx="11">
                  <c:v>1410.78</c:v>
                </c:pt>
                <c:pt idx="12">
                  <c:v>1421.49</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Pasto!$F$14:$W$14</c:f>
              <c:numCache>
                <c:formatCode>0.0</c:formatCode>
                <c:ptCount val="13"/>
                <c:pt idx="0">
                  <c:v>1600.54</c:v>
                </c:pt>
                <c:pt idx="1">
                  <c:v>1530.96</c:v>
                </c:pt>
                <c:pt idx="2">
                  <c:v>1558.47</c:v>
                </c:pt>
                <c:pt idx="3">
                  <c:v>1544.26</c:v>
                </c:pt>
                <c:pt idx="4">
                  <c:v>1539.57</c:v>
                </c:pt>
                <c:pt idx="5">
                  <c:v>1555.19</c:v>
                </c:pt>
                <c:pt idx="6">
                  <c:v>1541.14</c:v>
                </c:pt>
                <c:pt idx="7">
                  <c:v>1647.13</c:v>
                </c:pt>
                <c:pt idx="8">
                  <c:v>1660.43</c:v>
                </c:pt>
                <c:pt idx="9">
                  <c:v>1677.21</c:v>
                </c:pt>
                <c:pt idx="10">
                  <c:v>1747.53</c:v>
                </c:pt>
                <c:pt idx="11">
                  <c:v>1760.08</c:v>
                </c:pt>
                <c:pt idx="12">
                  <c:v>1773.44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Pasto!$F$15:$W$15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Pasto!$F$16:$W$16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1582617055"/>
        <c:axId val="1582617887"/>
      </c:barChart>
      <c:dateAx>
        <c:axId val="158261705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17887"/>
        <c:crosses val="autoZero"/>
        <c:auto val="1"/>
        <c:lblOffset val="100"/>
        <c:baseTimeUnit val="months"/>
      </c:dateAx>
      <c:valAx>
        <c:axId val="158261788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170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Pereira!$F$5:$Y$5</c:f>
              <c:numCache>
                <c:formatCode>0.0</c:formatCode>
                <c:ptCount val="13"/>
                <c:pt idx="0">
                  <c:v>1053.67</c:v>
                </c:pt>
                <c:pt idx="1">
                  <c:v>1042.54</c:v>
                </c:pt>
                <c:pt idx="2">
                  <c:v>992.34</c:v>
                </c:pt>
                <c:pt idx="3">
                  <c:v>1058.95</c:v>
                </c:pt>
                <c:pt idx="4">
                  <c:v>1032.1500000000001</c:v>
                </c:pt>
                <c:pt idx="5">
                  <c:v>1084.04</c:v>
                </c:pt>
                <c:pt idx="6">
                  <c:v>1170.8399999999999</c:v>
                </c:pt>
                <c:pt idx="7">
                  <c:v>1170.8399999999999</c:v>
                </c:pt>
                <c:pt idx="8">
                  <c:v>1194.6500000000001</c:v>
                </c:pt>
                <c:pt idx="9">
                  <c:v>1306.98</c:v>
                </c:pt>
                <c:pt idx="10">
                  <c:v>1280.49</c:v>
                </c:pt>
                <c:pt idx="11">
                  <c:v>1442</c:v>
                </c:pt>
                <c:pt idx="12">
                  <c:v>1399.3417400000001</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Pereira!$F$6:$Y$6</c:f>
              <c:numCache>
                <c:formatCode>0.0</c:formatCode>
                <c:ptCount val="13"/>
                <c:pt idx="0">
                  <c:v>485.05</c:v>
                </c:pt>
                <c:pt idx="1">
                  <c:v>472.76</c:v>
                </c:pt>
                <c:pt idx="2">
                  <c:v>442.65</c:v>
                </c:pt>
                <c:pt idx="3">
                  <c:v>456.78</c:v>
                </c:pt>
                <c:pt idx="4">
                  <c:v>433.82</c:v>
                </c:pt>
                <c:pt idx="5">
                  <c:v>455.47</c:v>
                </c:pt>
                <c:pt idx="6">
                  <c:v>455.02</c:v>
                </c:pt>
                <c:pt idx="7">
                  <c:v>455.02</c:v>
                </c:pt>
                <c:pt idx="8">
                  <c:v>482.93</c:v>
                </c:pt>
                <c:pt idx="9">
                  <c:v>510.84</c:v>
                </c:pt>
                <c:pt idx="10">
                  <c:v>513.98</c:v>
                </c:pt>
                <c:pt idx="11">
                  <c:v>479.72</c:v>
                </c:pt>
                <c:pt idx="12">
                  <c:v>568.80488000000003</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Pereira!$F$7:$Y$7</c:f>
              <c:numCache>
                <c:formatCode>0.0</c:formatCode>
                <c:ptCount val="13"/>
                <c:pt idx="0">
                  <c:v>396.6</c:v>
                </c:pt>
                <c:pt idx="1">
                  <c:v>396.6</c:v>
                </c:pt>
                <c:pt idx="2">
                  <c:v>396.6</c:v>
                </c:pt>
                <c:pt idx="3">
                  <c:v>396.6</c:v>
                </c:pt>
                <c:pt idx="4">
                  <c:v>396.6</c:v>
                </c:pt>
                <c:pt idx="5">
                  <c:v>396.6</c:v>
                </c:pt>
                <c:pt idx="6">
                  <c:v>396.6</c:v>
                </c:pt>
                <c:pt idx="7">
                  <c:v>396.6</c:v>
                </c:pt>
                <c:pt idx="8">
                  <c:v>396.6</c:v>
                </c:pt>
                <c:pt idx="9">
                  <c:v>396.6</c:v>
                </c:pt>
                <c:pt idx="10">
                  <c:v>396.6</c:v>
                </c:pt>
                <c:pt idx="11">
                  <c:v>448.63</c:v>
                </c:pt>
                <c:pt idx="12">
                  <c:v>448.63537000000002</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Pereira!$F$8:$Y$8</c:f>
              <c:numCache>
                <c:formatCode>0.0</c:formatCode>
                <c:ptCount val="13"/>
                <c:pt idx="0">
                  <c:v>2029.87</c:v>
                </c:pt>
                <c:pt idx="1">
                  <c:v>2006.27</c:v>
                </c:pt>
                <c:pt idx="2">
                  <c:v>1925.89</c:v>
                </c:pt>
                <c:pt idx="3">
                  <c:v>2006.32</c:v>
                </c:pt>
                <c:pt idx="4">
                  <c:v>1956.87</c:v>
                </c:pt>
                <c:pt idx="5">
                  <c:v>2033.52</c:v>
                </c:pt>
                <c:pt idx="6">
                  <c:v>2121.38</c:v>
                </c:pt>
                <c:pt idx="7">
                  <c:v>2121.38</c:v>
                </c:pt>
                <c:pt idx="8">
                  <c:v>2176.65</c:v>
                </c:pt>
                <c:pt idx="9">
                  <c:v>2318.8000000000002</c:v>
                </c:pt>
                <c:pt idx="10">
                  <c:v>2297.1799999999998</c:v>
                </c:pt>
                <c:pt idx="11">
                  <c:v>2485</c:v>
                </c:pt>
                <c:pt idx="12">
                  <c:v>2531</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Pereira!$F$13:$Y$13</c:f>
              <c:numCache>
                <c:formatCode>0.0</c:formatCode>
                <c:ptCount val="13"/>
                <c:pt idx="0">
                  <c:v>927.29</c:v>
                </c:pt>
                <c:pt idx="1">
                  <c:v>917.57</c:v>
                </c:pt>
                <c:pt idx="2">
                  <c:v>884.99</c:v>
                </c:pt>
                <c:pt idx="3">
                  <c:v>919.5</c:v>
                </c:pt>
                <c:pt idx="4">
                  <c:v>898.69</c:v>
                </c:pt>
                <c:pt idx="5">
                  <c:v>931.44</c:v>
                </c:pt>
                <c:pt idx="6">
                  <c:v>964.95</c:v>
                </c:pt>
                <c:pt idx="7">
                  <c:v>964.95</c:v>
                </c:pt>
                <c:pt idx="8">
                  <c:v>992.06</c:v>
                </c:pt>
                <c:pt idx="9">
                  <c:v>1048.08</c:v>
                </c:pt>
                <c:pt idx="10">
                  <c:v>1056.1400000000001</c:v>
                </c:pt>
                <c:pt idx="11">
                  <c:v>1116.5999999999999</c:v>
                </c:pt>
                <c:pt idx="12">
                  <c:v>1143.48</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Pereira!$F$14:$Y$14</c:f>
              <c:numCache>
                <c:formatCode>0.0</c:formatCode>
                <c:ptCount val="13"/>
                <c:pt idx="0">
                  <c:v>1165.44</c:v>
                </c:pt>
                <c:pt idx="1">
                  <c:v>1153.6500000000001</c:v>
                </c:pt>
                <c:pt idx="2">
                  <c:v>1111.99</c:v>
                </c:pt>
                <c:pt idx="3">
                  <c:v>1155.3900000000001</c:v>
                </c:pt>
                <c:pt idx="4">
                  <c:v>1129.49</c:v>
                </c:pt>
                <c:pt idx="5">
                  <c:v>1170.6300000000001</c:v>
                </c:pt>
                <c:pt idx="6">
                  <c:v>1212.0999999999999</c:v>
                </c:pt>
                <c:pt idx="7">
                  <c:v>1212.0999999999999</c:v>
                </c:pt>
                <c:pt idx="8">
                  <c:v>1246.3800000000001</c:v>
                </c:pt>
                <c:pt idx="9">
                  <c:v>1315.96</c:v>
                </c:pt>
                <c:pt idx="10">
                  <c:v>1326.08</c:v>
                </c:pt>
                <c:pt idx="11">
                  <c:v>1402.33</c:v>
                </c:pt>
                <c:pt idx="12">
                  <c:v>1435.53</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Pereira!$F$15:$Y$15</c:f>
              <c:numCache>
                <c:formatCode>0.0</c:formatCode>
                <c:ptCount val="13"/>
                <c:pt idx="0">
                  <c:v>2029.87</c:v>
                </c:pt>
                <c:pt idx="1">
                  <c:v>2006.27</c:v>
                </c:pt>
                <c:pt idx="2">
                  <c:v>1925.89</c:v>
                </c:pt>
                <c:pt idx="3">
                  <c:v>2006.32</c:v>
                </c:pt>
                <c:pt idx="4">
                  <c:v>1956.87</c:v>
                </c:pt>
                <c:pt idx="5">
                  <c:v>2033.52</c:v>
                </c:pt>
                <c:pt idx="6">
                  <c:v>2121.38</c:v>
                </c:pt>
                <c:pt idx="7">
                  <c:v>2121.38</c:v>
                </c:pt>
                <c:pt idx="8">
                  <c:v>2176.65</c:v>
                </c:pt>
                <c:pt idx="9">
                  <c:v>2318.8000000000002</c:v>
                </c:pt>
                <c:pt idx="10">
                  <c:v>2297.1799999999998</c:v>
                </c:pt>
                <c:pt idx="11">
                  <c:v>2485</c:v>
                </c:pt>
                <c:pt idx="12">
                  <c:v>2531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Pereira!$F$16:$Y$16</c:f>
              <c:numCache>
                <c:formatCode>0.0</c:formatCode>
                <c:ptCount val="13"/>
                <c:pt idx="0">
                  <c:v>2435.8439999999996</c:v>
                </c:pt>
                <c:pt idx="1">
                  <c:v>2407.5239999999999</c:v>
                </c:pt>
                <c:pt idx="2">
                  <c:v>2311.0680000000002</c:v>
                </c:pt>
                <c:pt idx="3">
                  <c:v>2407.5839999999998</c:v>
                </c:pt>
                <c:pt idx="4">
                  <c:v>2348.2439999999997</c:v>
                </c:pt>
                <c:pt idx="5">
                  <c:v>2440.2239999999997</c:v>
                </c:pt>
                <c:pt idx="6">
                  <c:v>2545.6559999999999</c:v>
                </c:pt>
                <c:pt idx="7">
                  <c:v>2545.6559999999999</c:v>
                </c:pt>
                <c:pt idx="8">
                  <c:v>2611.98</c:v>
                </c:pt>
                <c:pt idx="9">
                  <c:v>2782.56</c:v>
                </c:pt>
                <c:pt idx="10">
                  <c:v>2756.6159999999995</c:v>
                </c:pt>
                <c:pt idx="11">
                  <c:v>2982</c:v>
                </c:pt>
                <c:pt idx="12">
                  <c:v>3037.2</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1582628703"/>
        <c:axId val="1582637855"/>
      </c:barChart>
      <c:dateAx>
        <c:axId val="158262870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37855"/>
        <c:crosses val="autoZero"/>
        <c:auto val="1"/>
        <c:lblOffset val="100"/>
        <c:baseTimeUnit val="months"/>
      </c:dateAx>
      <c:valAx>
        <c:axId val="158263785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2870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F532-43F6-B857-557615FB2C60}"/>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F532-43F6-B857-557615FB2C60}"/>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F532-43F6-B857-557615FB2C60}"/>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Popayán!$F$8:$R$8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F532-43F6-B857-557615FB2C60}"/>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Popayán!$F$13:$R$13</c:f>
              <c:numCache>
                <c:formatCode>0.0</c:formatCode>
                <c:ptCount val="13"/>
                <c:pt idx="0">
                  <c:v>1217.71</c:v>
                </c:pt>
                <c:pt idx="1">
                  <c:v>1165.24</c:v>
                </c:pt>
                <c:pt idx="2">
                  <c:v>1183.47</c:v>
                </c:pt>
                <c:pt idx="3">
                  <c:v>1176.21</c:v>
                </c:pt>
                <c:pt idx="4">
                  <c:v>1171.3599999999999</c:v>
                </c:pt>
                <c:pt idx="5">
                  <c:v>1180.6099999999999</c:v>
                </c:pt>
                <c:pt idx="6">
                  <c:v>1172.01</c:v>
                </c:pt>
                <c:pt idx="7">
                  <c:v>1250.9000000000001</c:v>
                </c:pt>
                <c:pt idx="8">
                  <c:v>1261.02</c:v>
                </c:pt>
                <c:pt idx="9">
                  <c:v>1273.99</c:v>
                </c:pt>
                <c:pt idx="10">
                  <c:v>1341.42</c:v>
                </c:pt>
                <c:pt idx="11">
                  <c:v>1350.95</c:v>
                </c:pt>
                <c:pt idx="12">
                  <c:v>1361.48</c:v>
                </c:pt>
              </c:numCache>
            </c:numRef>
          </c:val>
          <c:extLst>
            <c:ext xmlns:c16="http://schemas.microsoft.com/office/drawing/2014/chart" uri="{C3380CC4-5D6E-409C-BE32-E72D297353CC}">
              <c16:uniqueId val="{00000000-6EBD-4209-AF3C-0CF31F881279}"/>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Popayán!$F$14:$R$14</c:f>
              <c:numCache>
                <c:formatCode>0.0</c:formatCode>
                <c:ptCount val="13"/>
                <c:pt idx="0">
                  <c:v>1520.34</c:v>
                </c:pt>
                <c:pt idx="1">
                  <c:v>1454.81</c:v>
                </c:pt>
                <c:pt idx="2">
                  <c:v>1477.36</c:v>
                </c:pt>
                <c:pt idx="3">
                  <c:v>1468.38</c:v>
                </c:pt>
                <c:pt idx="4">
                  <c:v>1462.31</c:v>
                </c:pt>
                <c:pt idx="5">
                  <c:v>1473.74</c:v>
                </c:pt>
                <c:pt idx="6">
                  <c:v>1463.23</c:v>
                </c:pt>
                <c:pt idx="7">
                  <c:v>1561.56</c:v>
                </c:pt>
                <c:pt idx="8">
                  <c:v>1574.02</c:v>
                </c:pt>
                <c:pt idx="9">
                  <c:v>1590.22</c:v>
                </c:pt>
                <c:pt idx="10">
                  <c:v>1674.98</c:v>
                </c:pt>
                <c:pt idx="11">
                  <c:v>1687.14</c:v>
                </c:pt>
                <c:pt idx="12">
                  <c:v>1700.11</c:v>
                </c:pt>
              </c:numCache>
            </c:numRef>
          </c:val>
          <c:extLst>
            <c:ext xmlns:c16="http://schemas.microsoft.com/office/drawing/2014/chart" uri="{C3380CC4-5D6E-409C-BE32-E72D297353CC}">
              <c16:uniqueId val="{00000001-6EBD-4209-AF3C-0CF31F881279}"/>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6EBD-4209-AF3C-0CF31F881279}"/>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6EBD-4209-AF3C-0CF31F88127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Riohacha!$F$5:$Y$5</c:f>
              <c:numCache>
                <c:formatCode>0.0</c:formatCode>
                <c:ptCount val="13"/>
                <c:pt idx="0">
                  <c:v>994</c:v>
                </c:pt>
                <c:pt idx="1">
                  <c:v>885</c:v>
                </c:pt>
                <c:pt idx="2">
                  <c:v>885</c:v>
                </c:pt>
                <c:pt idx="3">
                  <c:v>940</c:v>
                </c:pt>
                <c:pt idx="4">
                  <c:v>940</c:v>
                </c:pt>
                <c:pt idx="5">
                  <c:v>1034</c:v>
                </c:pt>
                <c:pt idx="6">
                  <c:v>1101</c:v>
                </c:pt>
                <c:pt idx="7">
                  <c:v>1089</c:v>
                </c:pt>
                <c:pt idx="8">
                  <c:v>1146</c:v>
                </c:pt>
                <c:pt idx="9">
                  <c:v>1212</c:v>
                </c:pt>
                <c:pt idx="10">
                  <c:v>1212</c:v>
                </c:pt>
                <c:pt idx="11">
                  <c:v>1348</c:v>
                </c:pt>
                <c:pt idx="12">
                  <c:v>1307.53</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Riohacha!$F$6:$Y$6</c:f>
              <c:numCache>
                <c:formatCode>0.0</c:formatCode>
                <c:ptCount val="13"/>
                <c:pt idx="0">
                  <c:v>346</c:v>
                </c:pt>
                <c:pt idx="1">
                  <c:v>310</c:v>
                </c:pt>
                <c:pt idx="2">
                  <c:v>310</c:v>
                </c:pt>
                <c:pt idx="3">
                  <c:v>329</c:v>
                </c:pt>
                <c:pt idx="4">
                  <c:v>329</c:v>
                </c:pt>
                <c:pt idx="5">
                  <c:v>369</c:v>
                </c:pt>
                <c:pt idx="6">
                  <c:v>396</c:v>
                </c:pt>
                <c:pt idx="7">
                  <c:v>392</c:v>
                </c:pt>
                <c:pt idx="8">
                  <c:v>341</c:v>
                </c:pt>
                <c:pt idx="9">
                  <c:v>352</c:v>
                </c:pt>
                <c:pt idx="10">
                  <c:v>352</c:v>
                </c:pt>
                <c:pt idx="11">
                  <c:v>310.95</c:v>
                </c:pt>
                <c:pt idx="12">
                  <c:v>371.84</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Riohacha!$F$7:$Y$7</c:f>
              <c:numCache>
                <c:formatCode>0.0</c:formatCode>
                <c:ptCount val="13"/>
                <c:pt idx="0">
                  <c:v>762</c:v>
                </c:pt>
                <c:pt idx="1">
                  <c:v>778</c:v>
                </c:pt>
                <c:pt idx="2">
                  <c:v>778</c:v>
                </c:pt>
                <c:pt idx="3">
                  <c:v>802</c:v>
                </c:pt>
                <c:pt idx="4">
                  <c:v>802</c:v>
                </c:pt>
                <c:pt idx="5">
                  <c:v>818</c:v>
                </c:pt>
                <c:pt idx="6">
                  <c:v>834</c:v>
                </c:pt>
                <c:pt idx="7">
                  <c:v>833</c:v>
                </c:pt>
                <c:pt idx="8">
                  <c:v>838</c:v>
                </c:pt>
                <c:pt idx="9">
                  <c:v>858</c:v>
                </c:pt>
                <c:pt idx="10">
                  <c:v>858</c:v>
                </c:pt>
                <c:pt idx="11">
                  <c:v>871</c:v>
                </c:pt>
                <c:pt idx="12">
                  <c:v>885</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920541279"/>
        <c:axId val="920545439"/>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Riohacha!$F$8:$Y$8</c:f>
              <c:numCache>
                <c:formatCode>0.0</c:formatCode>
                <c:ptCount val="13"/>
                <c:pt idx="0">
                  <c:v>2107.04</c:v>
                </c:pt>
                <c:pt idx="1">
                  <c:v>1971.08</c:v>
                </c:pt>
                <c:pt idx="2">
                  <c:v>1971.08</c:v>
                </c:pt>
                <c:pt idx="3">
                  <c:v>2084.5100000000002</c:v>
                </c:pt>
                <c:pt idx="4">
                  <c:v>2084.5100000000002</c:v>
                </c:pt>
                <c:pt idx="5">
                  <c:v>2244.9</c:v>
                </c:pt>
                <c:pt idx="6">
                  <c:v>2355.1</c:v>
                </c:pt>
                <c:pt idx="7">
                  <c:v>2345.5300000000002</c:v>
                </c:pt>
                <c:pt idx="8">
                  <c:v>2355.1</c:v>
                </c:pt>
                <c:pt idx="9">
                  <c:v>2461.9699999999998</c:v>
                </c:pt>
                <c:pt idx="10">
                  <c:v>2461.9699999999998</c:v>
                </c:pt>
                <c:pt idx="11">
                  <c:v>2586.67</c:v>
                </c:pt>
                <c:pt idx="12">
                  <c:v>2623.2</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Macro'!$B$49:$B$74</c:f>
              <c:numCache>
                <c:formatCode>mmm\-yy</c:formatCode>
                <c:ptCount val="26"/>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numCache>
            </c:numRef>
          </c:cat>
          <c:val>
            <c:numRef>
              <c:f>'Variables Macro'!$D$49:$D$74</c:f>
              <c:numCache>
                <c:formatCode>0</c:formatCode>
                <c:ptCount val="26"/>
                <c:pt idx="0">
                  <c:v>124.38</c:v>
                </c:pt>
                <c:pt idx="1">
                  <c:v>126.36</c:v>
                </c:pt>
                <c:pt idx="2">
                  <c:v>128.19</c:v>
                </c:pt>
                <c:pt idx="3">
                  <c:v>131.04</c:v>
                </c:pt>
                <c:pt idx="4">
                  <c:v>132.94</c:v>
                </c:pt>
                <c:pt idx="5">
                  <c:v>136.1</c:v>
                </c:pt>
                <c:pt idx="6">
                  <c:v>136.81</c:v>
                </c:pt>
                <c:pt idx="7">
                  <c:v>138.63</c:v>
                </c:pt>
                <c:pt idx="8">
                  <c:v>139.38</c:v>
                </c:pt>
                <c:pt idx="9">
                  <c:v>140.72999999999999</c:v>
                </c:pt>
                <c:pt idx="10">
                  <c:v>142.56</c:v>
                </c:pt>
                <c:pt idx="11">
                  <c:v>145.30000000000001</c:v>
                </c:pt>
                <c:pt idx="12">
                  <c:v>147.65</c:v>
                </c:pt>
                <c:pt idx="13">
                  <c:v>152.80000000000001</c:v>
                </c:pt>
                <c:pt idx="14">
                  <c:v>156.94</c:v>
                </c:pt>
                <c:pt idx="15">
                  <c:v>160.65</c:v>
                </c:pt>
                <c:pt idx="16">
                  <c:v>162.88999999999999</c:v>
                </c:pt>
                <c:pt idx="17">
                  <c:v>166.16</c:v>
                </c:pt>
                <c:pt idx="18">
                  <c:v>167.21</c:v>
                </c:pt>
                <c:pt idx="19">
                  <c:v>171.4</c:v>
                </c:pt>
                <c:pt idx="20">
                  <c:v>170.53</c:v>
                </c:pt>
                <c:pt idx="21">
                  <c:v>171.26</c:v>
                </c:pt>
                <c:pt idx="22">
                  <c:v>174.12</c:v>
                </c:pt>
                <c:pt idx="23">
                  <c:v>177.36</c:v>
                </c:pt>
                <c:pt idx="24">
                  <c:v>176.17</c:v>
                </c:pt>
                <c:pt idx="25">
                  <c:v>178.73599999999999</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24445315682891178"/>
          <c:y val="2.36886632825719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Riohacha!$F$13:$Y$13</c:f>
              <c:numCache>
                <c:formatCode>0.0</c:formatCode>
                <c:ptCount val="13"/>
                <c:pt idx="0">
                  <c:v>926.6</c:v>
                </c:pt>
                <c:pt idx="1">
                  <c:v>873.25</c:v>
                </c:pt>
                <c:pt idx="2">
                  <c:v>873.25</c:v>
                </c:pt>
                <c:pt idx="3">
                  <c:v>920.85</c:v>
                </c:pt>
                <c:pt idx="4">
                  <c:v>920.85</c:v>
                </c:pt>
                <c:pt idx="5">
                  <c:v>986.73</c:v>
                </c:pt>
                <c:pt idx="6">
                  <c:v>1035.1300000000001</c:v>
                </c:pt>
                <c:pt idx="7">
                  <c:v>1026.99</c:v>
                </c:pt>
                <c:pt idx="8">
                  <c:v>1032.8800000000001</c:v>
                </c:pt>
                <c:pt idx="9">
                  <c:v>1077.8</c:v>
                </c:pt>
                <c:pt idx="10">
                  <c:v>1077.8</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Riohacha!$F$14:$Y$14</c:f>
              <c:numCache>
                <c:formatCode>0.0</c:formatCode>
                <c:ptCount val="13"/>
                <c:pt idx="0">
                  <c:v>1158.1600000000001</c:v>
                </c:pt>
                <c:pt idx="1">
                  <c:v>1091.56</c:v>
                </c:pt>
                <c:pt idx="2">
                  <c:v>1091.56</c:v>
                </c:pt>
                <c:pt idx="3">
                  <c:v>1151.33</c:v>
                </c:pt>
                <c:pt idx="4">
                  <c:v>1151.33</c:v>
                </c:pt>
                <c:pt idx="5">
                  <c:v>1232.8699999999999</c:v>
                </c:pt>
                <c:pt idx="6">
                  <c:v>1293.3900000000001</c:v>
                </c:pt>
                <c:pt idx="7">
                  <c:v>1283.72</c:v>
                </c:pt>
                <c:pt idx="8">
                  <c:v>1290.83</c:v>
                </c:pt>
                <c:pt idx="9">
                  <c:v>1346.96</c:v>
                </c:pt>
                <c:pt idx="10">
                  <c:v>1346.96</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Riohacha!$F$15:$Y$15</c:f>
              <c:numCache>
                <c:formatCode>0.0</c:formatCode>
                <c:ptCount val="13"/>
                <c:pt idx="0">
                  <c:v>2107.04</c:v>
                </c:pt>
                <c:pt idx="1">
                  <c:v>1971.08</c:v>
                </c:pt>
                <c:pt idx="2">
                  <c:v>1971.08</c:v>
                </c:pt>
                <c:pt idx="3">
                  <c:v>2084.5100000000002</c:v>
                </c:pt>
                <c:pt idx="4">
                  <c:v>2084.5100000000002</c:v>
                </c:pt>
                <c:pt idx="5">
                  <c:v>2244.9</c:v>
                </c:pt>
                <c:pt idx="6">
                  <c:v>2355.1</c:v>
                </c:pt>
                <c:pt idx="7">
                  <c:v>2345.5300000000002</c:v>
                </c:pt>
                <c:pt idx="8">
                  <c:v>2355.1</c:v>
                </c:pt>
                <c:pt idx="9">
                  <c:v>2461.9699999999998</c:v>
                </c:pt>
                <c:pt idx="10">
                  <c:v>2461.9699999999998</c:v>
                </c:pt>
                <c:pt idx="11">
                  <c:v>2586.67</c:v>
                </c:pt>
                <c:pt idx="12">
                  <c:v>2623.2</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Riohacha!$F$16:$Y$16</c:f>
              <c:numCache>
                <c:formatCode>0.0</c:formatCode>
                <c:ptCount val="13"/>
                <c:pt idx="0">
                  <c:v>2528.4479999999999</c:v>
                </c:pt>
                <c:pt idx="1">
                  <c:v>2365.2959999999998</c:v>
                </c:pt>
                <c:pt idx="2">
                  <c:v>2365.2959999999998</c:v>
                </c:pt>
                <c:pt idx="3">
                  <c:v>2501.4120000000003</c:v>
                </c:pt>
                <c:pt idx="4">
                  <c:v>2501.4120000000003</c:v>
                </c:pt>
                <c:pt idx="5">
                  <c:v>2693.88</c:v>
                </c:pt>
                <c:pt idx="6">
                  <c:v>2826.12</c:v>
                </c:pt>
                <c:pt idx="7">
                  <c:v>2814.6</c:v>
                </c:pt>
                <c:pt idx="8">
                  <c:v>2826.12</c:v>
                </c:pt>
                <c:pt idx="9">
                  <c:v>2954.3639999999996</c:v>
                </c:pt>
                <c:pt idx="10">
                  <c:v>2461.9699999999998</c:v>
                </c:pt>
                <c:pt idx="11">
                  <c:v>3104.0039999999999</c:v>
                </c:pt>
                <c:pt idx="12">
                  <c:v>3147.8399999999997</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1586285775"/>
        <c:axId val="1586300751"/>
      </c:barChart>
      <c:dateAx>
        <c:axId val="158628577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00751"/>
        <c:crosses val="autoZero"/>
        <c:auto val="1"/>
        <c:lblOffset val="100"/>
        <c:baseTimeUnit val="months"/>
      </c:dateAx>
      <c:valAx>
        <c:axId val="158630075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2857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 '!$F$4:$R$4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'San José del Guaviare '!$F$5:$R$5</c:f>
              <c:numCache>
                <c:formatCode>0.0</c:formatCode>
                <c:ptCount val="13"/>
                <c:pt idx="0">
                  <c:v>1074.31</c:v>
                </c:pt>
                <c:pt idx="1">
                  <c:v>981.99</c:v>
                </c:pt>
                <c:pt idx="2">
                  <c:v>974.88</c:v>
                </c:pt>
                <c:pt idx="3">
                  <c:v>1034.82</c:v>
                </c:pt>
                <c:pt idx="4">
                  <c:v>1018.78</c:v>
                </c:pt>
                <c:pt idx="5">
                  <c:v>1071.0999999999999</c:v>
                </c:pt>
                <c:pt idx="6">
                  <c:v>1023.83</c:v>
                </c:pt>
                <c:pt idx="7">
                  <c:v>1045.5</c:v>
                </c:pt>
                <c:pt idx="8">
                  <c:v>1082.55</c:v>
                </c:pt>
                <c:pt idx="9">
                  <c:v>1084.79</c:v>
                </c:pt>
                <c:pt idx="10">
                  <c:v>1167.54</c:v>
                </c:pt>
                <c:pt idx="11">
                  <c:v>1311.57</c:v>
                </c:pt>
                <c:pt idx="12">
                  <c:v>1293.5899999999999</c:v>
                </c:pt>
              </c:numCache>
            </c:numRef>
          </c:val>
          <c:extLst>
            <c:ext xmlns:c16="http://schemas.microsoft.com/office/drawing/2014/chart" uri="{C3380CC4-5D6E-409C-BE32-E72D297353CC}">
              <c16:uniqueId val="{00000000-1881-4976-9142-E798385A7A97}"/>
            </c:ext>
          </c:extLst>
        </c:ser>
        <c:ser>
          <c:idx val="1"/>
          <c:order val="1"/>
          <c:tx>
            <c:strRef>
              <c:f>'San José del Guaviare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 '!$F$4:$R$4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'San José del Guaviare '!$F$6:$R$6</c:f>
              <c:numCache>
                <c:formatCode>0.0</c:formatCode>
                <c:ptCount val="13"/>
                <c:pt idx="0">
                  <c:v>1850.74</c:v>
                </c:pt>
                <c:pt idx="1">
                  <c:v>1884.02</c:v>
                </c:pt>
                <c:pt idx="2">
                  <c:v>1896.14</c:v>
                </c:pt>
                <c:pt idx="3">
                  <c:v>1889.75</c:v>
                </c:pt>
                <c:pt idx="4">
                  <c:v>1892.55</c:v>
                </c:pt>
                <c:pt idx="5">
                  <c:v>2063.9499999999998</c:v>
                </c:pt>
                <c:pt idx="6">
                  <c:v>2018.26</c:v>
                </c:pt>
                <c:pt idx="7">
                  <c:v>2036.21</c:v>
                </c:pt>
                <c:pt idx="8">
                  <c:v>2009.58</c:v>
                </c:pt>
                <c:pt idx="9">
                  <c:v>2006.14</c:v>
                </c:pt>
                <c:pt idx="10">
                  <c:v>2150.64</c:v>
                </c:pt>
                <c:pt idx="11">
                  <c:v>2362.0100000000002</c:v>
                </c:pt>
                <c:pt idx="12">
                  <c:v>2412.88</c:v>
                </c:pt>
              </c:numCache>
            </c:numRef>
          </c:val>
          <c:extLst>
            <c:ext xmlns:c16="http://schemas.microsoft.com/office/drawing/2014/chart" uri="{C3380CC4-5D6E-409C-BE32-E72D297353CC}">
              <c16:uniqueId val="{00000001-1881-4976-9142-E798385A7A97}"/>
            </c:ext>
          </c:extLst>
        </c:ser>
        <c:ser>
          <c:idx val="2"/>
          <c:order val="2"/>
          <c:tx>
            <c:strRef>
              <c:f>'San José del Guaviare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 '!$F$4:$R$4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'San José del Guaviare '!$F$7:$R$7</c:f>
              <c:numCache>
                <c:formatCode>0.0</c:formatCode>
                <c:ptCount val="13"/>
                <c:pt idx="0">
                  <c:v>372.35</c:v>
                </c:pt>
                <c:pt idx="1">
                  <c:v>383.3</c:v>
                </c:pt>
                <c:pt idx="2">
                  <c:v>391.95</c:v>
                </c:pt>
                <c:pt idx="3">
                  <c:v>398.91</c:v>
                </c:pt>
                <c:pt idx="4">
                  <c:v>407.54</c:v>
                </c:pt>
                <c:pt idx="5">
                  <c:v>408.78</c:v>
                </c:pt>
                <c:pt idx="6">
                  <c:v>418.18</c:v>
                </c:pt>
                <c:pt idx="7">
                  <c:v>415.42</c:v>
                </c:pt>
                <c:pt idx="8">
                  <c:v>414.99</c:v>
                </c:pt>
                <c:pt idx="9">
                  <c:v>421.15</c:v>
                </c:pt>
                <c:pt idx="10">
                  <c:v>428.78</c:v>
                </c:pt>
                <c:pt idx="11">
                  <c:v>427.02</c:v>
                </c:pt>
                <c:pt idx="12">
                  <c:v>432.47</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'San José del Guaviare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'San José del Guaviare '!$F$8:$R$8</c:f>
              <c:numCache>
                <c:formatCode>0.0</c:formatCode>
                <c:ptCount val="13"/>
                <c:pt idx="0">
                  <c:v>3289.23</c:v>
                </c:pt>
                <c:pt idx="1">
                  <c:v>3238.74</c:v>
                </c:pt>
                <c:pt idx="2">
                  <c:v>3252.39</c:v>
                </c:pt>
                <c:pt idx="3">
                  <c:v>3284.52</c:v>
                </c:pt>
                <c:pt idx="4">
                  <c:v>3290.9</c:v>
                </c:pt>
                <c:pt idx="5">
                  <c:v>3524.51</c:v>
                </c:pt>
                <c:pt idx="6">
                  <c:v>3440.02</c:v>
                </c:pt>
                <c:pt idx="7">
                  <c:v>3480.88</c:v>
                </c:pt>
                <c:pt idx="8">
                  <c:v>3487.76</c:v>
                </c:pt>
                <c:pt idx="9">
                  <c:v>3496.7</c:v>
                </c:pt>
                <c:pt idx="10">
                  <c:v>3725.2</c:v>
                </c:pt>
                <c:pt idx="11">
                  <c:v>4077.6</c:v>
                </c:pt>
                <c:pt idx="12">
                  <c:v>4135.24</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'San José del Guaviare '!$E$13</c:f>
              <c:strCache>
                <c:ptCount val="1"/>
                <c:pt idx="0">
                  <c:v>ESTRATO 1 ($/m3)</c:v>
                </c:pt>
              </c:strCache>
            </c:strRef>
          </c:tx>
          <c:spPr>
            <a:solidFill>
              <a:schemeClr val="accent1"/>
            </a:solidFill>
            <a:ln>
              <a:noFill/>
            </a:ln>
            <a:effectLst/>
          </c:spPr>
          <c:invertIfNegative val="0"/>
          <c:cat>
            <c:numRef>
              <c:f>'San José del Guaviare '!$F$4:$R$4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'San José del Guaviare '!$F$13:$R$13</c:f>
              <c:numCache>
                <c:formatCode>0.0</c:formatCode>
                <c:ptCount val="13"/>
                <c:pt idx="0">
                  <c:v>1558.18</c:v>
                </c:pt>
                <c:pt idx="1">
                  <c:v>1542.04</c:v>
                </c:pt>
                <c:pt idx="2">
                  <c:v>1544.93</c:v>
                </c:pt>
                <c:pt idx="3">
                  <c:v>1558.87</c:v>
                </c:pt>
                <c:pt idx="4">
                  <c:v>1584.89</c:v>
                </c:pt>
                <c:pt idx="5">
                  <c:v>1656.22</c:v>
                </c:pt>
                <c:pt idx="6">
                  <c:v>1669.64</c:v>
                </c:pt>
                <c:pt idx="7">
                  <c:v>1686.8</c:v>
                </c:pt>
                <c:pt idx="8">
                  <c:v>1702.57</c:v>
                </c:pt>
                <c:pt idx="9">
                  <c:v>1714.74</c:v>
                </c:pt>
                <c:pt idx="10">
                  <c:v>1763.93</c:v>
                </c:pt>
                <c:pt idx="11">
                  <c:v>1916.75</c:v>
                </c:pt>
                <c:pt idx="12">
                  <c:v>1951.54</c:v>
                </c:pt>
              </c:numCache>
            </c:numRef>
          </c:val>
          <c:extLst>
            <c:ext xmlns:c16="http://schemas.microsoft.com/office/drawing/2014/chart" uri="{C3380CC4-5D6E-409C-BE32-E72D297353CC}">
              <c16:uniqueId val="{00000000-811D-4310-85BF-995E4057987F}"/>
            </c:ext>
          </c:extLst>
        </c:ser>
        <c:ser>
          <c:idx val="1"/>
          <c:order val="1"/>
          <c:tx>
            <c:strRef>
              <c:f>'San José del Guaviare '!$E$14</c:f>
              <c:strCache>
                <c:ptCount val="1"/>
                <c:pt idx="0">
                  <c:v>ESTRATO 2 ($/m3)</c:v>
                </c:pt>
              </c:strCache>
            </c:strRef>
          </c:tx>
          <c:spPr>
            <a:solidFill>
              <a:schemeClr val="accent2"/>
            </a:solidFill>
            <a:ln>
              <a:noFill/>
            </a:ln>
            <a:effectLst/>
          </c:spPr>
          <c:invertIfNegative val="0"/>
          <c:cat>
            <c:numRef>
              <c:f>'San José del Guaviare '!$F$4:$R$4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'San José del Guaviare '!$F$14:$R$14</c:f>
              <c:numCache>
                <c:formatCode>0.0</c:formatCode>
                <c:ptCount val="13"/>
                <c:pt idx="0">
                  <c:v>1985.61</c:v>
                </c:pt>
                <c:pt idx="1">
                  <c:v>1958.44</c:v>
                </c:pt>
                <c:pt idx="2">
                  <c:v>1966.39</c:v>
                </c:pt>
                <c:pt idx="3">
                  <c:v>1984.13</c:v>
                </c:pt>
                <c:pt idx="4">
                  <c:v>2012.95</c:v>
                </c:pt>
                <c:pt idx="5">
                  <c:v>2098.37</c:v>
                </c:pt>
                <c:pt idx="6">
                  <c:v>2115.37</c:v>
                </c:pt>
                <c:pt idx="7">
                  <c:v>2137.11</c:v>
                </c:pt>
                <c:pt idx="8">
                  <c:v>2157.09</c:v>
                </c:pt>
                <c:pt idx="9">
                  <c:v>2172.52</c:v>
                </c:pt>
                <c:pt idx="10">
                  <c:v>2235.71</c:v>
                </c:pt>
                <c:pt idx="11">
                  <c:v>2431.2800000000002</c:v>
                </c:pt>
                <c:pt idx="12">
                  <c:v>2475.41</c:v>
                </c:pt>
              </c:numCache>
            </c:numRef>
          </c:val>
          <c:extLst>
            <c:ext xmlns:c16="http://schemas.microsoft.com/office/drawing/2014/chart" uri="{C3380CC4-5D6E-409C-BE32-E72D297353CC}">
              <c16:uniqueId val="{00000001-811D-4310-85BF-995E4057987F}"/>
            </c:ext>
          </c:extLst>
        </c:ser>
        <c:ser>
          <c:idx val="2"/>
          <c:order val="2"/>
          <c:tx>
            <c:strRef>
              <c:f>'San José del Guaviare '!$E$15</c:f>
              <c:strCache>
                <c:ptCount val="1"/>
                <c:pt idx="0">
                  <c:v>ESTRATO 3 Y 4 ($/m3)</c:v>
                </c:pt>
              </c:strCache>
            </c:strRef>
          </c:tx>
          <c:spPr>
            <a:solidFill>
              <a:schemeClr val="accent3"/>
            </a:solidFill>
            <a:ln>
              <a:noFill/>
            </a:ln>
            <a:effectLst/>
          </c:spPr>
          <c:invertIfNegative val="0"/>
          <c:cat>
            <c:numRef>
              <c:f>'San José del Guaviare '!$F$4:$R$4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'San José del Guaviare '!$F$15:$R$15</c:f>
              <c:numCache>
                <c:formatCode>0.0</c:formatCode>
                <c:ptCount val="13"/>
                <c:pt idx="0">
                  <c:v>3289.23</c:v>
                </c:pt>
                <c:pt idx="1">
                  <c:v>3238.74</c:v>
                </c:pt>
                <c:pt idx="2">
                  <c:v>3252.39</c:v>
                </c:pt>
                <c:pt idx="3">
                  <c:v>3284.52</c:v>
                </c:pt>
                <c:pt idx="4">
                  <c:v>3290.9</c:v>
                </c:pt>
                <c:pt idx="5">
                  <c:v>3524.51</c:v>
                </c:pt>
                <c:pt idx="6">
                  <c:v>3440.02</c:v>
                </c:pt>
                <c:pt idx="7">
                  <c:v>3480.88</c:v>
                </c:pt>
                <c:pt idx="8">
                  <c:v>3487.76</c:v>
                </c:pt>
                <c:pt idx="9">
                  <c:v>3496.7</c:v>
                </c:pt>
                <c:pt idx="10">
                  <c:v>3725.2</c:v>
                </c:pt>
                <c:pt idx="11">
                  <c:v>4077.6</c:v>
                </c:pt>
                <c:pt idx="12">
                  <c:v>4135.24</c:v>
                </c:pt>
              </c:numCache>
            </c:numRef>
          </c:val>
          <c:extLst>
            <c:ext xmlns:c16="http://schemas.microsoft.com/office/drawing/2014/chart" uri="{C3380CC4-5D6E-409C-BE32-E72D297353CC}">
              <c16:uniqueId val="{00000002-811D-4310-85BF-995E4057987F}"/>
            </c:ext>
          </c:extLst>
        </c:ser>
        <c:ser>
          <c:idx val="3"/>
          <c:order val="3"/>
          <c:tx>
            <c:strRef>
              <c:f>'San José del Guaviare '!$E$16</c:f>
              <c:strCache>
                <c:ptCount val="1"/>
                <c:pt idx="0">
                  <c:v>ESTRATO 5 Y 6 ($/m3)</c:v>
                </c:pt>
              </c:strCache>
            </c:strRef>
          </c:tx>
          <c:spPr>
            <a:solidFill>
              <a:srgbClr val="00602B"/>
            </a:solidFill>
            <a:ln>
              <a:noFill/>
            </a:ln>
            <a:effectLst/>
          </c:spPr>
          <c:invertIfNegative val="0"/>
          <c:cat>
            <c:numRef>
              <c:f>'San José del Guaviare '!$F$4:$R$4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'San José del Guaviare '!$F$16:$R$16</c:f>
              <c:numCache>
                <c:formatCode>0.0</c:formatCode>
                <c:ptCount val="13"/>
                <c:pt idx="0">
                  <c:v>3947.076</c:v>
                </c:pt>
                <c:pt idx="1">
                  <c:v>3886.4879999999994</c:v>
                </c:pt>
                <c:pt idx="2">
                  <c:v>3902.8679999999995</c:v>
                </c:pt>
                <c:pt idx="3">
                  <c:v>3941.424</c:v>
                </c:pt>
                <c:pt idx="4">
                  <c:v>3949.08</c:v>
                </c:pt>
                <c:pt idx="5">
                  <c:v>4229.4120000000003</c:v>
                </c:pt>
                <c:pt idx="6">
                  <c:v>4128.0239999999994</c:v>
                </c:pt>
                <c:pt idx="7">
                  <c:v>4177.0559999999996</c:v>
                </c:pt>
                <c:pt idx="8">
                  <c:v>4185.3119999999999</c:v>
                </c:pt>
                <c:pt idx="9">
                  <c:v>4196.04</c:v>
                </c:pt>
                <c:pt idx="10">
                  <c:v>4470.24</c:v>
                </c:pt>
                <c:pt idx="11">
                  <c:v>4893.12</c:v>
                </c:pt>
                <c:pt idx="12">
                  <c:v>4962.2879999999996</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Sincelejo!$F$5:$X$5</c:f>
              <c:numCache>
                <c:formatCode>0.0</c:formatCode>
                <c:ptCount val="13"/>
                <c:pt idx="0">
                  <c:v>849.08</c:v>
                </c:pt>
                <c:pt idx="1">
                  <c:v>810.81</c:v>
                </c:pt>
                <c:pt idx="2">
                  <c:v>761.86</c:v>
                </c:pt>
                <c:pt idx="3">
                  <c:v>826.7</c:v>
                </c:pt>
                <c:pt idx="4">
                  <c:v>827.01</c:v>
                </c:pt>
                <c:pt idx="5">
                  <c:v>886.17</c:v>
                </c:pt>
                <c:pt idx="6">
                  <c:v>910.91</c:v>
                </c:pt>
                <c:pt idx="7">
                  <c:v>912.26</c:v>
                </c:pt>
                <c:pt idx="8">
                  <c:v>962.02</c:v>
                </c:pt>
                <c:pt idx="9">
                  <c:v>1040.3399999999999</c:v>
                </c:pt>
                <c:pt idx="10">
                  <c:v>1022.62</c:v>
                </c:pt>
                <c:pt idx="11">
                  <c:v>1114.3</c:v>
                </c:pt>
                <c:pt idx="12">
                  <c:v>1093.5</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Sincelejo!$F$6:$X$6</c:f>
              <c:numCache>
                <c:formatCode>0.0</c:formatCode>
                <c:ptCount val="13"/>
                <c:pt idx="0">
                  <c:v>197.89</c:v>
                </c:pt>
                <c:pt idx="1">
                  <c:v>194.02</c:v>
                </c:pt>
                <c:pt idx="2">
                  <c:v>183.95</c:v>
                </c:pt>
                <c:pt idx="3">
                  <c:v>187.86</c:v>
                </c:pt>
                <c:pt idx="4">
                  <c:v>196.82</c:v>
                </c:pt>
                <c:pt idx="5">
                  <c:v>211.86</c:v>
                </c:pt>
                <c:pt idx="6">
                  <c:v>206.26</c:v>
                </c:pt>
                <c:pt idx="7">
                  <c:v>206.01</c:v>
                </c:pt>
                <c:pt idx="8">
                  <c:v>185.17</c:v>
                </c:pt>
                <c:pt idx="9">
                  <c:v>186.54</c:v>
                </c:pt>
                <c:pt idx="10">
                  <c:v>191.17</c:v>
                </c:pt>
                <c:pt idx="11">
                  <c:v>187.05</c:v>
                </c:pt>
                <c:pt idx="12">
                  <c:v>211.55</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Sincelejo!$F$7:$X$7</c:f>
              <c:numCache>
                <c:formatCode>0.0</c:formatCode>
                <c:ptCount val="13"/>
                <c:pt idx="0">
                  <c:v>778.12</c:v>
                </c:pt>
                <c:pt idx="1">
                  <c:v>795.6</c:v>
                </c:pt>
                <c:pt idx="2">
                  <c:v>809.75</c:v>
                </c:pt>
                <c:pt idx="3">
                  <c:v>820.54</c:v>
                </c:pt>
                <c:pt idx="4">
                  <c:v>834.92</c:v>
                </c:pt>
                <c:pt idx="5">
                  <c:v>837.8</c:v>
                </c:pt>
                <c:pt idx="6">
                  <c:v>852.79</c:v>
                </c:pt>
                <c:pt idx="7">
                  <c:v>853.9</c:v>
                </c:pt>
                <c:pt idx="8">
                  <c:v>859.36</c:v>
                </c:pt>
                <c:pt idx="9">
                  <c:v>870.26</c:v>
                </c:pt>
                <c:pt idx="10">
                  <c:v>882.47</c:v>
                </c:pt>
                <c:pt idx="11">
                  <c:v>883.66</c:v>
                </c:pt>
                <c:pt idx="12">
                  <c:v>930.03</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Sincelejo!$F$8:$X$8</c:f>
              <c:numCache>
                <c:formatCode>0.0</c:formatCode>
                <c:ptCount val="13"/>
                <c:pt idx="0">
                  <c:v>1864.59</c:v>
                </c:pt>
                <c:pt idx="1">
                  <c:v>1838.57</c:v>
                </c:pt>
                <c:pt idx="2">
                  <c:v>1790.68</c:v>
                </c:pt>
                <c:pt idx="3">
                  <c:v>1874.06</c:v>
                </c:pt>
                <c:pt idx="4">
                  <c:v>1900.19</c:v>
                </c:pt>
                <c:pt idx="5">
                  <c:v>1978.46</c:v>
                </c:pt>
                <c:pt idx="6">
                  <c:v>2014.17</c:v>
                </c:pt>
                <c:pt idx="7">
                  <c:v>2018.96</c:v>
                </c:pt>
                <c:pt idx="8">
                  <c:v>2054.17</c:v>
                </c:pt>
                <c:pt idx="9">
                  <c:v>2147.73</c:v>
                </c:pt>
                <c:pt idx="10">
                  <c:v>2146.46</c:v>
                </c:pt>
                <c:pt idx="11">
                  <c:v>2238.4</c:v>
                </c:pt>
                <c:pt idx="12">
                  <c:v>2288.91</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Sincelejo!$F$12:$X$12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Sincelejo!$F$13:$X$13</c:f>
              <c:numCache>
                <c:formatCode>0.0</c:formatCode>
                <c:ptCount val="13"/>
                <c:pt idx="0">
                  <c:v>840.84</c:v>
                </c:pt>
                <c:pt idx="1">
                  <c:v>831.68</c:v>
                </c:pt>
                <c:pt idx="2">
                  <c:v>815.29</c:v>
                </c:pt>
                <c:pt idx="3">
                  <c:v>849.49</c:v>
                </c:pt>
                <c:pt idx="4">
                  <c:v>856.82</c:v>
                </c:pt>
                <c:pt idx="5">
                  <c:v>894.13</c:v>
                </c:pt>
                <c:pt idx="6">
                  <c:v>907.16</c:v>
                </c:pt>
                <c:pt idx="7">
                  <c:v>907.44</c:v>
                </c:pt>
                <c:pt idx="8">
                  <c:v>924.96</c:v>
                </c:pt>
                <c:pt idx="9">
                  <c:v>962.82</c:v>
                </c:pt>
                <c:pt idx="10">
                  <c:v>970.22</c:v>
                </c:pt>
                <c:pt idx="11">
                  <c:v>1001.38</c:v>
                </c:pt>
                <c:pt idx="12">
                  <c:v>1024.53</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Sincelejo!$F$12:$X$12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Sincelejo!$F$14:$X$14</c:f>
              <c:numCache>
                <c:formatCode>0.0</c:formatCode>
                <c:ptCount val="13"/>
                <c:pt idx="0">
                  <c:v>1054.98</c:v>
                </c:pt>
                <c:pt idx="1">
                  <c:v>1043.33</c:v>
                </c:pt>
                <c:pt idx="2">
                  <c:v>1022.06</c:v>
                </c:pt>
                <c:pt idx="3">
                  <c:v>1064.9000000000001</c:v>
                </c:pt>
                <c:pt idx="4">
                  <c:v>1075.55</c:v>
                </c:pt>
                <c:pt idx="5">
                  <c:v>1119.1300000000001</c:v>
                </c:pt>
                <c:pt idx="6">
                  <c:v>1137.3699999999999</c:v>
                </c:pt>
                <c:pt idx="7">
                  <c:v>1149</c:v>
                </c:pt>
                <c:pt idx="8">
                  <c:v>1159.68</c:v>
                </c:pt>
                <c:pt idx="9">
                  <c:v>1206.32</c:v>
                </c:pt>
                <c:pt idx="10">
                  <c:v>1215.5999999999999</c:v>
                </c:pt>
                <c:pt idx="11">
                  <c:v>1254.3</c:v>
                </c:pt>
                <c:pt idx="12">
                  <c:v>1284.4000000000001</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Sincelejo!$F$12:$X$12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Sincelejo!$F$15:$X$15</c:f>
              <c:numCache>
                <c:formatCode>0.0</c:formatCode>
                <c:ptCount val="13"/>
                <c:pt idx="0">
                  <c:v>1864.59</c:v>
                </c:pt>
                <c:pt idx="1">
                  <c:v>1838.57</c:v>
                </c:pt>
                <c:pt idx="2">
                  <c:v>1790.68</c:v>
                </c:pt>
                <c:pt idx="3">
                  <c:v>1874.06</c:v>
                </c:pt>
                <c:pt idx="4">
                  <c:v>1900.19</c:v>
                </c:pt>
                <c:pt idx="5">
                  <c:v>1978.46</c:v>
                </c:pt>
                <c:pt idx="6">
                  <c:v>2014.17</c:v>
                </c:pt>
                <c:pt idx="7">
                  <c:v>2018.96</c:v>
                </c:pt>
                <c:pt idx="8">
                  <c:v>2054.17</c:v>
                </c:pt>
                <c:pt idx="9">
                  <c:v>2147.73</c:v>
                </c:pt>
                <c:pt idx="10">
                  <c:v>2146.46</c:v>
                </c:pt>
                <c:pt idx="11">
                  <c:v>2238.4</c:v>
                </c:pt>
                <c:pt idx="12">
                  <c:v>2288.91</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Sincelejo!$F$12:$X$12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Sincelejo!$F$16:$X$16</c:f>
              <c:numCache>
                <c:formatCode>0.0</c:formatCode>
                <c:ptCount val="13"/>
                <c:pt idx="0">
                  <c:v>2237.5079999999998</c:v>
                </c:pt>
                <c:pt idx="1">
                  <c:v>2206.2839999999997</c:v>
                </c:pt>
                <c:pt idx="2">
                  <c:v>2148.8159999999998</c:v>
                </c:pt>
                <c:pt idx="3">
                  <c:v>2248.8719999999998</c:v>
                </c:pt>
                <c:pt idx="4">
                  <c:v>2280.2280000000001</c:v>
                </c:pt>
                <c:pt idx="5">
                  <c:v>2374.152</c:v>
                </c:pt>
                <c:pt idx="6">
                  <c:v>2417.0039999999999</c:v>
                </c:pt>
                <c:pt idx="7">
                  <c:v>2422.8000000000002</c:v>
                </c:pt>
                <c:pt idx="8">
                  <c:v>2465.0039999999999</c:v>
                </c:pt>
                <c:pt idx="9">
                  <c:v>2577.2759999999998</c:v>
                </c:pt>
                <c:pt idx="10">
                  <c:v>2575.752</c:v>
                </c:pt>
                <c:pt idx="11">
                  <c:v>2686.08</c:v>
                </c:pt>
                <c:pt idx="12">
                  <c:v>2746.6919999999996</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1352407263"/>
        <c:axId val="1352408095"/>
      </c:barChart>
      <c:dateAx>
        <c:axId val="135240726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2408095"/>
        <c:crosses val="autoZero"/>
        <c:auto val="1"/>
        <c:lblOffset val="100"/>
        <c:baseTimeUnit val="months"/>
      </c:dateAx>
      <c:valAx>
        <c:axId val="135240809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240726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StaMarta!$F$5:$Y$5</c:f>
              <c:numCache>
                <c:formatCode>0.0</c:formatCode>
                <c:ptCount val="13"/>
                <c:pt idx="0">
                  <c:v>1360</c:v>
                </c:pt>
                <c:pt idx="1">
                  <c:v>1228</c:v>
                </c:pt>
                <c:pt idx="2">
                  <c:v>1227</c:v>
                </c:pt>
                <c:pt idx="3">
                  <c:v>1342</c:v>
                </c:pt>
                <c:pt idx="4">
                  <c:v>1328</c:v>
                </c:pt>
                <c:pt idx="5">
                  <c:v>1416</c:v>
                </c:pt>
                <c:pt idx="6">
                  <c:v>1431</c:v>
                </c:pt>
                <c:pt idx="7">
                  <c:v>1456</c:v>
                </c:pt>
                <c:pt idx="8">
                  <c:v>1469</c:v>
                </c:pt>
                <c:pt idx="9">
                  <c:v>1591</c:v>
                </c:pt>
                <c:pt idx="10">
                  <c:v>1467</c:v>
                </c:pt>
                <c:pt idx="11">
                  <c:v>1624</c:v>
                </c:pt>
                <c:pt idx="12">
                  <c:v>1511</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StaMarta!$F$6:$Y$6</c:f>
              <c:numCache>
                <c:formatCode>0.0</c:formatCode>
                <c:ptCount val="13"/>
                <c:pt idx="0">
                  <c:v>268</c:v>
                </c:pt>
                <c:pt idx="1">
                  <c:v>287</c:v>
                </c:pt>
                <c:pt idx="2">
                  <c:v>276</c:v>
                </c:pt>
                <c:pt idx="3">
                  <c:v>277</c:v>
                </c:pt>
                <c:pt idx="4">
                  <c:v>291</c:v>
                </c:pt>
                <c:pt idx="5">
                  <c:v>293</c:v>
                </c:pt>
                <c:pt idx="6">
                  <c:v>324</c:v>
                </c:pt>
                <c:pt idx="7">
                  <c:v>308</c:v>
                </c:pt>
                <c:pt idx="8">
                  <c:v>268</c:v>
                </c:pt>
                <c:pt idx="9">
                  <c:v>292</c:v>
                </c:pt>
                <c:pt idx="10">
                  <c:v>289</c:v>
                </c:pt>
                <c:pt idx="11">
                  <c:v>308</c:v>
                </c:pt>
                <c:pt idx="12">
                  <c:v>322</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StaMarta!$F$7:$Y$7</c:f>
              <c:numCache>
                <c:formatCode>0.0</c:formatCode>
                <c:ptCount val="13"/>
                <c:pt idx="0">
                  <c:v>647</c:v>
                </c:pt>
                <c:pt idx="1">
                  <c:v>659</c:v>
                </c:pt>
                <c:pt idx="2">
                  <c:v>671</c:v>
                </c:pt>
                <c:pt idx="3">
                  <c:v>682</c:v>
                </c:pt>
                <c:pt idx="4">
                  <c:v>694</c:v>
                </c:pt>
                <c:pt idx="5">
                  <c:v>695</c:v>
                </c:pt>
                <c:pt idx="6">
                  <c:v>707</c:v>
                </c:pt>
                <c:pt idx="7">
                  <c:v>707</c:v>
                </c:pt>
                <c:pt idx="8">
                  <c:v>712</c:v>
                </c:pt>
                <c:pt idx="9">
                  <c:v>718</c:v>
                </c:pt>
                <c:pt idx="10">
                  <c:v>731</c:v>
                </c:pt>
                <c:pt idx="11">
                  <c:v>735</c:v>
                </c:pt>
                <c:pt idx="12">
                  <c:v>746</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StaMarta!$F$4:$Y$4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StaMarta!$F$8:$Y$8</c:f>
              <c:numCache>
                <c:formatCode>0.0</c:formatCode>
                <c:ptCount val="13"/>
                <c:pt idx="0">
                  <c:v>2319.4699999999998</c:v>
                </c:pt>
                <c:pt idx="1">
                  <c:v>2218.7600000000002</c:v>
                </c:pt>
                <c:pt idx="2">
                  <c:v>2218.09</c:v>
                </c:pt>
                <c:pt idx="3">
                  <c:v>2345.4699999999998</c:v>
                </c:pt>
                <c:pt idx="4">
                  <c:v>2359</c:v>
                </c:pt>
                <c:pt idx="5">
                  <c:v>2455.61</c:v>
                </c:pt>
                <c:pt idx="6">
                  <c:v>2514.15</c:v>
                </c:pt>
                <c:pt idx="7">
                  <c:v>2525.2800000000002</c:v>
                </c:pt>
                <c:pt idx="8">
                  <c:v>2503.54</c:v>
                </c:pt>
                <c:pt idx="9">
                  <c:v>2658.31</c:v>
                </c:pt>
                <c:pt idx="10">
                  <c:v>2544.2399999999998</c:v>
                </c:pt>
                <c:pt idx="11">
                  <c:v>2736.03</c:v>
                </c:pt>
                <c:pt idx="12">
                  <c:v>2641.83</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25703121845346255"/>
          <c:y val="1.80586907449209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StaMarta!$F$13:$Y$13</c:f>
              <c:numCache>
                <c:formatCode>0.0</c:formatCode>
                <c:ptCount val="13"/>
                <c:pt idx="0">
                  <c:v>1062.79</c:v>
                </c:pt>
                <c:pt idx="1">
                  <c:v>1022.16</c:v>
                </c:pt>
                <c:pt idx="2">
                  <c:v>1024.32</c:v>
                </c:pt>
                <c:pt idx="3">
                  <c:v>1078.73</c:v>
                </c:pt>
                <c:pt idx="4">
                  <c:v>1086.51</c:v>
                </c:pt>
                <c:pt idx="5">
                  <c:v>1123.27</c:v>
                </c:pt>
                <c:pt idx="6">
                  <c:v>1149.3599999999999</c:v>
                </c:pt>
                <c:pt idx="7">
                  <c:v>1154.32</c:v>
                </c:pt>
                <c:pt idx="8">
                  <c:v>1146.18</c:v>
                </c:pt>
                <c:pt idx="9">
                  <c:v>1212.06</c:v>
                </c:pt>
                <c:pt idx="10">
                  <c:v>1166.58</c:v>
                </c:pt>
                <c:pt idx="11">
                  <c:v>1248.7</c:v>
                </c:pt>
                <c:pt idx="12">
                  <c:v>1212.8900000000001</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StaMarta!$F$14:$Y$14</c:f>
              <c:numCache>
                <c:formatCode>0.0</c:formatCode>
                <c:ptCount val="13"/>
                <c:pt idx="0">
                  <c:v>1333.18</c:v>
                </c:pt>
                <c:pt idx="1">
                  <c:v>1282.17</c:v>
                </c:pt>
                <c:pt idx="2">
                  <c:v>1285.33</c:v>
                </c:pt>
                <c:pt idx="3">
                  <c:v>1354.26</c:v>
                </c:pt>
                <c:pt idx="4">
                  <c:v>1364.12</c:v>
                </c:pt>
                <c:pt idx="5">
                  <c:v>1408.66</c:v>
                </c:pt>
                <c:pt idx="6">
                  <c:v>1442.77</c:v>
                </c:pt>
                <c:pt idx="7">
                  <c:v>1447.01</c:v>
                </c:pt>
                <c:pt idx="8">
                  <c:v>1437.12</c:v>
                </c:pt>
                <c:pt idx="9">
                  <c:v>1519.44</c:v>
                </c:pt>
                <c:pt idx="10">
                  <c:v>1463.43</c:v>
                </c:pt>
                <c:pt idx="11">
                  <c:v>1565.89</c:v>
                </c:pt>
                <c:pt idx="12">
                  <c:v>1521.57</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StaMarta!$F$15:$Y$15</c:f>
              <c:numCache>
                <c:formatCode>0.0</c:formatCode>
                <c:ptCount val="13"/>
                <c:pt idx="0">
                  <c:v>2319.4699999999998</c:v>
                </c:pt>
                <c:pt idx="1">
                  <c:v>2218.7600000000002</c:v>
                </c:pt>
                <c:pt idx="2">
                  <c:v>2218.09</c:v>
                </c:pt>
                <c:pt idx="3">
                  <c:v>2345.4699999999998</c:v>
                </c:pt>
                <c:pt idx="4">
                  <c:v>2359</c:v>
                </c:pt>
                <c:pt idx="5">
                  <c:v>2455.61</c:v>
                </c:pt>
                <c:pt idx="6">
                  <c:v>2514.15</c:v>
                </c:pt>
                <c:pt idx="7">
                  <c:v>2525.2800000000002</c:v>
                </c:pt>
                <c:pt idx="8">
                  <c:v>2503.54</c:v>
                </c:pt>
                <c:pt idx="9">
                  <c:v>2658.31</c:v>
                </c:pt>
                <c:pt idx="10">
                  <c:v>2544.2399999999998</c:v>
                </c:pt>
                <c:pt idx="11">
                  <c:v>2736.03</c:v>
                </c:pt>
                <c:pt idx="12">
                  <c:v>2641.83</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StaMarta!$F$12:$Y$12</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StaMarta!$F$16:$Y$16</c:f>
              <c:numCache>
                <c:formatCode>0.0</c:formatCode>
                <c:ptCount val="13"/>
                <c:pt idx="0">
                  <c:v>2783.3639999999996</c:v>
                </c:pt>
                <c:pt idx="1">
                  <c:v>2662.5120000000002</c:v>
                </c:pt>
                <c:pt idx="2">
                  <c:v>2661.7080000000001</c:v>
                </c:pt>
                <c:pt idx="3">
                  <c:v>2814.5639999999999</c:v>
                </c:pt>
                <c:pt idx="4">
                  <c:v>2830.7999999999997</c:v>
                </c:pt>
                <c:pt idx="5">
                  <c:v>2946.732</c:v>
                </c:pt>
                <c:pt idx="6">
                  <c:v>3016.98</c:v>
                </c:pt>
                <c:pt idx="7">
                  <c:v>3030.3360000000002</c:v>
                </c:pt>
                <c:pt idx="8">
                  <c:v>3004.248</c:v>
                </c:pt>
                <c:pt idx="9">
                  <c:v>3189.9719999999998</c:v>
                </c:pt>
                <c:pt idx="10">
                  <c:v>3053.0879999999997</c:v>
                </c:pt>
                <c:pt idx="11">
                  <c:v>3283.2360000000003</c:v>
                </c:pt>
                <c:pt idx="12">
                  <c:v>3170.1959999999999</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1586311567"/>
        <c:axId val="1586327375"/>
      </c:barChart>
      <c:dateAx>
        <c:axId val="158631156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27375"/>
        <c:crosses val="autoZero"/>
        <c:auto val="1"/>
        <c:lblOffset val="100"/>
        <c:baseTimeUnit val="months"/>
      </c:dateAx>
      <c:valAx>
        <c:axId val="15863273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115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Tunja!$F$5:$R$5</c:f>
              <c:numCache>
                <c:formatCode>0.0</c:formatCode>
                <c:ptCount val="13"/>
                <c:pt idx="0">
                  <c:v>890.8</c:v>
                </c:pt>
                <c:pt idx="1">
                  <c:v>824.74</c:v>
                </c:pt>
                <c:pt idx="2">
                  <c:v>779.6</c:v>
                </c:pt>
                <c:pt idx="3">
                  <c:v>824.78</c:v>
                </c:pt>
                <c:pt idx="4">
                  <c:v>794.08</c:v>
                </c:pt>
                <c:pt idx="5">
                  <c:v>827.1</c:v>
                </c:pt>
                <c:pt idx="6">
                  <c:v>874.34</c:v>
                </c:pt>
                <c:pt idx="7">
                  <c:v>874.34</c:v>
                </c:pt>
                <c:pt idx="8">
                  <c:v>891.55</c:v>
                </c:pt>
                <c:pt idx="9">
                  <c:v>964.95</c:v>
                </c:pt>
                <c:pt idx="10">
                  <c:v>1043.68</c:v>
                </c:pt>
                <c:pt idx="11">
                  <c:v>1157.27</c:v>
                </c:pt>
                <c:pt idx="12">
                  <c:v>1314.49</c:v>
                </c:pt>
              </c:numCache>
            </c:numRef>
          </c:val>
          <c:extLst>
            <c:ext xmlns:c16="http://schemas.microsoft.com/office/drawing/2014/chart" uri="{C3380CC4-5D6E-409C-BE32-E72D297353CC}">
              <c16:uniqueId val="{00000000-36E1-49C7-A8C8-D448B0BA95EC}"/>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Tunja!$F$6:$R$6</c:f>
              <c:numCache>
                <c:formatCode>0.0</c:formatCode>
                <c:ptCount val="13"/>
                <c:pt idx="0">
                  <c:v>273.89999999999998</c:v>
                </c:pt>
                <c:pt idx="1">
                  <c:v>268.33999999999997</c:v>
                </c:pt>
                <c:pt idx="2">
                  <c:v>246.02</c:v>
                </c:pt>
                <c:pt idx="3">
                  <c:v>255.51</c:v>
                </c:pt>
                <c:pt idx="4">
                  <c:v>240.57</c:v>
                </c:pt>
                <c:pt idx="5">
                  <c:v>270.77</c:v>
                </c:pt>
                <c:pt idx="6">
                  <c:v>264.11</c:v>
                </c:pt>
                <c:pt idx="7">
                  <c:v>264.11</c:v>
                </c:pt>
                <c:pt idx="8">
                  <c:v>296.77</c:v>
                </c:pt>
                <c:pt idx="9">
                  <c:v>290.22000000000003</c:v>
                </c:pt>
                <c:pt idx="10">
                  <c:v>299.05</c:v>
                </c:pt>
                <c:pt idx="11">
                  <c:v>320.12</c:v>
                </c:pt>
                <c:pt idx="12">
                  <c:v>331.09</c:v>
                </c:pt>
              </c:numCache>
            </c:numRef>
          </c:val>
          <c:extLst>
            <c:ext xmlns:c16="http://schemas.microsoft.com/office/drawing/2014/chart" uri="{C3380CC4-5D6E-409C-BE32-E72D297353CC}">
              <c16:uniqueId val="{00000001-36E1-49C7-A8C8-D448B0BA95EC}"/>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Tunja!$F$7:$R$7</c:f>
              <c:numCache>
                <c:formatCode>0.0</c:formatCode>
                <c:ptCount val="13"/>
                <c:pt idx="0">
                  <c:v>410.23</c:v>
                </c:pt>
                <c:pt idx="1">
                  <c:v>419.57</c:v>
                </c:pt>
                <c:pt idx="2">
                  <c:v>428.28</c:v>
                </c:pt>
                <c:pt idx="3">
                  <c:v>427.34</c:v>
                </c:pt>
                <c:pt idx="4">
                  <c:v>438.25</c:v>
                </c:pt>
                <c:pt idx="5">
                  <c:v>437.28</c:v>
                </c:pt>
                <c:pt idx="6">
                  <c:v>444.06</c:v>
                </c:pt>
                <c:pt idx="7">
                  <c:v>444.06</c:v>
                </c:pt>
                <c:pt idx="8">
                  <c:v>445.21</c:v>
                </c:pt>
                <c:pt idx="9">
                  <c:v>450.99</c:v>
                </c:pt>
                <c:pt idx="10">
                  <c:v>457.65</c:v>
                </c:pt>
                <c:pt idx="11">
                  <c:v>455.93</c:v>
                </c:pt>
                <c:pt idx="12">
                  <c:v>462.69</c:v>
                </c:pt>
              </c:numCache>
            </c:numRef>
          </c:val>
          <c:extLst>
            <c:ext xmlns:c16="http://schemas.microsoft.com/office/drawing/2014/chart" uri="{C3380CC4-5D6E-409C-BE32-E72D297353CC}">
              <c16:uniqueId val="{00000002-36E1-49C7-A8C8-D448B0BA95E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Tunja!$F$8:$R$8</c:f>
              <c:numCache>
                <c:formatCode>0.0</c:formatCode>
                <c:ptCount val="13"/>
                <c:pt idx="0">
                  <c:v>1571.65</c:v>
                </c:pt>
                <c:pt idx="1">
                  <c:v>1490.39</c:v>
                </c:pt>
                <c:pt idx="2">
                  <c:v>1451.93</c:v>
                </c:pt>
                <c:pt idx="3">
                  <c:v>1513.35</c:v>
                </c:pt>
                <c:pt idx="4">
                  <c:v>1485.4</c:v>
                </c:pt>
                <c:pt idx="5">
                  <c:v>1556.51</c:v>
                </c:pt>
                <c:pt idx="6">
                  <c:v>1608.02</c:v>
                </c:pt>
                <c:pt idx="7">
                  <c:v>1608.02</c:v>
                </c:pt>
                <c:pt idx="8">
                  <c:v>1640.64</c:v>
                </c:pt>
                <c:pt idx="9">
                  <c:v>1709.23</c:v>
                </c:pt>
                <c:pt idx="10">
                  <c:v>1803.47</c:v>
                </c:pt>
                <c:pt idx="11">
                  <c:v>1940.74</c:v>
                </c:pt>
                <c:pt idx="12">
                  <c:v>2119.87</c:v>
                </c:pt>
              </c:numCache>
            </c:numRef>
          </c:val>
          <c:smooth val="0"/>
          <c:extLst>
            <c:ext xmlns:c16="http://schemas.microsoft.com/office/drawing/2014/chart" uri="{C3380CC4-5D6E-409C-BE32-E72D297353CC}">
              <c16:uniqueId val="{00000003-36E1-49C7-A8C8-D448B0BA95E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Tunja!$H$4:$R$4</c:f>
              <c:numCache>
                <c:formatCode>mmm\-yy</c:formatCode>
                <c:ptCount val="11"/>
                <c:pt idx="0">
                  <c:v>44652</c:v>
                </c:pt>
                <c:pt idx="1">
                  <c:v>44682</c:v>
                </c:pt>
                <c:pt idx="2">
                  <c:v>44713</c:v>
                </c:pt>
                <c:pt idx="3">
                  <c:v>44743</c:v>
                </c:pt>
                <c:pt idx="4">
                  <c:v>44774</c:v>
                </c:pt>
                <c:pt idx="5">
                  <c:v>44805</c:v>
                </c:pt>
                <c:pt idx="6">
                  <c:v>44835</c:v>
                </c:pt>
                <c:pt idx="7">
                  <c:v>44866</c:v>
                </c:pt>
                <c:pt idx="8">
                  <c:v>44896</c:v>
                </c:pt>
                <c:pt idx="9">
                  <c:v>44927</c:v>
                </c:pt>
                <c:pt idx="10">
                  <c:v>44958</c:v>
                </c:pt>
              </c:numCache>
            </c:numRef>
          </c:cat>
          <c:val>
            <c:numRef>
              <c:f>Tunja!$H$13:$R$13</c:f>
              <c:numCache>
                <c:formatCode>0.0</c:formatCode>
                <c:ptCount val="11"/>
                <c:pt idx="0">
                  <c:v>656.53</c:v>
                </c:pt>
                <c:pt idx="1">
                  <c:v>676.87</c:v>
                </c:pt>
                <c:pt idx="2">
                  <c:v>669.11</c:v>
                </c:pt>
                <c:pt idx="3">
                  <c:v>696.25</c:v>
                </c:pt>
                <c:pt idx="4">
                  <c:v>716.29</c:v>
                </c:pt>
                <c:pt idx="5">
                  <c:v>716.29</c:v>
                </c:pt>
                <c:pt idx="6">
                  <c:v>730.59</c:v>
                </c:pt>
                <c:pt idx="7">
                  <c:v>759.45</c:v>
                </c:pt>
                <c:pt idx="8">
                  <c:v>797.7</c:v>
                </c:pt>
                <c:pt idx="9">
                  <c:v>857</c:v>
                </c:pt>
                <c:pt idx="10">
                  <c:v>930.14</c:v>
                </c:pt>
              </c:numCache>
            </c:numRef>
          </c:val>
          <c:extLst>
            <c:ext xmlns:c16="http://schemas.microsoft.com/office/drawing/2014/chart" uri="{C3380CC4-5D6E-409C-BE32-E72D297353CC}">
              <c16:uniqueId val="{00000000-9754-48FE-8A7F-8BDDA437F979}"/>
            </c:ext>
          </c:extLst>
        </c:ser>
        <c:ser>
          <c:idx val="1"/>
          <c:order val="1"/>
          <c:tx>
            <c:strRef>
              <c:f>Tunja!$E$14</c:f>
              <c:strCache>
                <c:ptCount val="1"/>
                <c:pt idx="0">
                  <c:v>ESTRATO 2 ($/m3)</c:v>
                </c:pt>
              </c:strCache>
            </c:strRef>
          </c:tx>
          <c:spPr>
            <a:solidFill>
              <a:schemeClr val="accent2"/>
            </a:solidFill>
            <a:ln>
              <a:noFill/>
            </a:ln>
            <a:effectLst/>
          </c:spPr>
          <c:invertIfNegative val="0"/>
          <c:cat>
            <c:numRef>
              <c:f>Tunja!$H$4:$R$4</c:f>
              <c:numCache>
                <c:formatCode>mmm\-yy</c:formatCode>
                <c:ptCount val="11"/>
                <c:pt idx="0">
                  <c:v>44652</c:v>
                </c:pt>
                <c:pt idx="1">
                  <c:v>44682</c:v>
                </c:pt>
                <c:pt idx="2">
                  <c:v>44713</c:v>
                </c:pt>
                <c:pt idx="3">
                  <c:v>44743</c:v>
                </c:pt>
                <c:pt idx="4">
                  <c:v>44774</c:v>
                </c:pt>
                <c:pt idx="5">
                  <c:v>44805</c:v>
                </c:pt>
                <c:pt idx="6">
                  <c:v>44835</c:v>
                </c:pt>
                <c:pt idx="7">
                  <c:v>44866</c:v>
                </c:pt>
                <c:pt idx="8">
                  <c:v>44896</c:v>
                </c:pt>
                <c:pt idx="9">
                  <c:v>44927</c:v>
                </c:pt>
                <c:pt idx="10">
                  <c:v>44958</c:v>
                </c:pt>
              </c:numCache>
            </c:numRef>
          </c:cat>
          <c:val>
            <c:numRef>
              <c:f>Tunja!$H$14:$R$14</c:f>
              <c:numCache>
                <c:formatCode>0.0</c:formatCode>
                <c:ptCount val="11"/>
                <c:pt idx="0">
                  <c:v>828.5</c:v>
                </c:pt>
                <c:pt idx="1">
                  <c:v>853.19</c:v>
                </c:pt>
                <c:pt idx="2">
                  <c:v>843.76</c:v>
                </c:pt>
                <c:pt idx="3">
                  <c:v>877.82</c:v>
                </c:pt>
                <c:pt idx="4">
                  <c:v>902.55</c:v>
                </c:pt>
                <c:pt idx="5">
                  <c:v>902.55</c:v>
                </c:pt>
                <c:pt idx="6">
                  <c:v>920.71</c:v>
                </c:pt>
                <c:pt idx="7">
                  <c:v>956.41</c:v>
                </c:pt>
                <c:pt idx="8">
                  <c:v>1005.41</c:v>
                </c:pt>
                <c:pt idx="9">
                  <c:v>1079.6300000000001</c:v>
                </c:pt>
                <c:pt idx="10">
                  <c:v>1170.78</c:v>
                </c:pt>
              </c:numCache>
            </c:numRef>
          </c:val>
          <c:extLst>
            <c:ext xmlns:c16="http://schemas.microsoft.com/office/drawing/2014/chart" uri="{C3380CC4-5D6E-409C-BE32-E72D297353CC}">
              <c16:uniqueId val="{00000001-9754-48FE-8A7F-8BDDA437F979}"/>
            </c:ext>
          </c:extLst>
        </c:ser>
        <c:ser>
          <c:idx val="2"/>
          <c:order val="2"/>
          <c:tx>
            <c:strRef>
              <c:f>Tunja!$E$15</c:f>
              <c:strCache>
                <c:ptCount val="1"/>
                <c:pt idx="0">
                  <c:v>ESTRATO 3 Y 4 ($/m3)</c:v>
                </c:pt>
              </c:strCache>
            </c:strRef>
          </c:tx>
          <c:spPr>
            <a:solidFill>
              <a:schemeClr val="accent3"/>
            </a:solidFill>
            <a:ln>
              <a:noFill/>
            </a:ln>
            <a:effectLst/>
          </c:spPr>
          <c:invertIfNegative val="0"/>
          <c:cat>
            <c:numRef>
              <c:f>Tunja!$H$4:$R$4</c:f>
              <c:numCache>
                <c:formatCode>mmm\-yy</c:formatCode>
                <c:ptCount val="11"/>
                <c:pt idx="0">
                  <c:v>44652</c:v>
                </c:pt>
                <c:pt idx="1">
                  <c:v>44682</c:v>
                </c:pt>
                <c:pt idx="2">
                  <c:v>44713</c:v>
                </c:pt>
                <c:pt idx="3">
                  <c:v>44743</c:v>
                </c:pt>
                <c:pt idx="4">
                  <c:v>44774</c:v>
                </c:pt>
                <c:pt idx="5">
                  <c:v>44805</c:v>
                </c:pt>
                <c:pt idx="6">
                  <c:v>44835</c:v>
                </c:pt>
                <c:pt idx="7">
                  <c:v>44866</c:v>
                </c:pt>
                <c:pt idx="8">
                  <c:v>44896</c:v>
                </c:pt>
                <c:pt idx="9">
                  <c:v>44927</c:v>
                </c:pt>
                <c:pt idx="10">
                  <c:v>44958</c:v>
                </c:pt>
              </c:numCache>
            </c:numRef>
          </c:cat>
          <c:val>
            <c:numRef>
              <c:f>Tunja!$H$15:$R$15</c:f>
              <c:numCache>
                <c:formatCode>0.0</c:formatCode>
                <c:ptCount val="11"/>
                <c:pt idx="0">
                  <c:v>1451.93</c:v>
                </c:pt>
                <c:pt idx="1">
                  <c:v>1513.35</c:v>
                </c:pt>
                <c:pt idx="2">
                  <c:v>1485.4</c:v>
                </c:pt>
                <c:pt idx="3">
                  <c:v>1556.51</c:v>
                </c:pt>
                <c:pt idx="4">
                  <c:v>1608.02</c:v>
                </c:pt>
                <c:pt idx="5">
                  <c:v>1608.02</c:v>
                </c:pt>
                <c:pt idx="6">
                  <c:v>1640.64</c:v>
                </c:pt>
                <c:pt idx="7">
                  <c:v>1709.23</c:v>
                </c:pt>
                <c:pt idx="8">
                  <c:v>1803.47</c:v>
                </c:pt>
                <c:pt idx="9">
                  <c:v>1940.74</c:v>
                </c:pt>
                <c:pt idx="10">
                  <c:v>2119.87</c:v>
                </c:pt>
              </c:numCache>
            </c:numRef>
          </c:val>
          <c:extLst>
            <c:ext xmlns:c16="http://schemas.microsoft.com/office/drawing/2014/chart" uri="{C3380CC4-5D6E-409C-BE32-E72D297353CC}">
              <c16:uniqueId val="{00000002-9754-48FE-8A7F-8BDDA437F979}"/>
            </c:ext>
          </c:extLst>
        </c:ser>
        <c:ser>
          <c:idx val="3"/>
          <c:order val="3"/>
          <c:tx>
            <c:strRef>
              <c:f>Tunja!$E$16</c:f>
              <c:strCache>
                <c:ptCount val="1"/>
                <c:pt idx="0">
                  <c:v>ESTRATO 5 Y 6 ($/m3)</c:v>
                </c:pt>
              </c:strCache>
            </c:strRef>
          </c:tx>
          <c:spPr>
            <a:solidFill>
              <a:srgbClr val="00602B"/>
            </a:solidFill>
            <a:ln>
              <a:noFill/>
            </a:ln>
            <a:effectLst/>
          </c:spPr>
          <c:invertIfNegative val="0"/>
          <c:cat>
            <c:numRef>
              <c:f>Tunja!$H$4:$R$4</c:f>
              <c:numCache>
                <c:formatCode>mmm\-yy</c:formatCode>
                <c:ptCount val="11"/>
                <c:pt idx="0">
                  <c:v>44652</c:v>
                </c:pt>
                <c:pt idx="1">
                  <c:v>44682</c:v>
                </c:pt>
                <c:pt idx="2">
                  <c:v>44713</c:v>
                </c:pt>
                <c:pt idx="3">
                  <c:v>44743</c:v>
                </c:pt>
                <c:pt idx="4">
                  <c:v>44774</c:v>
                </c:pt>
                <c:pt idx="5">
                  <c:v>44805</c:v>
                </c:pt>
                <c:pt idx="6">
                  <c:v>44835</c:v>
                </c:pt>
                <c:pt idx="7">
                  <c:v>44866</c:v>
                </c:pt>
                <c:pt idx="8">
                  <c:v>44896</c:v>
                </c:pt>
                <c:pt idx="9">
                  <c:v>44927</c:v>
                </c:pt>
                <c:pt idx="10">
                  <c:v>44958</c:v>
                </c:pt>
              </c:numCache>
            </c:numRef>
          </c:cat>
          <c:val>
            <c:numRef>
              <c:f>Tunja!$H$16:$R$16</c:f>
              <c:numCache>
                <c:formatCode>0.0</c:formatCode>
                <c:ptCount val="11"/>
                <c:pt idx="0">
                  <c:v>1742.316</c:v>
                </c:pt>
                <c:pt idx="1">
                  <c:v>1816.0199999999998</c:v>
                </c:pt>
                <c:pt idx="2">
                  <c:v>1782.48</c:v>
                </c:pt>
                <c:pt idx="3">
                  <c:v>1867.8119999999999</c:v>
                </c:pt>
                <c:pt idx="4">
                  <c:v>1929.6239999999998</c:v>
                </c:pt>
                <c:pt idx="5">
                  <c:v>1929.6239999999998</c:v>
                </c:pt>
                <c:pt idx="6">
                  <c:v>1968.768</c:v>
                </c:pt>
                <c:pt idx="7">
                  <c:v>2051.076</c:v>
                </c:pt>
                <c:pt idx="8">
                  <c:v>2164.1639999999998</c:v>
                </c:pt>
                <c:pt idx="9">
                  <c:v>2328.8879999999999</c:v>
                </c:pt>
                <c:pt idx="10">
                  <c:v>2543.8439999999996</c:v>
                </c:pt>
              </c:numCache>
            </c:numRef>
          </c:val>
          <c:extLst>
            <c:ext xmlns:c16="http://schemas.microsoft.com/office/drawing/2014/chart" uri="{C3380CC4-5D6E-409C-BE32-E72D297353CC}">
              <c16:uniqueId val="{00000003-9754-48FE-8A7F-8BDDA437F97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Valledupar!$F$5:$R$5</c:f>
              <c:numCache>
                <c:formatCode>0.0</c:formatCode>
                <c:ptCount val="13"/>
                <c:pt idx="0">
                  <c:v>1360</c:v>
                </c:pt>
                <c:pt idx="1">
                  <c:v>1228</c:v>
                </c:pt>
                <c:pt idx="2">
                  <c:v>1227</c:v>
                </c:pt>
                <c:pt idx="3">
                  <c:v>1342</c:v>
                </c:pt>
                <c:pt idx="4">
                  <c:v>1328</c:v>
                </c:pt>
                <c:pt idx="5">
                  <c:v>1416</c:v>
                </c:pt>
                <c:pt idx="6">
                  <c:v>1431</c:v>
                </c:pt>
                <c:pt idx="7">
                  <c:v>1456</c:v>
                </c:pt>
                <c:pt idx="8">
                  <c:v>1469</c:v>
                </c:pt>
                <c:pt idx="9">
                  <c:v>1591</c:v>
                </c:pt>
                <c:pt idx="10">
                  <c:v>1467</c:v>
                </c:pt>
                <c:pt idx="11">
                  <c:v>1624</c:v>
                </c:pt>
                <c:pt idx="12">
                  <c:v>1511</c:v>
                </c:pt>
              </c:numCache>
            </c:numRef>
          </c:val>
          <c:extLst>
            <c:ext xmlns:c16="http://schemas.microsoft.com/office/drawing/2014/chart" uri="{C3380CC4-5D6E-409C-BE32-E72D297353CC}">
              <c16:uniqueId val="{00000000-EEC2-4B3C-A9F6-6C2828DABBF9}"/>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Valledupar!$F$6:$R$6</c:f>
              <c:numCache>
                <c:formatCode>0.0</c:formatCode>
                <c:ptCount val="13"/>
                <c:pt idx="0">
                  <c:v>268</c:v>
                </c:pt>
                <c:pt idx="1">
                  <c:v>287</c:v>
                </c:pt>
                <c:pt idx="2">
                  <c:v>276</c:v>
                </c:pt>
                <c:pt idx="3">
                  <c:v>277</c:v>
                </c:pt>
                <c:pt idx="4">
                  <c:v>291</c:v>
                </c:pt>
                <c:pt idx="5">
                  <c:v>293</c:v>
                </c:pt>
                <c:pt idx="6">
                  <c:v>324</c:v>
                </c:pt>
                <c:pt idx="7">
                  <c:v>308</c:v>
                </c:pt>
                <c:pt idx="8">
                  <c:v>268</c:v>
                </c:pt>
                <c:pt idx="9">
                  <c:v>292</c:v>
                </c:pt>
                <c:pt idx="10">
                  <c:v>289</c:v>
                </c:pt>
                <c:pt idx="11">
                  <c:v>308</c:v>
                </c:pt>
                <c:pt idx="12">
                  <c:v>322</c:v>
                </c:pt>
              </c:numCache>
            </c:numRef>
          </c:val>
          <c:extLst>
            <c:ext xmlns:c16="http://schemas.microsoft.com/office/drawing/2014/chart" uri="{C3380CC4-5D6E-409C-BE32-E72D297353CC}">
              <c16:uniqueId val="{00000001-EEC2-4B3C-A9F6-6C2828DABBF9}"/>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Valledupar!$F$7:$R$7</c:f>
              <c:numCache>
                <c:formatCode>0.0</c:formatCode>
                <c:ptCount val="13"/>
                <c:pt idx="0">
                  <c:v>647</c:v>
                </c:pt>
                <c:pt idx="1">
                  <c:v>659</c:v>
                </c:pt>
                <c:pt idx="2">
                  <c:v>671</c:v>
                </c:pt>
                <c:pt idx="3">
                  <c:v>682</c:v>
                </c:pt>
                <c:pt idx="4">
                  <c:v>694</c:v>
                </c:pt>
                <c:pt idx="5">
                  <c:v>695</c:v>
                </c:pt>
                <c:pt idx="6">
                  <c:v>707</c:v>
                </c:pt>
                <c:pt idx="7">
                  <c:v>707</c:v>
                </c:pt>
                <c:pt idx="8">
                  <c:v>712</c:v>
                </c:pt>
                <c:pt idx="9">
                  <c:v>718</c:v>
                </c:pt>
                <c:pt idx="10">
                  <c:v>731</c:v>
                </c:pt>
                <c:pt idx="11">
                  <c:v>735</c:v>
                </c:pt>
                <c:pt idx="12">
                  <c:v>746</c:v>
                </c:pt>
              </c:numCache>
            </c:numRef>
          </c:val>
          <c:extLst>
            <c:ext xmlns:c16="http://schemas.microsoft.com/office/drawing/2014/chart" uri="{C3380CC4-5D6E-409C-BE32-E72D297353CC}">
              <c16:uniqueId val="{00000002-EEC2-4B3C-A9F6-6C2828DABBF9}"/>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Valledupar!$F$8:$R$8</c:f>
              <c:numCache>
                <c:formatCode>0.0</c:formatCode>
                <c:ptCount val="13"/>
                <c:pt idx="0">
                  <c:v>2319.4699999999998</c:v>
                </c:pt>
                <c:pt idx="1">
                  <c:v>2218.7600000000002</c:v>
                </c:pt>
                <c:pt idx="2">
                  <c:v>2218.09</c:v>
                </c:pt>
                <c:pt idx="3">
                  <c:v>2345.4699999999998</c:v>
                </c:pt>
                <c:pt idx="4">
                  <c:v>2359</c:v>
                </c:pt>
                <c:pt idx="5">
                  <c:v>2455.61</c:v>
                </c:pt>
                <c:pt idx="6">
                  <c:v>2514.15</c:v>
                </c:pt>
                <c:pt idx="7">
                  <c:v>2525.2800000000002</c:v>
                </c:pt>
                <c:pt idx="8">
                  <c:v>2503.54</c:v>
                </c:pt>
                <c:pt idx="9">
                  <c:v>2658.31</c:v>
                </c:pt>
                <c:pt idx="10">
                  <c:v>2544.2399999999998</c:v>
                </c:pt>
                <c:pt idx="11">
                  <c:v>2736.03</c:v>
                </c:pt>
                <c:pt idx="12">
                  <c:v>2641.83</c:v>
                </c:pt>
              </c:numCache>
            </c:numRef>
          </c:val>
          <c:smooth val="0"/>
          <c:extLst>
            <c:ext xmlns:c16="http://schemas.microsoft.com/office/drawing/2014/chart" uri="{C3380CC4-5D6E-409C-BE32-E72D297353CC}">
              <c16:uniqueId val="{00000003-EEC2-4B3C-A9F6-6C2828DABBF9}"/>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Armenia!$F$5:$R$5</c:f>
              <c:numCache>
                <c:formatCode>0.0</c:formatCode>
                <c:ptCount val="13"/>
                <c:pt idx="0">
                  <c:v>1114.19</c:v>
                </c:pt>
                <c:pt idx="1">
                  <c:v>1081.46</c:v>
                </c:pt>
                <c:pt idx="2">
                  <c:v>1021.55</c:v>
                </c:pt>
                <c:pt idx="3">
                  <c:v>1057.51</c:v>
                </c:pt>
                <c:pt idx="4">
                  <c:v>1025.45</c:v>
                </c:pt>
                <c:pt idx="5">
                  <c:v>1035.1300000000001</c:v>
                </c:pt>
                <c:pt idx="6">
                  <c:v>1123.29</c:v>
                </c:pt>
                <c:pt idx="7">
                  <c:v>1123.97</c:v>
                </c:pt>
                <c:pt idx="8">
                  <c:v>1187.44</c:v>
                </c:pt>
                <c:pt idx="9">
                  <c:v>1327.14</c:v>
                </c:pt>
                <c:pt idx="10">
                  <c:v>1268.9100000000001</c:v>
                </c:pt>
                <c:pt idx="11">
                  <c:v>1442.0839000000001</c:v>
                </c:pt>
                <c:pt idx="12">
                  <c:v>1382.13698</c:v>
                </c:pt>
              </c:numCache>
            </c:numRef>
          </c:val>
          <c:extLst>
            <c:ext xmlns:c16="http://schemas.microsoft.com/office/drawing/2014/chart" uri="{C3380CC4-5D6E-409C-BE32-E72D297353CC}">
              <c16:uniqueId val="{00000000-E101-4C17-A879-A6D31BF87995}"/>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Armenia!$F$6:$R$6</c:f>
              <c:numCache>
                <c:formatCode>0.0</c:formatCode>
                <c:ptCount val="13"/>
                <c:pt idx="0">
                  <c:v>509.07</c:v>
                </c:pt>
                <c:pt idx="1">
                  <c:v>520.29</c:v>
                </c:pt>
                <c:pt idx="2">
                  <c:v>499.13</c:v>
                </c:pt>
                <c:pt idx="3">
                  <c:v>545.79</c:v>
                </c:pt>
                <c:pt idx="4">
                  <c:v>525.86</c:v>
                </c:pt>
                <c:pt idx="5">
                  <c:v>587.69000000000005</c:v>
                </c:pt>
                <c:pt idx="6">
                  <c:v>581.03</c:v>
                </c:pt>
                <c:pt idx="7">
                  <c:v>586.38</c:v>
                </c:pt>
                <c:pt idx="8">
                  <c:v>574.12</c:v>
                </c:pt>
                <c:pt idx="9">
                  <c:v>563.85</c:v>
                </c:pt>
                <c:pt idx="10">
                  <c:v>592.03</c:v>
                </c:pt>
                <c:pt idx="11">
                  <c:v>539.06421999999998</c:v>
                </c:pt>
                <c:pt idx="12">
                  <c:v>635.94366000000002</c:v>
                </c:pt>
              </c:numCache>
            </c:numRef>
          </c:val>
          <c:extLst>
            <c:ext xmlns:c16="http://schemas.microsoft.com/office/drawing/2014/chart" uri="{C3380CC4-5D6E-409C-BE32-E72D297353CC}">
              <c16:uniqueId val="{00000001-E101-4C17-A879-A6D31BF87995}"/>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Armenia!$F$7:$R$7</c:f>
              <c:numCache>
                <c:formatCode>0.0</c:formatCode>
                <c:ptCount val="13"/>
                <c:pt idx="0">
                  <c:v>604.09</c:v>
                </c:pt>
                <c:pt idx="1">
                  <c:v>604.09</c:v>
                </c:pt>
                <c:pt idx="2">
                  <c:v>604.09</c:v>
                </c:pt>
                <c:pt idx="3">
                  <c:v>604.09</c:v>
                </c:pt>
                <c:pt idx="4">
                  <c:v>604.09</c:v>
                </c:pt>
                <c:pt idx="5">
                  <c:v>604.09</c:v>
                </c:pt>
                <c:pt idx="6">
                  <c:v>604.09</c:v>
                </c:pt>
                <c:pt idx="7">
                  <c:v>604.09</c:v>
                </c:pt>
                <c:pt idx="8">
                  <c:v>604.09</c:v>
                </c:pt>
                <c:pt idx="9">
                  <c:v>604.09</c:v>
                </c:pt>
                <c:pt idx="10">
                  <c:v>604.09</c:v>
                </c:pt>
                <c:pt idx="11">
                  <c:v>683.34339999999997</c:v>
                </c:pt>
                <c:pt idx="12">
                  <c:v>683.34339999999997</c:v>
                </c:pt>
              </c:numCache>
            </c:numRef>
          </c:val>
          <c:extLst>
            <c:ext xmlns:c16="http://schemas.microsoft.com/office/drawing/2014/chart" uri="{C3380CC4-5D6E-409C-BE32-E72D297353CC}">
              <c16:uniqueId val="{00000002-E101-4C17-A879-A6D31BF8799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Armenia!$F$8:$R$8</c:f>
              <c:numCache>
                <c:formatCode>0.0</c:formatCode>
                <c:ptCount val="13"/>
                <c:pt idx="0">
                  <c:v>2316.9899999999998</c:v>
                </c:pt>
                <c:pt idx="1">
                  <c:v>2297.65</c:v>
                </c:pt>
                <c:pt idx="2">
                  <c:v>2220</c:v>
                </c:pt>
                <c:pt idx="3">
                  <c:v>2296.9899999999998</c:v>
                </c:pt>
                <c:pt idx="4">
                  <c:v>2246.4499999999998</c:v>
                </c:pt>
                <c:pt idx="5">
                  <c:v>2319.21</c:v>
                </c:pt>
                <c:pt idx="6">
                  <c:v>2401.5500000000002</c:v>
                </c:pt>
                <c:pt idx="7">
                  <c:v>2407</c:v>
                </c:pt>
                <c:pt idx="8">
                  <c:v>2459.6799999999998</c:v>
                </c:pt>
                <c:pt idx="9">
                  <c:v>2584.83</c:v>
                </c:pt>
                <c:pt idx="10">
                  <c:v>2563.9299999999998</c:v>
                </c:pt>
                <c:pt idx="11">
                  <c:v>2774</c:v>
                </c:pt>
                <c:pt idx="12" formatCode="0">
                  <c:v>2816</c:v>
                </c:pt>
              </c:numCache>
            </c:numRef>
          </c:val>
          <c:smooth val="0"/>
          <c:extLst>
            <c:ext xmlns:c16="http://schemas.microsoft.com/office/drawing/2014/chart" uri="{C3380CC4-5D6E-409C-BE32-E72D297353CC}">
              <c16:uniqueId val="{00000003-E101-4C17-A879-A6D31BF8799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Valledupar!$F$13:$R$13</c:f>
              <c:numCache>
                <c:formatCode>0.0</c:formatCode>
                <c:ptCount val="13"/>
                <c:pt idx="0">
                  <c:v>1062.79</c:v>
                </c:pt>
                <c:pt idx="1">
                  <c:v>1022.16</c:v>
                </c:pt>
                <c:pt idx="2">
                  <c:v>1024.32</c:v>
                </c:pt>
                <c:pt idx="3">
                  <c:v>1078.73</c:v>
                </c:pt>
                <c:pt idx="4">
                  <c:v>1086.51</c:v>
                </c:pt>
                <c:pt idx="5">
                  <c:v>1123.27</c:v>
                </c:pt>
                <c:pt idx="6">
                  <c:v>1149.3599999999999</c:v>
                </c:pt>
                <c:pt idx="7">
                  <c:v>1154.32</c:v>
                </c:pt>
                <c:pt idx="8">
                  <c:v>1146.18</c:v>
                </c:pt>
                <c:pt idx="9">
                  <c:v>1212.06</c:v>
                </c:pt>
                <c:pt idx="10">
                  <c:v>1166.58</c:v>
                </c:pt>
                <c:pt idx="11">
                  <c:v>1248.7</c:v>
                </c:pt>
                <c:pt idx="12">
                  <c:v>1212.8900000000001</c:v>
                </c:pt>
              </c:numCache>
            </c:numRef>
          </c:val>
          <c:extLst>
            <c:ext xmlns:c16="http://schemas.microsoft.com/office/drawing/2014/chart" uri="{C3380CC4-5D6E-409C-BE32-E72D297353CC}">
              <c16:uniqueId val="{00000000-ABC5-406D-8AAA-85DD67E2BCB2}"/>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Valledupar!$F$14:$R$14</c:f>
              <c:numCache>
                <c:formatCode>0.0</c:formatCode>
                <c:ptCount val="13"/>
                <c:pt idx="0">
                  <c:v>1333.18</c:v>
                </c:pt>
                <c:pt idx="1">
                  <c:v>1282.17</c:v>
                </c:pt>
                <c:pt idx="2">
                  <c:v>1285.33</c:v>
                </c:pt>
                <c:pt idx="3">
                  <c:v>1354.26</c:v>
                </c:pt>
                <c:pt idx="4">
                  <c:v>1364.12</c:v>
                </c:pt>
                <c:pt idx="5">
                  <c:v>1408.66</c:v>
                </c:pt>
                <c:pt idx="6">
                  <c:v>1442.77</c:v>
                </c:pt>
                <c:pt idx="7">
                  <c:v>1447.01</c:v>
                </c:pt>
                <c:pt idx="8">
                  <c:v>1437.12</c:v>
                </c:pt>
                <c:pt idx="9">
                  <c:v>1519.44</c:v>
                </c:pt>
                <c:pt idx="10">
                  <c:v>1463.43</c:v>
                </c:pt>
                <c:pt idx="11">
                  <c:v>1565.89</c:v>
                </c:pt>
                <c:pt idx="12">
                  <c:v>1521.57</c:v>
                </c:pt>
              </c:numCache>
            </c:numRef>
          </c:val>
          <c:extLst>
            <c:ext xmlns:c16="http://schemas.microsoft.com/office/drawing/2014/chart" uri="{C3380CC4-5D6E-409C-BE32-E72D297353CC}">
              <c16:uniqueId val="{00000001-ABC5-406D-8AAA-85DD67E2BCB2}"/>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Valledupar!$F$15:$R$15</c:f>
              <c:numCache>
                <c:formatCode>0.0</c:formatCode>
                <c:ptCount val="13"/>
                <c:pt idx="0">
                  <c:v>2319.4699999999998</c:v>
                </c:pt>
                <c:pt idx="1">
                  <c:v>2218.7600000000002</c:v>
                </c:pt>
                <c:pt idx="2">
                  <c:v>2218.09</c:v>
                </c:pt>
                <c:pt idx="3">
                  <c:v>2345.4699999999998</c:v>
                </c:pt>
                <c:pt idx="4">
                  <c:v>2359</c:v>
                </c:pt>
                <c:pt idx="5">
                  <c:v>2455.61</c:v>
                </c:pt>
                <c:pt idx="6">
                  <c:v>2514.15</c:v>
                </c:pt>
                <c:pt idx="7">
                  <c:v>2525.2800000000002</c:v>
                </c:pt>
                <c:pt idx="8">
                  <c:v>2503.54</c:v>
                </c:pt>
                <c:pt idx="9">
                  <c:v>2658.31</c:v>
                </c:pt>
                <c:pt idx="10">
                  <c:v>2544.2399999999998</c:v>
                </c:pt>
                <c:pt idx="11">
                  <c:v>2736.03</c:v>
                </c:pt>
                <c:pt idx="12">
                  <c:v>2641.83</c:v>
                </c:pt>
              </c:numCache>
            </c:numRef>
          </c:val>
          <c:extLst>
            <c:ext xmlns:c16="http://schemas.microsoft.com/office/drawing/2014/chart" uri="{C3380CC4-5D6E-409C-BE32-E72D297353CC}">
              <c16:uniqueId val="{00000002-ABC5-406D-8AAA-85DD67E2BCB2}"/>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Valledupar!$F$16:$R$16</c:f>
              <c:numCache>
                <c:formatCode>0.0</c:formatCode>
                <c:ptCount val="13"/>
                <c:pt idx="0">
                  <c:v>2783.3639999999996</c:v>
                </c:pt>
                <c:pt idx="1">
                  <c:v>2662.5120000000002</c:v>
                </c:pt>
                <c:pt idx="2">
                  <c:v>2661.7080000000001</c:v>
                </c:pt>
                <c:pt idx="3">
                  <c:v>2814.5639999999999</c:v>
                </c:pt>
                <c:pt idx="4">
                  <c:v>2830.7999999999997</c:v>
                </c:pt>
                <c:pt idx="5">
                  <c:v>2946.732</c:v>
                </c:pt>
                <c:pt idx="6">
                  <c:v>3016.98</c:v>
                </c:pt>
                <c:pt idx="7">
                  <c:v>3030.3360000000002</c:v>
                </c:pt>
                <c:pt idx="8">
                  <c:v>3004.248</c:v>
                </c:pt>
                <c:pt idx="9">
                  <c:v>3189.9719999999998</c:v>
                </c:pt>
                <c:pt idx="10">
                  <c:v>3053.0879999999997</c:v>
                </c:pt>
                <c:pt idx="11">
                  <c:v>3283.2360000000003</c:v>
                </c:pt>
                <c:pt idx="12">
                  <c:v>3170.1959999999999</c:v>
                </c:pt>
              </c:numCache>
            </c:numRef>
          </c:val>
          <c:extLst>
            <c:ext xmlns:c16="http://schemas.microsoft.com/office/drawing/2014/chart" uri="{C3380CC4-5D6E-409C-BE32-E72D297353CC}">
              <c16:uniqueId val="{00000003-ABC5-406D-8AAA-85DD67E2BCB2}"/>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Villavicencio!$H$5:$X$5</c:f>
              <c:numCache>
                <c:formatCode>0.0</c:formatCode>
                <c:ptCount val="13"/>
                <c:pt idx="0">
                  <c:v>1074.31</c:v>
                </c:pt>
                <c:pt idx="1">
                  <c:v>981.99</c:v>
                </c:pt>
                <c:pt idx="2">
                  <c:v>974.88</c:v>
                </c:pt>
                <c:pt idx="3">
                  <c:v>1034.82</c:v>
                </c:pt>
                <c:pt idx="4">
                  <c:v>1018.78</c:v>
                </c:pt>
                <c:pt idx="5">
                  <c:v>1071.0999999999999</c:v>
                </c:pt>
                <c:pt idx="6">
                  <c:v>1023.83</c:v>
                </c:pt>
                <c:pt idx="7">
                  <c:v>1045.5</c:v>
                </c:pt>
                <c:pt idx="8">
                  <c:v>1082.55</c:v>
                </c:pt>
                <c:pt idx="9">
                  <c:v>1084.79</c:v>
                </c:pt>
                <c:pt idx="10">
                  <c:v>1167.54</c:v>
                </c:pt>
                <c:pt idx="11">
                  <c:v>1311.57</c:v>
                </c:pt>
                <c:pt idx="12">
                  <c:v>1293.5899999999999</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Villavicencio!$F$6:$X$6</c:f>
              <c:numCache>
                <c:formatCode>0.0</c:formatCode>
                <c:ptCount val="13"/>
                <c:pt idx="0">
                  <c:v>255.71</c:v>
                </c:pt>
                <c:pt idx="1">
                  <c:v>290.95</c:v>
                </c:pt>
                <c:pt idx="2">
                  <c:v>300.39999999999998</c:v>
                </c:pt>
                <c:pt idx="3">
                  <c:v>293.23</c:v>
                </c:pt>
                <c:pt idx="4">
                  <c:v>271.83999999999997</c:v>
                </c:pt>
                <c:pt idx="5">
                  <c:v>300.23</c:v>
                </c:pt>
                <c:pt idx="6">
                  <c:v>265.35000000000002</c:v>
                </c:pt>
                <c:pt idx="7">
                  <c:v>286.69</c:v>
                </c:pt>
                <c:pt idx="8">
                  <c:v>276.23</c:v>
                </c:pt>
                <c:pt idx="9">
                  <c:v>273.13</c:v>
                </c:pt>
                <c:pt idx="10">
                  <c:v>349.4</c:v>
                </c:pt>
                <c:pt idx="11">
                  <c:v>374.33</c:v>
                </c:pt>
                <c:pt idx="12">
                  <c:v>283.45</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Villavicencio!$H$7:$X$7</c:f>
              <c:numCache>
                <c:formatCode>0.0</c:formatCode>
                <c:ptCount val="13"/>
                <c:pt idx="0">
                  <c:v>460.33</c:v>
                </c:pt>
                <c:pt idx="1">
                  <c:v>472.3</c:v>
                </c:pt>
                <c:pt idx="2">
                  <c:v>481.41</c:v>
                </c:pt>
                <c:pt idx="3">
                  <c:v>488.41</c:v>
                </c:pt>
                <c:pt idx="4">
                  <c:v>500.5</c:v>
                </c:pt>
                <c:pt idx="5">
                  <c:v>501.07</c:v>
                </c:pt>
                <c:pt idx="6">
                  <c:v>513.09</c:v>
                </c:pt>
                <c:pt idx="7">
                  <c:v>509.94</c:v>
                </c:pt>
                <c:pt idx="8">
                  <c:v>511.58</c:v>
                </c:pt>
                <c:pt idx="9">
                  <c:v>519.57000000000005</c:v>
                </c:pt>
                <c:pt idx="10">
                  <c:v>527.09</c:v>
                </c:pt>
                <c:pt idx="11">
                  <c:v>524.58000000000004</c:v>
                </c:pt>
                <c:pt idx="12">
                  <c:v>529.74</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Villavicencio!$H$8:$X$8</c:f>
              <c:numCache>
                <c:formatCode>0.0</c:formatCode>
                <c:ptCount val="13"/>
                <c:pt idx="0">
                  <c:v>1795.42</c:v>
                </c:pt>
                <c:pt idx="1">
                  <c:v>1753.7</c:v>
                </c:pt>
                <c:pt idx="2">
                  <c:v>1765.16</c:v>
                </c:pt>
                <c:pt idx="3">
                  <c:v>1827.98</c:v>
                </c:pt>
                <c:pt idx="4">
                  <c:v>1805.61</c:v>
                </c:pt>
                <c:pt idx="5">
                  <c:v>1889.9</c:v>
                </c:pt>
                <c:pt idx="6">
                  <c:v>1822.3</c:v>
                </c:pt>
                <c:pt idx="7">
                  <c:v>1865.58</c:v>
                </c:pt>
                <c:pt idx="8">
                  <c:v>1892.31</c:v>
                </c:pt>
                <c:pt idx="9">
                  <c:v>1896.63</c:v>
                </c:pt>
                <c:pt idx="10">
                  <c:v>2065.2600000000002</c:v>
                </c:pt>
                <c:pt idx="11">
                  <c:v>2232.86</c:v>
                </c:pt>
                <c:pt idx="12">
                  <c:v>2128.04</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Villavicencio!$H$13:$X$13</c:f>
              <c:numCache>
                <c:formatCode>0.0</c:formatCode>
                <c:ptCount val="13"/>
                <c:pt idx="0">
                  <c:v>814.71</c:v>
                </c:pt>
                <c:pt idx="1">
                  <c:v>802.54</c:v>
                </c:pt>
                <c:pt idx="2">
                  <c:v>806.47</c:v>
                </c:pt>
                <c:pt idx="3">
                  <c:v>829.82</c:v>
                </c:pt>
                <c:pt idx="4">
                  <c:v>823.08</c:v>
                </c:pt>
                <c:pt idx="5">
                  <c:v>855.48</c:v>
                </c:pt>
                <c:pt idx="6">
                  <c:v>862.41</c:v>
                </c:pt>
                <c:pt idx="7">
                  <c:v>871.27</c:v>
                </c:pt>
                <c:pt idx="8">
                  <c:v>879.42</c:v>
                </c:pt>
                <c:pt idx="9">
                  <c:v>885.71</c:v>
                </c:pt>
                <c:pt idx="10">
                  <c:v>932.64</c:v>
                </c:pt>
                <c:pt idx="11">
                  <c:v>1004.76</c:v>
                </c:pt>
                <c:pt idx="12">
                  <c:v>1023</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Villavicencio!$H$14:$X$14</c:f>
              <c:numCache>
                <c:formatCode>0.0</c:formatCode>
                <c:ptCount val="13"/>
                <c:pt idx="0">
                  <c:v>1021.7</c:v>
                </c:pt>
                <c:pt idx="1">
                  <c:v>1007.66</c:v>
                </c:pt>
                <c:pt idx="2">
                  <c:v>1012.6</c:v>
                </c:pt>
                <c:pt idx="3">
                  <c:v>1041.02</c:v>
                </c:pt>
                <c:pt idx="4">
                  <c:v>1033.17</c:v>
                </c:pt>
                <c:pt idx="5">
                  <c:v>1073.26</c:v>
                </c:pt>
                <c:pt idx="6">
                  <c:v>1081.96</c:v>
                </c:pt>
                <c:pt idx="7">
                  <c:v>1093.08</c:v>
                </c:pt>
                <c:pt idx="8">
                  <c:v>1103.3</c:v>
                </c:pt>
                <c:pt idx="9">
                  <c:v>1111.19</c:v>
                </c:pt>
                <c:pt idx="10">
                  <c:v>1170.28</c:v>
                </c:pt>
                <c:pt idx="11">
                  <c:v>1260.83</c:v>
                </c:pt>
                <c:pt idx="12">
                  <c:v>1283.72</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Villavicencio!$H$15:$X$15</c:f>
              <c:numCache>
                <c:formatCode>0.0</c:formatCode>
                <c:ptCount val="13"/>
                <c:pt idx="0">
                  <c:v>1795.42</c:v>
                </c:pt>
                <c:pt idx="1">
                  <c:v>1753.7</c:v>
                </c:pt>
                <c:pt idx="2">
                  <c:v>1765.16</c:v>
                </c:pt>
                <c:pt idx="3">
                  <c:v>1827.98</c:v>
                </c:pt>
                <c:pt idx="4">
                  <c:v>1805.61</c:v>
                </c:pt>
                <c:pt idx="5">
                  <c:v>1889.9</c:v>
                </c:pt>
                <c:pt idx="6">
                  <c:v>1822.3</c:v>
                </c:pt>
                <c:pt idx="7">
                  <c:v>1865.58</c:v>
                </c:pt>
                <c:pt idx="8">
                  <c:v>1892.31</c:v>
                </c:pt>
                <c:pt idx="9">
                  <c:v>1896.63</c:v>
                </c:pt>
                <c:pt idx="10">
                  <c:v>2065.2600000000002</c:v>
                </c:pt>
                <c:pt idx="11">
                  <c:v>2232.86</c:v>
                </c:pt>
                <c:pt idx="12">
                  <c:v>2128.04</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Villavicencio!$H$4:$X$4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Villavicencio!$H$16:$X$16</c:f>
              <c:numCache>
                <c:formatCode>0.0</c:formatCode>
                <c:ptCount val="13"/>
                <c:pt idx="0">
                  <c:v>2154.5039999999999</c:v>
                </c:pt>
                <c:pt idx="1">
                  <c:v>2104.44</c:v>
                </c:pt>
                <c:pt idx="2">
                  <c:v>2118.192</c:v>
                </c:pt>
                <c:pt idx="3">
                  <c:v>2193.576</c:v>
                </c:pt>
                <c:pt idx="4">
                  <c:v>2166.732</c:v>
                </c:pt>
                <c:pt idx="5">
                  <c:v>2267.88</c:v>
                </c:pt>
                <c:pt idx="6">
                  <c:v>2186.7599999999998</c:v>
                </c:pt>
                <c:pt idx="7">
                  <c:v>2238.6959999999999</c:v>
                </c:pt>
                <c:pt idx="8">
                  <c:v>2270.7719999999999</c:v>
                </c:pt>
                <c:pt idx="9">
                  <c:v>2275.9560000000001</c:v>
                </c:pt>
                <c:pt idx="10">
                  <c:v>2478.3120000000004</c:v>
                </c:pt>
                <c:pt idx="11">
                  <c:v>2679.4320000000002</c:v>
                </c:pt>
                <c:pt idx="12">
                  <c:v>2553.6479999999997</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Enerca'!$F$5:$R$5</c:f>
              <c:numCache>
                <c:formatCode>0.0</c:formatCode>
                <c:ptCount val="13"/>
                <c:pt idx="0">
                  <c:v>234.71</c:v>
                </c:pt>
                <c:pt idx="1">
                  <c:v>213.68</c:v>
                </c:pt>
                <c:pt idx="2">
                  <c:v>210.97</c:v>
                </c:pt>
                <c:pt idx="3">
                  <c:v>224.7</c:v>
                </c:pt>
                <c:pt idx="4">
                  <c:v>216.91</c:v>
                </c:pt>
                <c:pt idx="5">
                  <c:v>225.24</c:v>
                </c:pt>
                <c:pt idx="6">
                  <c:v>236.51</c:v>
                </c:pt>
                <c:pt idx="7">
                  <c:v>240.31</c:v>
                </c:pt>
                <c:pt idx="8">
                  <c:v>243.58</c:v>
                </c:pt>
                <c:pt idx="9">
                  <c:v>251.27</c:v>
                </c:pt>
                <c:pt idx="10">
                  <c:v>283.07</c:v>
                </c:pt>
                <c:pt idx="11">
                  <c:v>257.50779999999997</c:v>
                </c:pt>
                <c:pt idx="12">
                  <c:v>281.45060000000001</c:v>
                </c:pt>
              </c:numCache>
            </c:numRef>
          </c:val>
          <c:extLst>
            <c:ext xmlns:c16="http://schemas.microsoft.com/office/drawing/2014/chart" uri="{C3380CC4-5D6E-409C-BE32-E72D297353CC}">
              <c16:uniqueId val="{00000000-2156-4045-8B03-CCD754AC90AF}"/>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Enerca'!$F$6:$R$6</c:f>
              <c:numCache>
                <c:formatCode>0.0</c:formatCode>
                <c:ptCount val="13"/>
                <c:pt idx="0">
                  <c:v>69.39</c:v>
                </c:pt>
                <c:pt idx="1">
                  <c:v>70.77</c:v>
                </c:pt>
                <c:pt idx="2">
                  <c:v>73.14</c:v>
                </c:pt>
                <c:pt idx="3">
                  <c:v>77.010000000000005</c:v>
                </c:pt>
                <c:pt idx="4">
                  <c:v>76.08</c:v>
                </c:pt>
                <c:pt idx="5">
                  <c:v>80.83</c:v>
                </c:pt>
                <c:pt idx="6">
                  <c:v>81</c:v>
                </c:pt>
                <c:pt idx="7">
                  <c:v>80.239999999999995</c:v>
                </c:pt>
                <c:pt idx="8">
                  <c:v>84.76</c:v>
                </c:pt>
                <c:pt idx="9">
                  <c:v>78.75</c:v>
                </c:pt>
                <c:pt idx="10">
                  <c:v>84.41</c:v>
                </c:pt>
                <c:pt idx="11">
                  <c:v>77.815100000000001</c:v>
                </c:pt>
                <c:pt idx="12">
                  <c:v>92.544899999999998</c:v>
                </c:pt>
              </c:numCache>
            </c:numRef>
          </c:val>
          <c:extLst>
            <c:ext xmlns:c16="http://schemas.microsoft.com/office/drawing/2014/chart" uri="{C3380CC4-5D6E-409C-BE32-E72D297353CC}">
              <c16:uniqueId val="{00000001-2156-4045-8B03-CCD754AC90AF}"/>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Enerca'!$F$7:$R$7</c:f>
              <c:numCache>
                <c:formatCode>0.0</c:formatCode>
                <c:ptCount val="13"/>
                <c:pt idx="0">
                  <c:v>116.94</c:v>
                </c:pt>
                <c:pt idx="1">
                  <c:v>119.98</c:v>
                </c:pt>
                <c:pt idx="2">
                  <c:v>122.68</c:v>
                </c:pt>
                <c:pt idx="3">
                  <c:v>124.26</c:v>
                </c:pt>
                <c:pt idx="4">
                  <c:v>127.14</c:v>
                </c:pt>
                <c:pt idx="5">
                  <c:v>127.29</c:v>
                </c:pt>
                <c:pt idx="6">
                  <c:v>130.34</c:v>
                </c:pt>
                <c:pt idx="7">
                  <c:v>129.54</c:v>
                </c:pt>
                <c:pt idx="8">
                  <c:v>129.96</c:v>
                </c:pt>
                <c:pt idx="9">
                  <c:v>131.99</c:v>
                </c:pt>
                <c:pt idx="10">
                  <c:v>134.30000000000001</c:v>
                </c:pt>
                <c:pt idx="11">
                  <c:v>133.2585</c:v>
                </c:pt>
                <c:pt idx="12">
                  <c:v>135.0744</c:v>
                </c:pt>
              </c:numCache>
            </c:numRef>
          </c:val>
          <c:extLst>
            <c:ext xmlns:c16="http://schemas.microsoft.com/office/drawing/2014/chart" uri="{C3380CC4-5D6E-409C-BE32-E72D297353CC}">
              <c16:uniqueId val="{00000002-2156-4045-8B03-CCD754AC90AF}"/>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'Yopal Enerca'!$F$8:$R$8</c:f>
              <c:numCache>
                <c:formatCode>0.0</c:formatCode>
                <c:ptCount val="13"/>
                <c:pt idx="0">
                  <c:v>454.22</c:v>
                </c:pt>
                <c:pt idx="1">
                  <c:v>438.32</c:v>
                </c:pt>
                <c:pt idx="2">
                  <c:v>441.08</c:v>
                </c:pt>
                <c:pt idx="3">
                  <c:v>460.82</c:v>
                </c:pt>
                <c:pt idx="4">
                  <c:v>453.71</c:v>
                </c:pt>
                <c:pt idx="5">
                  <c:v>467.55</c:v>
                </c:pt>
                <c:pt idx="6">
                  <c:v>484.31</c:v>
                </c:pt>
                <c:pt idx="7">
                  <c:v>489.35</c:v>
                </c:pt>
                <c:pt idx="8">
                  <c:v>495.2</c:v>
                </c:pt>
                <c:pt idx="9">
                  <c:v>499.63</c:v>
                </c:pt>
                <c:pt idx="10">
                  <c:v>541.57000000000005</c:v>
                </c:pt>
                <c:pt idx="11">
                  <c:v>505.98349999999999</c:v>
                </c:pt>
                <c:pt idx="12">
                  <c:v>548.28629999999998</c:v>
                </c:pt>
              </c:numCache>
            </c:numRef>
          </c:val>
          <c:smooth val="0"/>
          <c:extLst>
            <c:ext xmlns:c16="http://schemas.microsoft.com/office/drawing/2014/chart" uri="{C3380CC4-5D6E-409C-BE32-E72D297353CC}">
              <c16:uniqueId val="{00000003-2156-4045-8B03-CCD754AC90AF}"/>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Enerca'!$F$13:$R$13</c:f>
              <c:numCache>
                <c:formatCode>0.0</c:formatCode>
                <c:ptCount val="13"/>
                <c:pt idx="0">
                  <c:v>305.06</c:v>
                </c:pt>
                <c:pt idx="1">
                  <c:v>303.35000000000002</c:v>
                </c:pt>
                <c:pt idx="2">
                  <c:v>315.74</c:v>
                </c:pt>
                <c:pt idx="3">
                  <c:v>315.8</c:v>
                </c:pt>
                <c:pt idx="4">
                  <c:v>319.19</c:v>
                </c:pt>
                <c:pt idx="5">
                  <c:v>320.83</c:v>
                </c:pt>
                <c:pt idx="6">
                  <c:v>325.08999999999997</c:v>
                </c:pt>
                <c:pt idx="7">
                  <c:v>328.41</c:v>
                </c:pt>
                <c:pt idx="8">
                  <c:v>331.46</c:v>
                </c:pt>
                <c:pt idx="9">
                  <c:v>342.8</c:v>
                </c:pt>
                <c:pt idx="10">
                  <c:v>345.44</c:v>
                </c:pt>
                <c:pt idx="11">
                  <c:v>359.93</c:v>
                </c:pt>
                <c:pt idx="12">
                  <c:v>366.33</c:v>
                </c:pt>
              </c:numCache>
            </c:numRef>
          </c:val>
          <c:extLst>
            <c:ext xmlns:c16="http://schemas.microsoft.com/office/drawing/2014/chart" uri="{C3380CC4-5D6E-409C-BE32-E72D297353CC}">
              <c16:uniqueId val="{00000000-2AE7-442D-A911-B03C8A8CF4E3}"/>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Enerca'!$F$14:$R$14</c:f>
              <c:numCache>
                <c:formatCode>0.0</c:formatCode>
                <c:ptCount val="13"/>
                <c:pt idx="0">
                  <c:v>357.43</c:v>
                </c:pt>
                <c:pt idx="1">
                  <c:v>350.56</c:v>
                </c:pt>
                <c:pt idx="2">
                  <c:v>365.83</c:v>
                </c:pt>
                <c:pt idx="3">
                  <c:v>365.2</c:v>
                </c:pt>
                <c:pt idx="4">
                  <c:v>365.21</c:v>
                </c:pt>
                <c:pt idx="5">
                  <c:v>371.63</c:v>
                </c:pt>
                <c:pt idx="6">
                  <c:v>378</c:v>
                </c:pt>
                <c:pt idx="7">
                  <c:v>381.87</c:v>
                </c:pt>
                <c:pt idx="8">
                  <c:v>385.42</c:v>
                </c:pt>
                <c:pt idx="9">
                  <c:v>393</c:v>
                </c:pt>
                <c:pt idx="10">
                  <c:v>408.5</c:v>
                </c:pt>
                <c:pt idx="11">
                  <c:v>413.65</c:v>
                </c:pt>
                <c:pt idx="12">
                  <c:v>421</c:v>
                </c:pt>
              </c:numCache>
            </c:numRef>
          </c:val>
          <c:extLst>
            <c:ext xmlns:c16="http://schemas.microsoft.com/office/drawing/2014/chart" uri="{C3380CC4-5D6E-409C-BE32-E72D297353CC}">
              <c16:uniqueId val="{00000001-2AE7-442D-A911-B03C8A8CF4E3}"/>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Enerca'!$F$15:$R$15</c:f>
              <c:numCache>
                <c:formatCode>0.0</c:formatCode>
                <c:ptCount val="13"/>
                <c:pt idx="0">
                  <c:v>454.22</c:v>
                </c:pt>
                <c:pt idx="1">
                  <c:v>438.32</c:v>
                </c:pt>
                <c:pt idx="2">
                  <c:v>441.08</c:v>
                </c:pt>
                <c:pt idx="3">
                  <c:v>460.82</c:v>
                </c:pt>
                <c:pt idx="4">
                  <c:v>453.71</c:v>
                </c:pt>
                <c:pt idx="5">
                  <c:v>467.55</c:v>
                </c:pt>
                <c:pt idx="6">
                  <c:v>484.31</c:v>
                </c:pt>
                <c:pt idx="7">
                  <c:v>489.35</c:v>
                </c:pt>
                <c:pt idx="8">
                  <c:v>495.2</c:v>
                </c:pt>
                <c:pt idx="9">
                  <c:v>499.63</c:v>
                </c:pt>
                <c:pt idx="10">
                  <c:v>541.57000000000005</c:v>
                </c:pt>
                <c:pt idx="11">
                  <c:v>505.98349999999999</c:v>
                </c:pt>
                <c:pt idx="12">
                  <c:v>548.28629999999998</c:v>
                </c:pt>
              </c:numCache>
            </c:numRef>
          </c:val>
          <c:extLst>
            <c:ext xmlns:c16="http://schemas.microsoft.com/office/drawing/2014/chart" uri="{C3380CC4-5D6E-409C-BE32-E72D297353CC}">
              <c16:uniqueId val="{00000002-2AE7-442D-A911-B03C8A8CF4E3}"/>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Enerca'!$F$16:$R$16</c:f>
              <c:numCache>
                <c:formatCode>0.0</c:formatCode>
                <c:ptCount val="13"/>
                <c:pt idx="0">
                  <c:v>545.06399999999996</c:v>
                </c:pt>
                <c:pt idx="1">
                  <c:v>525.98399999999992</c:v>
                </c:pt>
                <c:pt idx="2">
                  <c:v>529.29599999999994</c:v>
                </c:pt>
                <c:pt idx="3">
                  <c:v>552.98399999999992</c:v>
                </c:pt>
                <c:pt idx="4">
                  <c:v>544.452</c:v>
                </c:pt>
                <c:pt idx="5">
                  <c:v>561.05999999999995</c:v>
                </c:pt>
                <c:pt idx="6">
                  <c:v>581.17200000000003</c:v>
                </c:pt>
                <c:pt idx="7">
                  <c:v>587.22</c:v>
                </c:pt>
                <c:pt idx="8">
                  <c:v>594.24</c:v>
                </c:pt>
                <c:pt idx="9">
                  <c:v>599.55599999999993</c:v>
                </c:pt>
                <c:pt idx="10">
                  <c:v>649.88400000000001</c:v>
                </c:pt>
                <c:pt idx="11">
                  <c:v>607.17999999999995</c:v>
                </c:pt>
                <c:pt idx="12">
                  <c:v>657.94355999999993</c:v>
                </c:pt>
              </c:numCache>
            </c:numRef>
          </c:val>
          <c:extLst>
            <c:ext xmlns:c16="http://schemas.microsoft.com/office/drawing/2014/chart" uri="{C3380CC4-5D6E-409C-BE32-E72D297353CC}">
              <c16:uniqueId val="{00000003-2AE7-442D-A911-B03C8A8CF4E3}"/>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'Yopal Gases del Cusiana'!$F$4:$R$4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Gases del Cusiana'!$F$13:$R$13</c:f>
              <c:numCache>
                <c:formatCode>0.0</c:formatCode>
                <c:ptCount val="13"/>
                <c:pt idx="0">
                  <c:v>520.48</c:v>
                </c:pt>
                <c:pt idx="1">
                  <c:v>520.77</c:v>
                </c:pt>
                <c:pt idx="2">
                  <c:v>514.86</c:v>
                </c:pt>
                <c:pt idx="3">
                  <c:v>520.65</c:v>
                </c:pt>
                <c:pt idx="4">
                  <c:v>509.1</c:v>
                </c:pt>
                <c:pt idx="5">
                  <c:v>511.66</c:v>
                </c:pt>
                <c:pt idx="6">
                  <c:v>515.80999999999995</c:v>
                </c:pt>
                <c:pt idx="7">
                  <c:v>521.11</c:v>
                </c:pt>
                <c:pt idx="8">
                  <c:v>525.98</c:v>
                </c:pt>
                <c:pt idx="9">
                  <c:v>527.9</c:v>
                </c:pt>
                <c:pt idx="10">
                  <c:v>533.79999999999995</c:v>
                </c:pt>
                <c:pt idx="11">
                  <c:v>540.64</c:v>
                </c:pt>
                <c:pt idx="12">
                  <c:v>550.34</c:v>
                </c:pt>
              </c:numCache>
            </c:numRef>
          </c:val>
          <c:extLst>
            <c:ext xmlns:c16="http://schemas.microsoft.com/office/drawing/2014/chart" uri="{C3380CC4-5D6E-409C-BE32-E72D297353CC}">
              <c16:uniqueId val="{00000000-70D5-4656-AD65-02980699CA42}"/>
            </c:ext>
          </c:extLst>
        </c:ser>
        <c:ser>
          <c:idx val="1"/>
          <c:order val="1"/>
          <c:spPr>
            <a:solidFill>
              <a:schemeClr val="accent2"/>
            </a:solidFill>
            <a:ln>
              <a:noFill/>
            </a:ln>
            <a:effectLst/>
          </c:spPr>
          <c:invertIfNegative val="0"/>
          <c:cat>
            <c:numRef>
              <c:f>'Yopal Gases del Cusiana'!$F$4:$R$4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Gases del Cusiana'!$F$14:$R$14</c:f>
              <c:numCache>
                <c:formatCode>0.0</c:formatCode>
                <c:ptCount val="13"/>
                <c:pt idx="0">
                  <c:v>614.84</c:v>
                </c:pt>
                <c:pt idx="1">
                  <c:v>611.26</c:v>
                </c:pt>
                <c:pt idx="2">
                  <c:v>602.49</c:v>
                </c:pt>
                <c:pt idx="3">
                  <c:v>609.98</c:v>
                </c:pt>
                <c:pt idx="4">
                  <c:v>593.97</c:v>
                </c:pt>
                <c:pt idx="5">
                  <c:v>596.96</c:v>
                </c:pt>
                <c:pt idx="6">
                  <c:v>601.79999999999995</c:v>
                </c:pt>
                <c:pt idx="7">
                  <c:v>607.98</c:v>
                </c:pt>
                <c:pt idx="8">
                  <c:v>613.66</c:v>
                </c:pt>
                <c:pt idx="9">
                  <c:v>615.9</c:v>
                </c:pt>
                <c:pt idx="10">
                  <c:v>622.78</c:v>
                </c:pt>
                <c:pt idx="11">
                  <c:v>630.76</c:v>
                </c:pt>
                <c:pt idx="12">
                  <c:v>670.8</c:v>
                </c:pt>
              </c:numCache>
            </c:numRef>
          </c:val>
          <c:extLst>
            <c:ext xmlns:c16="http://schemas.microsoft.com/office/drawing/2014/chart" uri="{C3380CC4-5D6E-409C-BE32-E72D297353CC}">
              <c16:uniqueId val="{00000001-70D5-4656-AD65-02980699CA42}"/>
            </c:ext>
          </c:extLst>
        </c:ser>
        <c:ser>
          <c:idx val="2"/>
          <c:order val="2"/>
          <c:spPr>
            <a:solidFill>
              <a:schemeClr val="accent3"/>
            </a:solidFill>
            <a:ln>
              <a:noFill/>
            </a:ln>
            <a:effectLst/>
          </c:spPr>
          <c:invertIfNegative val="0"/>
          <c:cat>
            <c:numRef>
              <c:f>'Yopal Gases del Cusiana'!$F$4:$R$4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Gases del Cusiana'!$F$15:$R$15</c:f>
              <c:numCache>
                <c:formatCode>0.0</c:formatCode>
                <c:ptCount val="13"/>
                <c:pt idx="0">
                  <c:v>674.14</c:v>
                </c:pt>
                <c:pt idx="1">
                  <c:v>674.47</c:v>
                </c:pt>
                <c:pt idx="2">
                  <c:v>629.42999999999995</c:v>
                </c:pt>
                <c:pt idx="3">
                  <c:v>678.32</c:v>
                </c:pt>
                <c:pt idx="4">
                  <c:v>640.64</c:v>
                </c:pt>
                <c:pt idx="5">
                  <c:v>647.86</c:v>
                </c:pt>
                <c:pt idx="6">
                  <c:v>695.58</c:v>
                </c:pt>
                <c:pt idx="7">
                  <c:v>697.25</c:v>
                </c:pt>
                <c:pt idx="8">
                  <c:v>702.69</c:v>
                </c:pt>
                <c:pt idx="9">
                  <c:v>702.35</c:v>
                </c:pt>
                <c:pt idx="10">
                  <c:v>720.1</c:v>
                </c:pt>
                <c:pt idx="11">
                  <c:v>737.34</c:v>
                </c:pt>
                <c:pt idx="12">
                  <c:v>805.89</c:v>
                </c:pt>
              </c:numCache>
            </c:numRef>
          </c:val>
          <c:extLst>
            <c:ext xmlns:c16="http://schemas.microsoft.com/office/drawing/2014/chart" uri="{C3380CC4-5D6E-409C-BE32-E72D297353CC}">
              <c16:uniqueId val="{00000002-70D5-4656-AD65-02980699CA42}"/>
            </c:ext>
          </c:extLst>
        </c:ser>
        <c:ser>
          <c:idx val="3"/>
          <c:order val="3"/>
          <c:spPr>
            <a:solidFill>
              <a:schemeClr val="accent6">
                <a:lumMod val="50000"/>
              </a:schemeClr>
            </a:solidFill>
            <a:ln>
              <a:noFill/>
            </a:ln>
            <a:effectLst/>
          </c:spPr>
          <c:invertIfNegative val="0"/>
          <c:cat>
            <c:numRef>
              <c:f>'Yopal Gases del Cusiana'!$F$4:$R$4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Gases del Cusiana'!$F$16:$R$16</c:f>
              <c:numCache>
                <c:formatCode>0.0</c:formatCode>
                <c:ptCount val="13"/>
                <c:pt idx="0">
                  <c:v>808.96799999999996</c:v>
                </c:pt>
                <c:pt idx="1">
                  <c:v>809.36400000000003</c:v>
                </c:pt>
                <c:pt idx="2">
                  <c:v>755.31599999999992</c:v>
                </c:pt>
                <c:pt idx="3">
                  <c:v>813.98400000000004</c:v>
                </c:pt>
                <c:pt idx="4">
                  <c:v>768.76799999999992</c:v>
                </c:pt>
                <c:pt idx="5">
                  <c:v>777.43200000000002</c:v>
                </c:pt>
                <c:pt idx="6">
                  <c:v>834.69600000000003</c:v>
                </c:pt>
                <c:pt idx="7">
                  <c:v>836.69999999999993</c:v>
                </c:pt>
                <c:pt idx="8">
                  <c:v>843.22800000000007</c:v>
                </c:pt>
                <c:pt idx="9">
                  <c:v>842.82</c:v>
                </c:pt>
                <c:pt idx="10">
                  <c:v>864.12</c:v>
                </c:pt>
                <c:pt idx="11">
                  <c:v>884.80799999999999</c:v>
                </c:pt>
                <c:pt idx="12">
                  <c:v>967.06799999999998</c:v>
                </c:pt>
              </c:numCache>
            </c:numRef>
          </c:val>
          <c:extLst>
            <c:ext xmlns:c16="http://schemas.microsoft.com/office/drawing/2014/chart" uri="{C3380CC4-5D6E-409C-BE32-E72D297353CC}">
              <c16:uniqueId val="{00000003-70D5-4656-AD65-02980699CA42}"/>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Gases del Cusiana'!$F$5:$R$5</c:f>
              <c:numCache>
                <c:formatCode>0.0</c:formatCode>
                <c:ptCount val="13"/>
                <c:pt idx="0">
                  <c:v>162.07</c:v>
                </c:pt>
                <c:pt idx="1">
                  <c:v>154.9</c:v>
                </c:pt>
                <c:pt idx="2">
                  <c:v>105.95</c:v>
                </c:pt>
                <c:pt idx="3">
                  <c:v>145.79</c:v>
                </c:pt>
                <c:pt idx="4">
                  <c:v>98.04</c:v>
                </c:pt>
                <c:pt idx="5">
                  <c:v>101.2</c:v>
                </c:pt>
                <c:pt idx="6">
                  <c:v>130.34</c:v>
                </c:pt>
                <c:pt idx="7">
                  <c:v>139.5</c:v>
                </c:pt>
                <c:pt idx="8">
                  <c:v>138.55000000000001</c:v>
                </c:pt>
                <c:pt idx="9">
                  <c:v>138.65</c:v>
                </c:pt>
                <c:pt idx="10">
                  <c:v>149.33000000000001</c:v>
                </c:pt>
                <c:pt idx="11">
                  <c:v>172.82</c:v>
                </c:pt>
                <c:pt idx="12">
                  <c:v>217.82</c:v>
                </c:pt>
              </c:numCache>
            </c:numRef>
          </c:val>
          <c:extLst>
            <c:ext xmlns:c16="http://schemas.microsoft.com/office/drawing/2014/chart" uri="{C3380CC4-5D6E-409C-BE32-E72D297353CC}">
              <c16:uniqueId val="{00000000-06F7-4A3A-ABD4-C2C6BB45E90C}"/>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Gases del Cusiana'!$F$6:$R$6</c:f>
              <c:numCache>
                <c:formatCode>0.0</c:formatCode>
                <c:ptCount val="13"/>
                <c:pt idx="0">
                  <c:v>73</c:v>
                </c:pt>
                <c:pt idx="1">
                  <c:v>69.08</c:v>
                </c:pt>
                <c:pt idx="2">
                  <c:v>64.239999999999995</c:v>
                </c:pt>
                <c:pt idx="3">
                  <c:v>66.959999999999994</c:v>
                </c:pt>
                <c:pt idx="4">
                  <c:v>67.12</c:v>
                </c:pt>
                <c:pt idx="5">
                  <c:v>70.760000000000005</c:v>
                </c:pt>
                <c:pt idx="6">
                  <c:v>79.28</c:v>
                </c:pt>
                <c:pt idx="7">
                  <c:v>73.63</c:v>
                </c:pt>
                <c:pt idx="8">
                  <c:v>78.319999999999993</c:v>
                </c:pt>
                <c:pt idx="9">
                  <c:v>70.31</c:v>
                </c:pt>
                <c:pt idx="10">
                  <c:v>68.760000000000005</c:v>
                </c:pt>
                <c:pt idx="11">
                  <c:v>69.180000000000007</c:v>
                </c:pt>
                <c:pt idx="12">
                  <c:v>84.19</c:v>
                </c:pt>
              </c:numCache>
            </c:numRef>
          </c:val>
          <c:extLst>
            <c:ext xmlns:c16="http://schemas.microsoft.com/office/drawing/2014/chart" uri="{C3380CC4-5D6E-409C-BE32-E72D297353CC}">
              <c16:uniqueId val="{00000001-06F7-4A3A-ABD4-C2C6BB45E90C}"/>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Gases del Cusiana'!$F$7:$R$7</c:f>
              <c:numCache>
                <c:formatCode>0.0</c:formatCode>
                <c:ptCount val="13"/>
                <c:pt idx="0">
                  <c:v>437.58</c:v>
                </c:pt>
                <c:pt idx="1">
                  <c:v>448.55</c:v>
                </c:pt>
                <c:pt idx="2">
                  <c:v>457.83</c:v>
                </c:pt>
                <c:pt idx="3">
                  <c:v>463.72</c:v>
                </c:pt>
                <c:pt idx="4">
                  <c:v>475.76</c:v>
                </c:pt>
                <c:pt idx="5">
                  <c:v>476.31</c:v>
                </c:pt>
                <c:pt idx="6">
                  <c:v>487.29</c:v>
                </c:pt>
                <c:pt idx="7">
                  <c:v>484.74</c:v>
                </c:pt>
                <c:pt idx="8">
                  <c:v>486.3</c:v>
                </c:pt>
                <c:pt idx="9">
                  <c:v>493.89</c:v>
                </c:pt>
                <c:pt idx="10">
                  <c:v>502.55</c:v>
                </c:pt>
                <c:pt idx="11">
                  <c:v>496.38</c:v>
                </c:pt>
                <c:pt idx="12">
                  <c:v>503.15</c:v>
                </c:pt>
              </c:numCache>
            </c:numRef>
          </c:val>
          <c:extLst>
            <c:ext xmlns:c16="http://schemas.microsoft.com/office/drawing/2014/chart" uri="{C3380CC4-5D6E-409C-BE32-E72D297353CC}">
              <c16:uniqueId val="{00000002-06F7-4A3A-ABD4-C2C6BB45E90C}"/>
            </c:ext>
          </c:extLst>
        </c:ser>
        <c:dLbls>
          <c:showLegendKey val="0"/>
          <c:showVal val="0"/>
          <c:showCatName val="0"/>
          <c:showSerName val="0"/>
          <c:showPercent val="0"/>
          <c:showBubbleSize val="0"/>
        </c:dLbls>
        <c:gapWidth val="52"/>
        <c:overlap val="100"/>
        <c:axId val="947366080"/>
        <c:axId val="947366496"/>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'Yopal Gases del Cusiana'!$F$8:$R$8</c:f>
              <c:numCache>
                <c:formatCode>0.0</c:formatCode>
                <c:ptCount val="13"/>
                <c:pt idx="0">
                  <c:v>674.14</c:v>
                </c:pt>
                <c:pt idx="1">
                  <c:v>674.47</c:v>
                </c:pt>
                <c:pt idx="2">
                  <c:v>629.42999999999995</c:v>
                </c:pt>
                <c:pt idx="3">
                  <c:v>678.32</c:v>
                </c:pt>
                <c:pt idx="4">
                  <c:v>640.64</c:v>
                </c:pt>
                <c:pt idx="5">
                  <c:v>647.86</c:v>
                </c:pt>
                <c:pt idx="6">
                  <c:v>695.58</c:v>
                </c:pt>
                <c:pt idx="7">
                  <c:v>697.25</c:v>
                </c:pt>
                <c:pt idx="8">
                  <c:v>702.69</c:v>
                </c:pt>
                <c:pt idx="9">
                  <c:v>702.35</c:v>
                </c:pt>
                <c:pt idx="10">
                  <c:v>720.1</c:v>
                </c:pt>
                <c:pt idx="11">
                  <c:v>737.34</c:v>
                </c:pt>
                <c:pt idx="12">
                  <c:v>805.89</c:v>
                </c:pt>
              </c:numCache>
            </c:numRef>
          </c:val>
          <c:smooth val="0"/>
          <c:extLst>
            <c:ext xmlns:c16="http://schemas.microsoft.com/office/drawing/2014/chart" uri="{C3380CC4-5D6E-409C-BE32-E72D297353CC}">
              <c16:uniqueId val="{00000003-06F7-4A3A-ABD4-C2C6BB45E90C}"/>
            </c:ext>
          </c:extLst>
        </c:ser>
        <c:dLbls>
          <c:showLegendKey val="0"/>
          <c:showVal val="0"/>
          <c:showCatName val="0"/>
          <c:showSerName val="0"/>
          <c:showPercent val="0"/>
          <c:showBubbleSize val="0"/>
        </c:dLbls>
        <c:marker val="1"/>
        <c:smooth val="0"/>
        <c:axId val="947366080"/>
        <c:axId val="947366496"/>
      </c:lineChart>
      <c:dateAx>
        <c:axId val="9473660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7366496"/>
        <c:crosses val="autoZero"/>
        <c:auto val="1"/>
        <c:lblOffset val="100"/>
        <c:baseTimeUnit val="months"/>
      </c:dateAx>
      <c:valAx>
        <c:axId val="947366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73660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Armenia!$F$13:$R$13</c:f>
              <c:numCache>
                <c:formatCode>0.0</c:formatCode>
                <c:ptCount val="13"/>
                <c:pt idx="0">
                  <c:v>1033.1400000000001</c:v>
                </c:pt>
                <c:pt idx="1">
                  <c:v>1026.22</c:v>
                </c:pt>
                <c:pt idx="2">
                  <c:v>994.17</c:v>
                </c:pt>
                <c:pt idx="3">
                  <c:v>1028.01</c:v>
                </c:pt>
                <c:pt idx="4">
                  <c:v>1006.16</c:v>
                </c:pt>
                <c:pt idx="5">
                  <c:v>1037.8800000000001</c:v>
                </c:pt>
                <c:pt idx="6">
                  <c:v>1069.1199999999999</c:v>
                </c:pt>
                <c:pt idx="7">
                  <c:v>1080.05</c:v>
                </c:pt>
                <c:pt idx="8">
                  <c:v>1098.8900000000001</c:v>
                </c:pt>
                <c:pt idx="9">
                  <c:v>1147.2</c:v>
                </c:pt>
                <c:pt idx="10">
                  <c:v>1156.03</c:v>
                </c:pt>
                <c:pt idx="11">
                  <c:v>1224.77</c:v>
                </c:pt>
                <c:pt idx="12">
                  <c:v>1247.1600000000001</c:v>
                </c:pt>
              </c:numCache>
            </c:numRef>
          </c:val>
          <c:extLst>
            <c:ext xmlns:c16="http://schemas.microsoft.com/office/drawing/2014/chart" uri="{C3380CC4-5D6E-409C-BE32-E72D297353CC}">
              <c16:uniqueId val="{00000000-42E1-420C-A366-8523317ACDE7}"/>
            </c:ext>
          </c:extLst>
        </c:ser>
        <c:ser>
          <c:idx val="1"/>
          <c:order val="1"/>
          <c:tx>
            <c:strRef>
              <c:f>Armenia!$E$14</c:f>
              <c:strCache>
                <c:ptCount val="1"/>
                <c:pt idx="0">
                  <c:v>ESTRATO 2 ($/m3)</c:v>
                </c:pt>
              </c:strCache>
            </c:strRef>
          </c:tx>
          <c:spPr>
            <a:solidFill>
              <a:schemeClr val="accent2"/>
            </a:solidFill>
            <a:ln>
              <a:noFill/>
            </a:ln>
            <a:effectLst/>
          </c:spPr>
          <c:invertIfNegative val="0"/>
          <c:cat>
            <c:numRef>
              <c:f>Armenia!$F$4:$R$4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Armenia!$F$14:$R$14</c:f>
              <c:numCache>
                <c:formatCode>0.0</c:formatCode>
                <c:ptCount val="13"/>
                <c:pt idx="0">
                  <c:v>1290.71</c:v>
                </c:pt>
                <c:pt idx="1">
                  <c:v>1281.9100000000001</c:v>
                </c:pt>
                <c:pt idx="2">
                  <c:v>1242.8900000000001</c:v>
                </c:pt>
                <c:pt idx="3">
                  <c:v>1283.8699999999999</c:v>
                </c:pt>
                <c:pt idx="4">
                  <c:v>1257.23</c:v>
                </c:pt>
                <c:pt idx="5">
                  <c:v>1296.6099999999999</c:v>
                </c:pt>
                <c:pt idx="6">
                  <c:v>1334.67</c:v>
                </c:pt>
                <c:pt idx="7">
                  <c:v>1348.32</c:v>
                </c:pt>
                <c:pt idx="8">
                  <c:v>1371.9</c:v>
                </c:pt>
                <c:pt idx="9">
                  <c:v>1432.78</c:v>
                </c:pt>
                <c:pt idx="10">
                  <c:v>1443.8</c:v>
                </c:pt>
                <c:pt idx="11">
                  <c:v>1529.93</c:v>
                </c:pt>
                <c:pt idx="12">
                  <c:v>1558.32</c:v>
                </c:pt>
              </c:numCache>
            </c:numRef>
          </c:val>
          <c:extLst>
            <c:ext xmlns:c16="http://schemas.microsoft.com/office/drawing/2014/chart" uri="{C3380CC4-5D6E-409C-BE32-E72D297353CC}">
              <c16:uniqueId val="{00000001-42E1-420C-A366-8523317ACDE7}"/>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Armenia!$F$15:$R$15</c:f>
              <c:numCache>
                <c:formatCode>0.0</c:formatCode>
                <c:ptCount val="13"/>
                <c:pt idx="0">
                  <c:v>2316.9899999999998</c:v>
                </c:pt>
                <c:pt idx="1">
                  <c:v>2297.65</c:v>
                </c:pt>
                <c:pt idx="2">
                  <c:v>2220</c:v>
                </c:pt>
                <c:pt idx="3">
                  <c:v>2296.9899999999998</c:v>
                </c:pt>
                <c:pt idx="4">
                  <c:v>2246.4499999999998</c:v>
                </c:pt>
                <c:pt idx="5">
                  <c:v>2319.21</c:v>
                </c:pt>
                <c:pt idx="6">
                  <c:v>2401.5500000000002</c:v>
                </c:pt>
                <c:pt idx="7">
                  <c:v>2407</c:v>
                </c:pt>
                <c:pt idx="8">
                  <c:v>2459.6799999999998</c:v>
                </c:pt>
                <c:pt idx="9">
                  <c:v>2584.83</c:v>
                </c:pt>
                <c:pt idx="10">
                  <c:v>2563.9299999999998</c:v>
                </c:pt>
                <c:pt idx="11">
                  <c:v>2774</c:v>
                </c:pt>
                <c:pt idx="12">
                  <c:v>2816</c:v>
                </c:pt>
              </c:numCache>
            </c:numRef>
          </c:val>
          <c:extLst>
            <c:ext xmlns:c16="http://schemas.microsoft.com/office/drawing/2014/chart" uri="{C3380CC4-5D6E-409C-BE32-E72D297353CC}">
              <c16:uniqueId val="{00000002-42E1-420C-A366-8523317ACDE7}"/>
            </c:ext>
          </c:extLst>
        </c:ser>
        <c:ser>
          <c:idx val="3"/>
          <c:order val="3"/>
          <c:tx>
            <c:strRef>
              <c:f>Armenia!$E$16</c:f>
              <c:strCache>
                <c:ptCount val="1"/>
                <c:pt idx="0">
                  <c:v>ESTRATO 5 Y 6 ($/m3)</c:v>
                </c:pt>
              </c:strCache>
            </c:strRef>
          </c:tx>
          <c:spPr>
            <a:solidFill>
              <a:srgbClr val="00602B"/>
            </a:solidFill>
            <a:ln>
              <a:noFill/>
            </a:ln>
            <a:effectLst/>
          </c:spPr>
          <c:invertIfNegative val="0"/>
          <c:cat>
            <c:numRef>
              <c:f>Armenia!$F$4:$R$4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Armenia!$F$16:$R$16</c:f>
              <c:numCache>
                <c:formatCode>0.0</c:formatCode>
                <c:ptCount val="13"/>
                <c:pt idx="0">
                  <c:v>2780.3879999999995</c:v>
                </c:pt>
                <c:pt idx="1">
                  <c:v>2757.18</c:v>
                </c:pt>
                <c:pt idx="2">
                  <c:v>2664</c:v>
                </c:pt>
                <c:pt idx="3">
                  <c:v>2756.3879999999995</c:v>
                </c:pt>
                <c:pt idx="4">
                  <c:v>2695.74</c:v>
                </c:pt>
                <c:pt idx="5">
                  <c:v>2783.0520000000001</c:v>
                </c:pt>
                <c:pt idx="6">
                  <c:v>2881.86</c:v>
                </c:pt>
                <c:pt idx="7">
                  <c:v>2888.4</c:v>
                </c:pt>
                <c:pt idx="8">
                  <c:v>2951.6159999999995</c:v>
                </c:pt>
                <c:pt idx="9">
                  <c:v>3101.7959999999998</c:v>
                </c:pt>
                <c:pt idx="10">
                  <c:v>3076.7159999999999</c:v>
                </c:pt>
                <c:pt idx="11">
                  <c:v>3328.7999999999997</c:v>
                </c:pt>
                <c:pt idx="12">
                  <c:v>3379.2</c:v>
                </c:pt>
              </c:numCache>
            </c:numRef>
          </c:val>
          <c:extLst>
            <c:ext xmlns:c16="http://schemas.microsoft.com/office/drawing/2014/chart" uri="{C3380CC4-5D6E-409C-BE32-E72D297353CC}">
              <c16:uniqueId val="{00000003-42E1-420C-A366-8523317ACDE7}"/>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Barranquilla!$F$5:$X$5</c:f>
              <c:numCache>
                <c:formatCode>0.0</c:formatCode>
                <c:ptCount val="13"/>
                <c:pt idx="0">
                  <c:v>1360</c:v>
                </c:pt>
                <c:pt idx="1">
                  <c:v>1228</c:v>
                </c:pt>
                <c:pt idx="2">
                  <c:v>1227</c:v>
                </c:pt>
                <c:pt idx="3">
                  <c:v>1342</c:v>
                </c:pt>
                <c:pt idx="4">
                  <c:v>1328</c:v>
                </c:pt>
                <c:pt idx="5">
                  <c:v>1416</c:v>
                </c:pt>
                <c:pt idx="6">
                  <c:v>1431</c:v>
                </c:pt>
                <c:pt idx="7">
                  <c:v>1456</c:v>
                </c:pt>
                <c:pt idx="8">
                  <c:v>1469</c:v>
                </c:pt>
                <c:pt idx="9">
                  <c:v>1591</c:v>
                </c:pt>
                <c:pt idx="10">
                  <c:v>1467</c:v>
                </c:pt>
                <c:pt idx="11">
                  <c:v>1624</c:v>
                </c:pt>
                <c:pt idx="12">
                  <c:v>1511</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Barranquilla!$F$6:$X$6</c:f>
              <c:numCache>
                <c:formatCode>0.0</c:formatCode>
                <c:ptCount val="13"/>
                <c:pt idx="0">
                  <c:v>268</c:v>
                </c:pt>
                <c:pt idx="1">
                  <c:v>287</c:v>
                </c:pt>
                <c:pt idx="2">
                  <c:v>276</c:v>
                </c:pt>
                <c:pt idx="3">
                  <c:v>277</c:v>
                </c:pt>
                <c:pt idx="4">
                  <c:v>291</c:v>
                </c:pt>
                <c:pt idx="5">
                  <c:v>293</c:v>
                </c:pt>
                <c:pt idx="6">
                  <c:v>324</c:v>
                </c:pt>
                <c:pt idx="7">
                  <c:v>308</c:v>
                </c:pt>
                <c:pt idx="8">
                  <c:v>268</c:v>
                </c:pt>
                <c:pt idx="9">
                  <c:v>292</c:v>
                </c:pt>
                <c:pt idx="10">
                  <c:v>289</c:v>
                </c:pt>
                <c:pt idx="11">
                  <c:v>308</c:v>
                </c:pt>
                <c:pt idx="12">
                  <c:v>322</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Barranquilla!$F$7:$X$7</c:f>
              <c:numCache>
                <c:formatCode>0.0</c:formatCode>
                <c:ptCount val="13"/>
                <c:pt idx="0">
                  <c:v>647</c:v>
                </c:pt>
                <c:pt idx="1">
                  <c:v>659</c:v>
                </c:pt>
                <c:pt idx="2">
                  <c:v>671</c:v>
                </c:pt>
                <c:pt idx="3">
                  <c:v>682</c:v>
                </c:pt>
                <c:pt idx="4">
                  <c:v>694</c:v>
                </c:pt>
                <c:pt idx="5">
                  <c:v>695</c:v>
                </c:pt>
                <c:pt idx="6">
                  <c:v>707</c:v>
                </c:pt>
                <c:pt idx="7">
                  <c:v>707</c:v>
                </c:pt>
                <c:pt idx="8">
                  <c:v>712</c:v>
                </c:pt>
                <c:pt idx="9">
                  <c:v>718</c:v>
                </c:pt>
                <c:pt idx="10">
                  <c:v>731</c:v>
                </c:pt>
                <c:pt idx="11">
                  <c:v>735</c:v>
                </c:pt>
                <c:pt idx="12">
                  <c:v>746</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Barranquilla!$F$8:$X$8</c:f>
              <c:numCache>
                <c:formatCode>0.0</c:formatCode>
                <c:ptCount val="13"/>
                <c:pt idx="0">
                  <c:v>2319.4699999999998</c:v>
                </c:pt>
                <c:pt idx="1">
                  <c:v>2218.7600000000002</c:v>
                </c:pt>
                <c:pt idx="2">
                  <c:v>2218.09</c:v>
                </c:pt>
                <c:pt idx="3">
                  <c:v>2345.4699999999998</c:v>
                </c:pt>
                <c:pt idx="4">
                  <c:v>2359</c:v>
                </c:pt>
                <c:pt idx="5">
                  <c:v>2455.61</c:v>
                </c:pt>
                <c:pt idx="6">
                  <c:v>2514.15</c:v>
                </c:pt>
                <c:pt idx="7">
                  <c:v>2525.2800000000002</c:v>
                </c:pt>
                <c:pt idx="8">
                  <c:v>2503.54</c:v>
                </c:pt>
                <c:pt idx="9">
                  <c:v>2658.31</c:v>
                </c:pt>
                <c:pt idx="10">
                  <c:v>2544.2399999999998</c:v>
                </c:pt>
                <c:pt idx="11">
                  <c:v>2736.03</c:v>
                </c:pt>
                <c:pt idx="12">
                  <c:v>2641.83</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Barranquilla!$G$13:$X$13</c:f>
              <c:numCache>
                <c:formatCode>0.0</c:formatCode>
                <c:ptCount val="13"/>
                <c:pt idx="0">
                  <c:v>1062.79</c:v>
                </c:pt>
                <c:pt idx="1">
                  <c:v>1022.16</c:v>
                </c:pt>
                <c:pt idx="2">
                  <c:v>1024.32</c:v>
                </c:pt>
                <c:pt idx="3">
                  <c:v>1078.73</c:v>
                </c:pt>
                <c:pt idx="4">
                  <c:v>1086.51</c:v>
                </c:pt>
                <c:pt idx="5">
                  <c:v>1123.27</c:v>
                </c:pt>
                <c:pt idx="6">
                  <c:v>1149.3599999999999</c:v>
                </c:pt>
                <c:pt idx="7">
                  <c:v>1154.32</c:v>
                </c:pt>
                <c:pt idx="8">
                  <c:v>1146.18</c:v>
                </c:pt>
                <c:pt idx="9">
                  <c:v>1212.06</c:v>
                </c:pt>
                <c:pt idx="10">
                  <c:v>1166.58</c:v>
                </c:pt>
                <c:pt idx="11">
                  <c:v>1248.7</c:v>
                </c:pt>
                <c:pt idx="12">
                  <c:v>1212.8900000000001</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Barranquilla!$G$14:$X$14</c:f>
              <c:numCache>
                <c:formatCode>0.0</c:formatCode>
                <c:ptCount val="13"/>
                <c:pt idx="0">
                  <c:v>1333.18</c:v>
                </c:pt>
                <c:pt idx="1">
                  <c:v>1282.17</c:v>
                </c:pt>
                <c:pt idx="2">
                  <c:v>1285.33</c:v>
                </c:pt>
                <c:pt idx="3">
                  <c:v>1354.26</c:v>
                </c:pt>
                <c:pt idx="4">
                  <c:v>1364.12</c:v>
                </c:pt>
                <c:pt idx="5">
                  <c:v>1408.66</c:v>
                </c:pt>
                <c:pt idx="6">
                  <c:v>1442.77</c:v>
                </c:pt>
                <c:pt idx="7">
                  <c:v>1447.01</c:v>
                </c:pt>
                <c:pt idx="8">
                  <c:v>1437.12</c:v>
                </c:pt>
                <c:pt idx="9">
                  <c:v>1519.44</c:v>
                </c:pt>
                <c:pt idx="10">
                  <c:v>1463.43</c:v>
                </c:pt>
                <c:pt idx="11">
                  <c:v>1565.89</c:v>
                </c:pt>
                <c:pt idx="12">
                  <c:v>1521.57</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Barranquilla!$G$15:$X$15</c:f>
              <c:numCache>
                <c:formatCode>0.0</c:formatCode>
                <c:ptCount val="13"/>
                <c:pt idx="0">
                  <c:v>2319.4699999999998</c:v>
                </c:pt>
                <c:pt idx="1">
                  <c:v>2218.7600000000002</c:v>
                </c:pt>
                <c:pt idx="2">
                  <c:v>2218.09</c:v>
                </c:pt>
                <c:pt idx="3">
                  <c:v>2345.4699999999998</c:v>
                </c:pt>
                <c:pt idx="4">
                  <c:v>2359</c:v>
                </c:pt>
                <c:pt idx="5">
                  <c:v>2455.61</c:v>
                </c:pt>
                <c:pt idx="6">
                  <c:v>2514.15</c:v>
                </c:pt>
                <c:pt idx="7">
                  <c:v>2525.2800000000002</c:v>
                </c:pt>
                <c:pt idx="8">
                  <c:v>2503.54</c:v>
                </c:pt>
                <c:pt idx="9">
                  <c:v>2658.31</c:v>
                </c:pt>
                <c:pt idx="10">
                  <c:v>2544.2399999999998</c:v>
                </c:pt>
                <c:pt idx="11">
                  <c:v>2736.03</c:v>
                </c:pt>
                <c:pt idx="12">
                  <c:v>2641.83</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Barranquilla!$G$16:$X$16</c:f>
              <c:numCache>
                <c:formatCode>0.0</c:formatCode>
                <c:ptCount val="13"/>
                <c:pt idx="0">
                  <c:v>2783.3639999999996</c:v>
                </c:pt>
                <c:pt idx="1">
                  <c:v>2662.5120000000002</c:v>
                </c:pt>
                <c:pt idx="2">
                  <c:v>2661.7080000000001</c:v>
                </c:pt>
                <c:pt idx="3">
                  <c:v>2814.5639999999999</c:v>
                </c:pt>
                <c:pt idx="4">
                  <c:v>2830.7999999999997</c:v>
                </c:pt>
                <c:pt idx="5">
                  <c:v>2946.732</c:v>
                </c:pt>
                <c:pt idx="6">
                  <c:v>3016.98</c:v>
                </c:pt>
                <c:pt idx="7">
                  <c:v>3030.3360000000002</c:v>
                </c:pt>
                <c:pt idx="8">
                  <c:v>3004.248</c:v>
                </c:pt>
                <c:pt idx="9">
                  <c:v>3189.9719999999998</c:v>
                </c:pt>
                <c:pt idx="10">
                  <c:v>3053.0879999999997</c:v>
                </c:pt>
                <c:pt idx="11">
                  <c:v>3283.2360000000003</c:v>
                </c:pt>
                <c:pt idx="12">
                  <c:v>3170.1959999999999</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Vanti'!$G$4:$X$4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'Bogotá Vanti'!$H$5:$X$5</c:f>
              <c:numCache>
                <c:formatCode>0.0</c:formatCode>
                <c:ptCount val="13"/>
                <c:pt idx="0">
                  <c:v>568.19000000000005</c:v>
                </c:pt>
                <c:pt idx="1">
                  <c:v>894.37</c:v>
                </c:pt>
                <c:pt idx="2">
                  <c:v>878.25</c:v>
                </c:pt>
                <c:pt idx="3">
                  <c:v>963.04</c:v>
                </c:pt>
                <c:pt idx="4">
                  <c:v>888.33</c:v>
                </c:pt>
                <c:pt idx="5">
                  <c:v>913.23</c:v>
                </c:pt>
                <c:pt idx="6">
                  <c:v>1017.43</c:v>
                </c:pt>
                <c:pt idx="7">
                  <c:v>1030.83</c:v>
                </c:pt>
                <c:pt idx="8">
                  <c:v>1062.8499999999999</c:v>
                </c:pt>
                <c:pt idx="9">
                  <c:v>1169.95</c:v>
                </c:pt>
                <c:pt idx="10">
                  <c:v>1220.44</c:v>
                </c:pt>
                <c:pt idx="11">
                  <c:v>1202.77</c:v>
                </c:pt>
                <c:pt idx="12">
                  <c:v>1290.19</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Vanti'!$G$4:$X$4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'Bogotá Vanti'!$H$6:$X$6</c:f>
              <c:numCache>
                <c:formatCode>0.0</c:formatCode>
                <c:ptCount val="13"/>
                <c:pt idx="0">
                  <c:v>734.47</c:v>
                </c:pt>
                <c:pt idx="1">
                  <c:v>678.63</c:v>
                </c:pt>
                <c:pt idx="2">
                  <c:v>615.62</c:v>
                </c:pt>
                <c:pt idx="3">
                  <c:v>659.37</c:v>
                </c:pt>
                <c:pt idx="4">
                  <c:v>598.41999999999996</c:v>
                </c:pt>
                <c:pt idx="5">
                  <c:v>660.02</c:v>
                </c:pt>
                <c:pt idx="6">
                  <c:v>694.03</c:v>
                </c:pt>
                <c:pt idx="7">
                  <c:v>655.81</c:v>
                </c:pt>
                <c:pt idx="8">
                  <c:v>695.15</c:v>
                </c:pt>
                <c:pt idx="9">
                  <c:v>733.29</c:v>
                </c:pt>
                <c:pt idx="10">
                  <c:v>652.77</c:v>
                </c:pt>
                <c:pt idx="11">
                  <c:v>689.37</c:v>
                </c:pt>
                <c:pt idx="12">
                  <c:v>766.35</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Vanti'!$G$4:$X$4</c:f>
              <c:numCache>
                <c:formatCode>mmm\-yy</c:formatCode>
                <c:ptCount val="13"/>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numCache>
            </c:numRef>
          </c:cat>
          <c:val>
            <c:numRef>
              <c:f>'Bogotá Vanti'!$H$7:$X$7</c:f>
              <c:numCache>
                <c:formatCode>0.0</c:formatCode>
                <c:ptCount val="13"/>
                <c:pt idx="0">
                  <c:v>466.27</c:v>
                </c:pt>
                <c:pt idx="1">
                  <c:v>478.39</c:v>
                </c:pt>
                <c:pt idx="2">
                  <c:v>489.18</c:v>
                </c:pt>
                <c:pt idx="3">
                  <c:v>495.47</c:v>
                </c:pt>
                <c:pt idx="4">
                  <c:v>506.96</c:v>
                </c:pt>
                <c:pt idx="5">
                  <c:v>507.54</c:v>
                </c:pt>
                <c:pt idx="6">
                  <c:v>519.71</c:v>
                </c:pt>
                <c:pt idx="7">
                  <c:v>516.52</c:v>
                </c:pt>
                <c:pt idx="8">
                  <c:v>518.17999999999995</c:v>
                </c:pt>
                <c:pt idx="9">
                  <c:v>526.27</c:v>
                </c:pt>
                <c:pt idx="10">
                  <c:v>535.5</c:v>
                </c:pt>
                <c:pt idx="11">
                  <c:v>605.73</c:v>
                </c:pt>
                <c:pt idx="12">
                  <c:v>615.05999999999995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'Bogotá Vanti'!$G$8:$X$8</c:f>
              <c:numCache>
                <c:formatCode>0.0</c:formatCode>
                <c:ptCount val="13"/>
                <c:pt idx="0">
                  <c:v>1878.66</c:v>
                </c:pt>
                <c:pt idx="1">
                  <c:v>2173.48</c:v>
                </c:pt>
                <c:pt idx="2">
                  <c:v>2103.4899999999998</c:v>
                </c:pt>
                <c:pt idx="3">
                  <c:v>2243.11</c:v>
                </c:pt>
                <c:pt idx="4">
                  <c:v>2116.44</c:v>
                </c:pt>
                <c:pt idx="5">
                  <c:v>2206.5500000000002</c:v>
                </c:pt>
                <c:pt idx="6">
                  <c:v>2361.3000000000002</c:v>
                </c:pt>
                <c:pt idx="7">
                  <c:v>2332</c:v>
                </c:pt>
                <c:pt idx="8">
                  <c:v>2408.1999999999998</c:v>
                </c:pt>
                <c:pt idx="9">
                  <c:v>2567.61</c:v>
                </c:pt>
                <c:pt idx="10">
                  <c:v>2548.14</c:v>
                </c:pt>
                <c:pt idx="11">
                  <c:v>2562.44</c:v>
                </c:pt>
                <c:pt idx="12">
                  <c:v>2741.78</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1152525</xdr:colOff>
      <xdr:row>19</xdr:row>
      <xdr:rowOff>161925</xdr:rowOff>
    </xdr:from>
    <xdr:to>
      <xdr:col>16</xdr:col>
      <xdr:colOff>600075</xdr:colOff>
      <xdr:row>40</xdr:row>
      <xdr:rowOff>150813</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485775</xdr:colOff>
      <xdr:row>42</xdr:row>
      <xdr:rowOff>66675</xdr:rowOff>
    </xdr:from>
    <xdr:to>
      <xdr:col>16</xdr:col>
      <xdr:colOff>533400</xdr:colOff>
      <xdr:row>59</xdr:row>
      <xdr:rowOff>133350</xdr:rowOff>
    </xdr:to>
    <xdr:graphicFrame macro="">
      <xdr:nvGraphicFramePr>
        <xdr:cNvPr id="5" name="Gráfico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142875</xdr:colOff>
      <xdr:row>16</xdr:row>
      <xdr:rowOff>47625</xdr:rowOff>
    </xdr:from>
    <xdr:to>
      <xdr:col>19</xdr:col>
      <xdr:colOff>38100</xdr:colOff>
      <xdr:row>18</xdr:row>
      <xdr:rowOff>38100</xdr:rowOff>
    </xdr:to>
    <xdr:sp macro="" textlink="">
      <xdr:nvSpPr>
        <xdr:cNvPr id="6" name="Flecha derecha 5">
          <a:extLst>
            <a:ext uri="{FF2B5EF4-FFF2-40B4-BE49-F238E27FC236}">
              <a16:creationId xmlns:a16="http://schemas.microsoft.com/office/drawing/2014/main" id="{00000000-0008-0000-0900-000006000000}"/>
            </a:ext>
          </a:extLst>
        </xdr:cNvPr>
        <xdr:cNvSpPr/>
      </xdr:nvSpPr>
      <xdr:spPr>
        <a:xfrm>
          <a:off x="13515975" y="49434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38100</xdr:colOff>
      <xdr:row>40</xdr:row>
      <xdr:rowOff>19050</xdr:rowOff>
    </xdr:from>
    <xdr:to>
      <xdr:col>12</xdr:col>
      <xdr:colOff>571501</xdr:colOff>
      <xdr:row>41</xdr:row>
      <xdr:rowOff>76200</xdr:rowOff>
    </xdr:to>
    <xdr:sp macro="" textlink="">
      <xdr:nvSpPr>
        <xdr:cNvPr id="8" name="CuadroTexto 7">
          <a:extLst>
            <a:ext uri="{FF2B5EF4-FFF2-40B4-BE49-F238E27FC236}">
              <a16:creationId xmlns:a16="http://schemas.microsoft.com/office/drawing/2014/main" id="{00000000-0008-0000-0900-000008000000}"/>
            </a:ext>
          </a:extLst>
        </xdr:cNvPr>
        <xdr:cNvSpPr txBox="1"/>
      </xdr:nvSpPr>
      <xdr:spPr>
        <a:xfrm>
          <a:off x="7724775" y="9982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59</xdr:row>
      <xdr:rowOff>133350</xdr:rowOff>
    </xdr:from>
    <xdr:to>
      <xdr:col>13</xdr:col>
      <xdr:colOff>85726</xdr:colOff>
      <xdr:row>61</xdr:row>
      <xdr:rowOff>0</xdr:rowOff>
    </xdr:to>
    <xdr:sp macro="" textlink="">
      <xdr:nvSpPr>
        <xdr:cNvPr id="9" name="CuadroTexto 8">
          <a:extLst>
            <a:ext uri="{FF2B5EF4-FFF2-40B4-BE49-F238E27FC236}">
              <a16:creationId xmlns:a16="http://schemas.microsoft.com/office/drawing/2014/main" id="{00000000-0008-0000-0900-000009000000}"/>
            </a:ext>
          </a:extLst>
        </xdr:cNvPr>
        <xdr:cNvSpPr txBox="1"/>
      </xdr:nvSpPr>
      <xdr:spPr>
        <a:xfrm>
          <a:off x="788670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9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9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257175</xdr:colOff>
      <xdr:row>15</xdr:row>
      <xdr:rowOff>342900</xdr:rowOff>
    </xdr:from>
    <xdr:to>
      <xdr:col>21</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9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95250</xdr:colOff>
      <xdr:row>19</xdr:row>
      <xdr:rowOff>121444</xdr:rowOff>
    </xdr:from>
    <xdr:to>
      <xdr:col>17</xdr:col>
      <xdr:colOff>97631</xdr:colOff>
      <xdr:row>40</xdr:row>
      <xdr:rowOff>91282</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40</xdr:row>
      <xdr:rowOff>166686</xdr:rowOff>
    </xdr:from>
    <xdr:to>
      <xdr:col>17</xdr:col>
      <xdr:colOff>190500</xdr:colOff>
      <xdr:row>58</xdr:row>
      <xdr:rowOff>133349</xdr:rowOff>
    </xdr:to>
    <xdr:graphicFrame macro="">
      <xdr:nvGraphicFramePr>
        <xdr:cNvPr id="5" name="Gráfico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123825</xdr:colOff>
      <xdr:row>16</xdr:row>
      <xdr:rowOff>66675</xdr:rowOff>
    </xdr:from>
    <xdr:to>
      <xdr:col>19</xdr:col>
      <xdr:colOff>19050</xdr:colOff>
      <xdr:row>18</xdr:row>
      <xdr:rowOff>57150</xdr:rowOff>
    </xdr:to>
    <xdr:sp macro="" textlink="">
      <xdr:nvSpPr>
        <xdr:cNvPr id="6" name="Flecha derecha 5">
          <a:extLst>
            <a:ext uri="{FF2B5EF4-FFF2-40B4-BE49-F238E27FC236}">
              <a16:creationId xmlns:a16="http://schemas.microsoft.com/office/drawing/2014/main" id="{00000000-0008-0000-0A00-000006000000}"/>
            </a:ext>
          </a:extLst>
        </xdr:cNvPr>
        <xdr:cNvSpPr/>
      </xdr:nvSpPr>
      <xdr:spPr>
        <a:xfrm>
          <a:off x="13496925" y="54006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180975</xdr:colOff>
      <xdr:row>39</xdr:row>
      <xdr:rowOff>171450</xdr:rowOff>
    </xdr:from>
    <xdr:to>
      <xdr:col>13</xdr:col>
      <xdr:colOff>66676</xdr:colOff>
      <xdr:row>41</xdr:row>
      <xdr:rowOff>38100</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867650" y="994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7886700" y="13439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81050" y="7620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573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451610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1114425</xdr:colOff>
      <xdr:row>21</xdr:row>
      <xdr:rowOff>9525</xdr:rowOff>
    </xdr:from>
    <xdr:to>
      <xdr:col>23</xdr:col>
      <xdr:colOff>504825</xdr:colOff>
      <xdr:row>42</xdr:row>
      <xdr:rowOff>318</xdr:rowOff>
    </xdr:to>
    <xdr:graphicFrame macro="">
      <xdr:nvGraphicFramePr>
        <xdr:cNvPr id="2" name="Gráfico 1">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57149</xdr:rowOff>
    </xdr:from>
    <xdr:to>
      <xdr:col>23</xdr:col>
      <xdr:colOff>114300</xdr:colOff>
      <xdr:row>62</xdr:row>
      <xdr:rowOff>85724</xdr:rowOff>
    </xdr:to>
    <xdr:graphicFrame macro="">
      <xdr:nvGraphicFramePr>
        <xdr:cNvPr id="3" name="Gráfico 2">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288131</xdr:colOff>
      <xdr:row>19</xdr:row>
      <xdr:rowOff>33338</xdr:rowOff>
    </xdr:from>
    <xdr:to>
      <xdr:col>24</xdr:col>
      <xdr:colOff>121444</xdr:colOff>
      <xdr:row>21</xdr:row>
      <xdr:rowOff>23813</xdr:rowOff>
    </xdr:to>
    <xdr:sp macro="" textlink="">
      <xdr:nvSpPr>
        <xdr:cNvPr id="4" name="Flecha derecha 3">
          <a:extLst>
            <a:ext uri="{FF2B5EF4-FFF2-40B4-BE49-F238E27FC236}">
              <a16:creationId xmlns:a16="http://schemas.microsoft.com/office/drawing/2014/main" id="{00000000-0008-0000-0B00-000007000000}"/>
            </a:ext>
          </a:extLst>
        </xdr:cNvPr>
        <xdr:cNvSpPr/>
      </xdr:nvSpPr>
      <xdr:spPr>
        <a:xfrm>
          <a:off x="12994481" y="5700713"/>
          <a:ext cx="614363" cy="35242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333374</xdr:colOff>
      <xdr:row>41</xdr:row>
      <xdr:rowOff>85725</xdr:rowOff>
    </xdr:from>
    <xdr:to>
      <xdr:col>20</xdr:col>
      <xdr:colOff>209549</xdr:colOff>
      <xdr:row>43</xdr:row>
      <xdr:rowOff>28575</xdr:rowOff>
    </xdr:to>
    <xdr:sp macro="" textlink="">
      <xdr:nvSpPr>
        <xdr:cNvPr id="5" name="CuadroTexto 4">
          <a:extLst>
            <a:ext uri="{FF2B5EF4-FFF2-40B4-BE49-F238E27FC236}">
              <a16:creationId xmlns:a16="http://schemas.microsoft.com/office/drawing/2014/main" id="{00000000-0008-0000-0B00-000009000000}"/>
            </a:ext>
          </a:extLst>
        </xdr:cNvPr>
        <xdr:cNvSpPr txBox="1"/>
      </xdr:nvSpPr>
      <xdr:spPr>
        <a:xfrm>
          <a:off x="8191499" y="10134600"/>
          <a:ext cx="25050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104775</xdr:colOff>
      <xdr:row>62</xdr:row>
      <xdr:rowOff>57150</xdr:rowOff>
    </xdr:from>
    <xdr:to>
      <xdr:col>20</xdr:col>
      <xdr:colOff>123825</xdr:colOff>
      <xdr:row>64</xdr:row>
      <xdr:rowOff>19050</xdr:rowOff>
    </xdr:to>
    <xdr:sp macro="" textlink="">
      <xdr:nvSpPr>
        <xdr:cNvPr id="6" name="CuadroTexto 5">
          <a:extLst>
            <a:ext uri="{FF2B5EF4-FFF2-40B4-BE49-F238E27FC236}">
              <a16:creationId xmlns:a16="http://schemas.microsoft.com/office/drawing/2014/main" id="{00000000-0008-0000-0B00-00000A000000}"/>
            </a:ext>
          </a:extLst>
        </xdr:cNvPr>
        <xdr:cNvSpPr txBox="1"/>
      </xdr:nvSpPr>
      <xdr:spPr>
        <a:xfrm>
          <a:off x="7962900" y="13906500"/>
          <a:ext cx="264795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E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F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24</xdr:col>
      <xdr:colOff>354807</xdr:colOff>
      <xdr:row>18</xdr:row>
      <xdr:rowOff>107156</xdr:rowOff>
    </xdr:from>
    <xdr:to>
      <xdr:col>27</xdr:col>
      <xdr:colOff>102393</xdr:colOff>
      <xdr:row>21</xdr:row>
      <xdr:rowOff>166687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10000000}"/>
            </a:ext>
          </a:extLst>
        </xdr:cNvPr>
        <xdr:cNvSpPr txBox="1"/>
      </xdr:nvSpPr>
      <xdr:spPr>
        <a:xfrm>
          <a:off x="13842207" y="5593556"/>
          <a:ext cx="2090736" cy="60245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0</xdr:colOff>
      <xdr:row>40</xdr:row>
      <xdr:rowOff>169863</xdr:rowOff>
    </xdr:to>
    <xdr:graphicFrame macro="">
      <xdr:nvGraphicFramePr>
        <xdr:cNvPr id="4" name="Gráfico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285750</xdr:colOff>
      <xdr:row>41</xdr:row>
      <xdr:rowOff>33336</xdr:rowOff>
    </xdr:from>
    <xdr:to>
      <xdr:col>17</xdr:col>
      <xdr:colOff>285750</xdr:colOff>
      <xdr:row>58</xdr:row>
      <xdr:rowOff>190499</xdr:rowOff>
    </xdr:to>
    <xdr:graphicFrame macro="">
      <xdr:nvGraphicFramePr>
        <xdr:cNvPr id="5" name="Gráfico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38100</xdr:rowOff>
    </xdr:from>
    <xdr:to>
      <xdr:col>18</xdr:col>
      <xdr:colOff>742950</xdr:colOff>
      <xdr:row>18</xdr:row>
      <xdr:rowOff>28575</xdr:rowOff>
    </xdr:to>
    <xdr:sp macro="" textlink="">
      <xdr:nvSpPr>
        <xdr:cNvPr id="6" name="Flecha derecha 5">
          <a:extLst>
            <a:ext uri="{FF2B5EF4-FFF2-40B4-BE49-F238E27FC236}">
              <a16:creationId xmlns:a16="http://schemas.microsoft.com/office/drawing/2014/main" id="{00000000-0008-0000-0C00-000006000000}"/>
            </a:ext>
          </a:extLst>
        </xdr:cNvPr>
        <xdr:cNvSpPr/>
      </xdr:nvSpPr>
      <xdr:spPr>
        <a:xfrm>
          <a:off x="13458825" y="56197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57150</xdr:colOff>
      <xdr:row>40</xdr:row>
      <xdr:rowOff>57150</xdr:rowOff>
    </xdr:from>
    <xdr:to>
      <xdr:col>12</xdr:col>
      <xdr:colOff>590551</xdr:colOff>
      <xdr:row>41</xdr:row>
      <xdr:rowOff>114300</xdr:rowOff>
    </xdr:to>
    <xdr:sp macro="" textlink="">
      <xdr:nvSpPr>
        <xdr:cNvPr id="8" name="CuadroTexto 7">
          <a:extLst>
            <a:ext uri="{FF2B5EF4-FFF2-40B4-BE49-F238E27FC236}">
              <a16:creationId xmlns:a16="http://schemas.microsoft.com/office/drawing/2014/main" id="{00000000-0008-0000-0C00-000008000000}"/>
            </a:ext>
          </a:extLst>
        </xdr:cNvPr>
        <xdr:cNvSpPr txBox="1"/>
      </xdr:nvSpPr>
      <xdr:spPr>
        <a:xfrm>
          <a:off x="7743825" y="100203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9" name="CuadroTexto 8">
          <a:extLst>
            <a:ext uri="{FF2B5EF4-FFF2-40B4-BE49-F238E27FC236}">
              <a16:creationId xmlns:a16="http://schemas.microsoft.com/office/drawing/2014/main" id="{00000000-0008-0000-0C00-000009000000}"/>
            </a:ext>
          </a:extLst>
        </xdr:cNvPr>
        <xdr:cNvSpPr txBox="1"/>
      </xdr:nvSpPr>
      <xdr:spPr>
        <a:xfrm>
          <a:off x="7962900" y="13439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0C00-00000D000000}"/>
            </a:ext>
          </a:extLst>
        </xdr:cNvPr>
        <xdr:cNvSpPr txBox="1"/>
      </xdr:nvSpPr>
      <xdr:spPr>
        <a:xfrm>
          <a:off x="8001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0C00-00000E000000}"/>
            </a:ext>
          </a:extLst>
        </xdr:cNvPr>
        <xdr:cNvSpPr txBox="1"/>
      </xdr:nvSpPr>
      <xdr:spPr>
        <a:xfrm>
          <a:off x="7905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15</xdr:row>
      <xdr:rowOff>342900</xdr:rowOff>
    </xdr:from>
    <xdr:to>
      <xdr:col>21</xdr:col>
      <xdr:colOff>428624</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C00-00000F000000}"/>
            </a:ext>
          </a:extLst>
        </xdr:cNvPr>
        <xdr:cNvSpPr txBox="1"/>
      </xdr:nvSpPr>
      <xdr:spPr>
        <a:xfrm>
          <a:off x="14430375"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15</xdr:col>
      <xdr:colOff>314325</xdr:colOff>
      <xdr:row>40</xdr:row>
      <xdr:rowOff>150813</xdr:rowOff>
    </xdr:to>
    <xdr:graphicFrame macro="">
      <xdr:nvGraphicFramePr>
        <xdr:cNvPr id="2" name="Gráfico 1">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15</xdr:col>
      <xdr:colOff>464004</xdr:colOff>
      <xdr:row>58</xdr:row>
      <xdr:rowOff>175531</xdr:rowOff>
    </xdr:to>
    <xdr:graphicFrame macro="">
      <xdr:nvGraphicFramePr>
        <xdr:cNvPr id="3" name="Gráfico 2">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142875</xdr:colOff>
      <xdr:row>16</xdr:row>
      <xdr:rowOff>9525</xdr:rowOff>
    </xdr:from>
    <xdr:to>
      <xdr:col>20</xdr:col>
      <xdr:colOff>38100</xdr:colOff>
      <xdr:row>18</xdr:row>
      <xdr:rowOff>0</xdr:rowOff>
    </xdr:to>
    <xdr:sp macro="" textlink="">
      <xdr:nvSpPr>
        <xdr:cNvPr id="4" name="Flecha derecha 3">
          <a:extLst>
            <a:ext uri="{FF2B5EF4-FFF2-40B4-BE49-F238E27FC236}">
              <a16:creationId xmlns:a16="http://schemas.microsoft.com/office/drawing/2014/main" id="{00000000-0008-0000-0D00-000006000000}"/>
            </a:ext>
          </a:extLst>
        </xdr:cNvPr>
        <xdr:cNvSpPr/>
      </xdr:nvSpPr>
      <xdr:spPr>
        <a:xfrm>
          <a:off x="13658850" y="54006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361950</xdr:colOff>
      <xdr:row>40</xdr:row>
      <xdr:rowOff>9525</xdr:rowOff>
    </xdr:from>
    <xdr:to>
      <xdr:col>11</xdr:col>
      <xdr:colOff>247651</xdr:colOff>
      <xdr:row>41</xdr:row>
      <xdr:rowOff>66675</xdr:rowOff>
    </xdr:to>
    <xdr:sp macro="" textlink="">
      <xdr:nvSpPr>
        <xdr:cNvPr id="5" name="CuadroTexto 4">
          <a:extLst>
            <a:ext uri="{FF2B5EF4-FFF2-40B4-BE49-F238E27FC236}">
              <a16:creationId xmlns:a16="http://schemas.microsoft.com/office/drawing/2014/main" id="{00000000-0008-0000-0D00-000008000000}"/>
            </a:ext>
          </a:extLst>
        </xdr:cNvPr>
        <xdr:cNvSpPr txBox="1"/>
      </xdr:nvSpPr>
      <xdr:spPr>
        <a:xfrm>
          <a:off x="67532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561975</xdr:colOff>
      <xdr:row>58</xdr:row>
      <xdr:rowOff>66675</xdr:rowOff>
    </xdr:from>
    <xdr:to>
      <xdr:col>11</xdr:col>
      <xdr:colOff>447676</xdr:colOff>
      <xdr:row>59</xdr:row>
      <xdr:rowOff>123825</xdr:rowOff>
    </xdr:to>
    <xdr:sp macro="" textlink="">
      <xdr:nvSpPr>
        <xdr:cNvPr id="6" name="CuadroTexto 5">
          <a:extLst>
            <a:ext uri="{FF2B5EF4-FFF2-40B4-BE49-F238E27FC236}">
              <a16:creationId xmlns:a16="http://schemas.microsoft.com/office/drawing/2014/main" id="{00000000-0008-0000-0D00-000009000000}"/>
            </a:ext>
          </a:extLst>
        </xdr:cNvPr>
        <xdr:cNvSpPr txBox="1"/>
      </xdr:nvSpPr>
      <xdr:spPr>
        <a:xfrm>
          <a:off x="69532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D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E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209550</xdr:colOff>
      <xdr:row>15</xdr:row>
      <xdr:rowOff>304800</xdr:rowOff>
    </xdr:from>
    <xdr:to>
      <xdr:col>22</xdr:col>
      <xdr:colOff>485774</xdr:colOff>
      <xdr:row>18</xdr:row>
      <xdr:rowOff>38101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F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723900</xdr:colOff>
      <xdr:row>21</xdr:row>
      <xdr:rowOff>0</xdr:rowOff>
    </xdr:from>
    <xdr:to>
      <xdr:col>16</xdr:col>
      <xdr:colOff>171450</xdr:colOff>
      <xdr:row>41</xdr:row>
      <xdr:rowOff>160338</xdr:rowOff>
    </xdr:to>
    <xdr:graphicFrame macro="">
      <xdr:nvGraphicFramePr>
        <xdr:cNvPr id="4" name="Gráfico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990600</xdr:colOff>
      <xdr:row>42</xdr:row>
      <xdr:rowOff>100011</xdr:rowOff>
    </xdr:from>
    <xdr:to>
      <xdr:col>16</xdr:col>
      <xdr:colOff>438150</xdr:colOff>
      <xdr:row>60</xdr:row>
      <xdr:rowOff>66674</xdr:rowOff>
    </xdr:to>
    <xdr:graphicFrame macro="">
      <xdr:nvGraphicFramePr>
        <xdr:cNvPr id="5" name="Gráfico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16</xdr:row>
      <xdr:rowOff>95250</xdr:rowOff>
    </xdr:from>
    <xdr:to>
      <xdr:col>18</xdr:col>
      <xdr:colOff>685800</xdr:colOff>
      <xdr:row>18</xdr:row>
      <xdr:rowOff>85725</xdr:rowOff>
    </xdr:to>
    <xdr:sp macro="" textlink="">
      <xdr:nvSpPr>
        <xdr:cNvPr id="6" name="Flecha derecha 5">
          <a:extLst>
            <a:ext uri="{FF2B5EF4-FFF2-40B4-BE49-F238E27FC236}">
              <a16:creationId xmlns:a16="http://schemas.microsoft.com/office/drawing/2014/main" id="{00000000-0008-0000-0E00-000006000000}"/>
            </a:ext>
          </a:extLst>
        </xdr:cNvPr>
        <xdr:cNvSpPr/>
      </xdr:nvSpPr>
      <xdr:spPr>
        <a:xfrm>
          <a:off x="13401675" y="56007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161925</xdr:colOff>
      <xdr:row>41</xdr:row>
      <xdr:rowOff>76200</xdr:rowOff>
    </xdr:from>
    <xdr:to>
      <xdr:col>12</xdr:col>
      <xdr:colOff>47626</xdr:colOff>
      <xdr:row>42</xdr:row>
      <xdr:rowOff>133350</xdr:rowOff>
    </xdr:to>
    <xdr:sp macro="" textlink="">
      <xdr:nvSpPr>
        <xdr:cNvPr id="8" name="CuadroTexto 7">
          <a:extLst>
            <a:ext uri="{FF2B5EF4-FFF2-40B4-BE49-F238E27FC236}">
              <a16:creationId xmlns:a16="http://schemas.microsoft.com/office/drawing/2014/main" id="{00000000-0008-0000-0E00-000008000000}"/>
            </a:ext>
          </a:extLst>
        </xdr:cNvPr>
        <xdr:cNvSpPr txBox="1"/>
      </xdr:nvSpPr>
      <xdr:spPr>
        <a:xfrm>
          <a:off x="7200900" y="10229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485775</xdr:colOff>
      <xdr:row>59</xdr:row>
      <xdr:rowOff>180975</xdr:rowOff>
    </xdr:from>
    <xdr:to>
      <xdr:col>12</xdr:col>
      <xdr:colOff>371476</xdr:colOff>
      <xdr:row>61</xdr:row>
      <xdr:rowOff>47625</xdr:rowOff>
    </xdr:to>
    <xdr:sp macro="" textlink="">
      <xdr:nvSpPr>
        <xdr:cNvPr id="9" name="CuadroTexto 8">
          <a:extLst>
            <a:ext uri="{FF2B5EF4-FFF2-40B4-BE49-F238E27FC236}">
              <a16:creationId xmlns:a16="http://schemas.microsoft.com/office/drawing/2014/main" id="{00000000-0008-0000-0E00-000009000000}"/>
            </a:ext>
          </a:extLst>
        </xdr:cNvPr>
        <xdr:cNvSpPr txBox="1"/>
      </xdr:nvSpPr>
      <xdr:spPr>
        <a:xfrm>
          <a:off x="752475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0E00-00000D000000}"/>
            </a:ext>
          </a:extLst>
        </xdr:cNvPr>
        <xdr:cNvSpPr txBox="1"/>
      </xdr:nvSpPr>
      <xdr:spPr>
        <a:xfrm>
          <a:off x="74295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0E00-00000E000000}"/>
            </a:ext>
          </a:extLst>
        </xdr:cNvPr>
        <xdr:cNvSpPr txBox="1"/>
      </xdr:nvSpPr>
      <xdr:spPr>
        <a:xfrm>
          <a:off x="752475" y="15049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85725</xdr:colOff>
      <xdr:row>15</xdr:row>
      <xdr:rowOff>352425</xdr:rowOff>
    </xdr:from>
    <xdr:to>
      <xdr:col>21</xdr:col>
      <xdr:colOff>361949</xdr:colOff>
      <xdr:row>18</xdr:row>
      <xdr:rowOff>85726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E00-00000F000000}"/>
            </a:ext>
          </a:extLst>
        </xdr:cNvPr>
        <xdr:cNvSpPr txBox="1"/>
      </xdr:nvSpPr>
      <xdr:spPr>
        <a:xfrm>
          <a:off x="14363700" y="53625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20</xdr:row>
      <xdr:rowOff>38100</xdr:rowOff>
    </xdr:from>
    <xdr:to>
      <xdr:col>23</xdr:col>
      <xdr:colOff>504825</xdr:colOff>
      <xdr:row>41</xdr:row>
      <xdr:rowOff>26988</xdr:rowOff>
    </xdr:to>
    <xdr:graphicFrame macro="">
      <xdr:nvGraphicFramePr>
        <xdr:cNvPr id="2" name="Gráfico 1">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1190625</xdr:colOff>
      <xdr:row>42</xdr:row>
      <xdr:rowOff>90486</xdr:rowOff>
    </xdr:from>
    <xdr:to>
      <xdr:col>23</xdr:col>
      <xdr:colOff>295275</xdr:colOff>
      <xdr:row>60</xdr:row>
      <xdr:rowOff>57149</xdr:rowOff>
    </xdr:to>
    <xdr:graphicFrame macro="">
      <xdr:nvGraphicFramePr>
        <xdr:cNvPr id="3" name="Gráfico 2">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38100</xdr:colOff>
      <xdr:row>17</xdr:row>
      <xdr:rowOff>47625</xdr:rowOff>
    </xdr:from>
    <xdr:to>
      <xdr:col>24</xdr:col>
      <xdr:colOff>695325</xdr:colOff>
      <xdr:row>19</xdr:row>
      <xdr:rowOff>38100</xdr:rowOff>
    </xdr:to>
    <xdr:sp macro="" textlink="">
      <xdr:nvSpPr>
        <xdr:cNvPr id="4" name="Flecha derecha 3">
          <a:extLst>
            <a:ext uri="{FF2B5EF4-FFF2-40B4-BE49-F238E27FC236}">
              <a16:creationId xmlns:a16="http://schemas.microsoft.com/office/drawing/2014/main" id="{00000000-0008-0000-0F00-000006000000}"/>
            </a:ext>
          </a:extLst>
        </xdr:cNvPr>
        <xdr:cNvSpPr/>
      </xdr:nvSpPr>
      <xdr:spPr>
        <a:xfrm>
          <a:off x="13554075" y="56292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47625</xdr:colOff>
      <xdr:row>40</xdr:row>
      <xdr:rowOff>66675</xdr:rowOff>
    </xdr:from>
    <xdr:to>
      <xdr:col>15</xdr:col>
      <xdr:colOff>581026</xdr:colOff>
      <xdr:row>41</xdr:row>
      <xdr:rowOff>123825</xdr:rowOff>
    </xdr:to>
    <xdr:sp macro="" textlink="">
      <xdr:nvSpPr>
        <xdr:cNvPr id="5" name="CuadroTexto 4">
          <a:extLst>
            <a:ext uri="{FF2B5EF4-FFF2-40B4-BE49-F238E27FC236}">
              <a16:creationId xmlns:a16="http://schemas.microsoft.com/office/drawing/2014/main" id="{00000000-0008-0000-0F00-000008000000}"/>
            </a:ext>
          </a:extLst>
        </xdr:cNvPr>
        <xdr:cNvSpPr txBox="1"/>
      </xdr:nvSpPr>
      <xdr:spPr>
        <a:xfrm>
          <a:off x="8382000" y="10029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12</xdr:col>
      <xdr:colOff>523875</xdr:colOff>
      <xdr:row>59</xdr:row>
      <xdr:rowOff>133350</xdr:rowOff>
    </xdr:from>
    <xdr:to>
      <xdr:col>15</xdr:col>
      <xdr:colOff>409576</xdr:colOff>
      <xdr:row>61</xdr:row>
      <xdr:rowOff>0</xdr:rowOff>
    </xdr:to>
    <xdr:sp macro="" textlink="">
      <xdr:nvSpPr>
        <xdr:cNvPr id="6" name="CuadroTexto 5">
          <a:extLst>
            <a:ext uri="{FF2B5EF4-FFF2-40B4-BE49-F238E27FC236}">
              <a16:creationId xmlns:a16="http://schemas.microsoft.com/office/drawing/2014/main" id="{00000000-0008-0000-0F00-000009000000}"/>
            </a:ext>
          </a:extLst>
        </xdr:cNvPr>
        <xdr:cNvSpPr txBox="1"/>
      </xdr:nvSpPr>
      <xdr:spPr>
        <a:xfrm>
          <a:off x="821055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F00-00000D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F00-00000E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123825</xdr:colOff>
      <xdr:row>16</xdr:row>
      <xdr:rowOff>47625</xdr:rowOff>
    </xdr:from>
    <xdr:to>
      <xdr:col>27</xdr:col>
      <xdr:colOff>400049</xdr:colOff>
      <xdr:row>18</xdr:row>
      <xdr:rowOff>161926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F00-00000F000000}"/>
            </a:ext>
          </a:extLst>
        </xdr:cNvPr>
        <xdr:cNvSpPr txBox="1"/>
      </xdr:nvSpPr>
      <xdr:spPr>
        <a:xfrm>
          <a:off x="14401800"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17</xdr:col>
      <xdr:colOff>228600</xdr:colOff>
      <xdr:row>41</xdr:row>
      <xdr:rowOff>17463</xdr:rowOff>
    </xdr:to>
    <xdr:graphicFrame macro="">
      <xdr:nvGraphicFramePr>
        <xdr:cNvPr id="2" name="Gráfico 1">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33336</xdr:rowOff>
    </xdr:from>
    <xdr:to>
      <xdr:col>17</xdr:col>
      <xdr:colOff>504825</xdr:colOff>
      <xdr:row>60</xdr:row>
      <xdr:rowOff>190499</xdr:rowOff>
    </xdr:to>
    <xdr:graphicFrame macro="">
      <xdr:nvGraphicFramePr>
        <xdr:cNvPr id="3" name="Gráfico 2">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28575</xdr:colOff>
      <xdr:row>16</xdr:row>
      <xdr:rowOff>85725</xdr:rowOff>
    </xdr:from>
    <xdr:to>
      <xdr:col>19</xdr:col>
      <xdr:colOff>685800</xdr:colOff>
      <xdr:row>18</xdr:row>
      <xdr:rowOff>76200</xdr:rowOff>
    </xdr:to>
    <xdr:sp macro="" textlink="">
      <xdr:nvSpPr>
        <xdr:cNvPr id="4" name="Flecha derecha 3">
          <a:extLst>
            <a:ext uri="{FF2B5EF4-FFF2-40B4-BE49-F238E27FC236}">
              <a16:creationId xmlns:a16="http://schemas.microsoft.com/office/drawing/2014/main" id="{00000000-0008-0000-1000-000006000000}"/>
            </a:ext>
          </a:extLst>
        </xdr:cNvPr>
        <xdr:cNvSpPr/>
      </xdr:nvSpPr>
      <xdr:spPr>
        <a:xfrm>
          <a:off x="13544550" y="54768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209550</xdr:colOff>
      <xdr:row>40</xdr:row>
      <xdr:rowOff>76200</xdr:rowOff>
    </xdr:from>
    <xdr:to>
      <xdr:col>12</xdr:col>
      <xdr:colOff>95251</xdr:colOff>
      <xdr:row>41</xdr:row>
      <xdr:rowOff>133350</xdr:rowOff>
    </xdr:to>
    <xdr:sp macro="" textlink="">
      <xdr:nvSpPr>
        <xdr:cNvPr id="5" name="CuadroTexto 4">
          <a:extLst>
            <a:ext uri="{FF2B5EF4-FFF2-40B4-BE49-F238E27FC236}">
              <a16:creationId xmlns:a16="http://schemas.microsoft.com/office/drawing/2014/main" id="{00000000-0008-0000-1000-000008000000}"/>
            </a:ext>
          </a:extLst>
        </xdr:cNvPr>
        <xdr:cNvSpPr txBox="1"/>
      </xdr:nvSpPr>
      <xdr:spPr>
        <a:xfrm>
          <a:off x="72485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504825</xdr:colOff>
      <xdr:row>60</xdr:row>
      <xdr:rowOff>47625</xdr:rowOff>
    </xdr:from>
    <xdr:to>
      <xdr:col>12</xdr:col>
      <xdr:colOff>390526</xdr:colOff>
      <xdr:row>61</xdr:row>
      <xdr:rowOff>104775</xdr:rowOff>
    </xdr:to>
    <xdr:sp macro="" textlink="">
      <xdr:nvSpPr>
        <xdr:cNvPr id="6" name="CuadroTexto 5">
          <a:extLst>
            <a:ext uri="{FF2B5EF4-FFF2-40B4-BE49-F238E27FC236}">
              <a16:creationId xmlns:a16="http://schemas.microsoft.com/office/drawing/2014/main" id="{00000000-0008-0000-1000-000009000000}"/>
            </a:ext>
          </a:extLst>
        </xdr:cNvPr>
        <xdr:cNvSpPr txBox="1"/>
      </xdr:nvSpPr>
      <xdr:spPr>
        <a:xfrm>
          <a:off x="75438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57150</xdr:colOff>
      <xdr:row>16</xdr:row>
      <xdr:rowOff>47625</xdr:rowOff>
    </xdr:from>
    <xdr:to>
      <xdr:col>22</xdr:col>
      <xdr:colOff>333374</xdr:colOff>
      <xdr:row>18</xdr:row>
      <xdr:rowOff>161926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333375</xdr:colOff>
      <xdr:row>19</xdr:row>
      <xdr:rowOff>95250</xdr:rowOff>
    </xdr:from>
    <xdr:to>
      <xdr:col>17</xdr:col>
      <xdr:colOff>333375</xdr:colOff>
      <xdr:row>40</xdr:row>
      <xdr:rowOff>74613</xdr:rowOff>
    </xdr:to>
    <xdr:graphicFrame macro="">
      <xdr:nvGraphicFramePr>
        <xdr:cNvPr id="4" name="Gráfico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542925</xdr:colOff>
      <xdr:row>41</xdr:row>
      <xdr:rowOff>119061</xdr:rowOff>
    </xdr:from>
    <xdr:to>
      <xdr:col>17</xdr:col>
      <xdr:colOff>542925</xdr:colOff>
      <xdr:row>59</xdr:row>
      <xdr:rowOff>85724</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104775</xdr:colOff>
      <xdr:row>16</xdr:row>
      <xdr:rowOff>152400</xdr:rowOff>
    </xdr:from>
    <xdr:to>
      <xdr:col>19</xdr:col>
      <xdr:colOff>0</xdr:colOff>
      <xdr:row>18</xdr:row>
      <xdr:rowOff>142875</xdr:rowOff>
    </xdr:to>
    <xdr:sp macro="" textlink="">
      <xdr:nvSpPr>
        <xdr:cNvPr id="6" name="Flecha derecha 5">
          <a:extLst>
            <a:ext uri="{FF2B5EF4-FFF2-40B4-BE49-F238E27FC236}">
              <a16:creationId xmlns:a16="http://schemas.microsoft.com/office/drawing/2014/main" id="{00000000-0008-0000-1100-000006000000}"/>
            </a:ext>
          </a:extLst>
        </xdr:cNvPr>
        <xdr:cNvSpPr/>
      </xdr:nvSpPr>
      <xdr:spPr>
        <a:xfrm>
          <a:off x="13477875" y="57245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428625</xdr:colOff>
      <xdr:row>39</xdr:row>
      <xdr:rowOff>142875</xdr:rowOff>
    </xdr:from>
    <xdr:to>
      <xdr:col>13</xdr:col>
      <xdr:colOff>314326</xdr:colOff>
      <xdr:row>41</xdr:row>
      <xdr:rowOff>9525</xdr:rowOff>
    </xdr:to>
    <xdr:sp macro="" textlink="">
      <xdr:nvSpPr>
        <xdr:cNvPr id="8" name="CuadroTexto 7">
          <a:extLst>
            <a:ext uri="{FF2B5EF4-FFF2-40B4-BE49-F238E27FC236}">
              <a16:creationId xmlns:a16="http://schemas.microsoft.com/office/drawing/2014/main" id="{00000000-0008-0000-1100-000008000000}"/>
            </a:ext>
          </a:extLst>
        </xdr:cNvPr>
        <xdr:cNvSpPr txBox="1"/>
      </xdr:nvSpPr>
      <xdr:spPr>
        <a:xfrm>
          <a:off x="81153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619125</xdr:colOff>
      <xdr:row>59</xdr:row>
      <xdr:rowOff>0</xdr:rowOff>
    </xdr:from>
    <xdr:to>
      <xdr:col>13</xdr:col>
      <xdr:colOff>504826</xdr:colOff>
      <xdr:row>60</xdr:row>
      <xdr:rowOff>57150</xdr:rowOff>
    </xdr:to>
    <xdr:sp macro="" textlink="">
      <xdr:nvSpPr>
        <xdr:cNvPr id="9" name="CuadroTexto 8">
          <a:extLst>
            <a:ext uri="{FF2B5EF4-FFF2-40B4-BE49-F238E27FC236}">
              <a16:creationId xmlns:a16="http://schemas.microsoft.com/office/drawing/2014/main" id="{00000000-0008-0000-1100-000009000000}"/>
            </a:ext>
          </a:extLst>
        </xdr:cNvPr>
        <xdr:cNvSpPr txBox="1"/>
      </xdr:nvSpPr>
      <xdr:spPr>
        <a:xfrm>
          <a:off x="8305800" y="13582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100-00000D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100-00000E000000}"/>
            </a:ext>
          </a:extLst>
        </xdr:cNvPr>
        <xdr:cNvSpPr txBox="1"/>
      </xdr:nvSpPr>
      <xdr:spPr>
        <a:xfrm>
          <a:off x="7620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209550</xdr:colOff>
      <xdr:row>16</xdr:row>
      <xdr:rowOff>66675</xdr:rowOff>
    </xdr:from>
    <xdr:to>
      <xdr:col>21</xdr:col>
      <xdr:colOff>485774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100-00000F000000}"/>
            </a:ext>
          </a:extLst>
        </xdr:cNvPr>
        <xdr:cNvSpPr txBox="1"/>
      </xdr:nvSpPr>
      <xdr:spPr>
        <a:xfrm>
          <a:off x="144875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20</xdr:row>
      <xdr:rowOff>9525</xdr:rowOff>
    </xdr:from>
    <xdr:to>
      <xdr:col>21</xdr:col>
      <xdr:colOff>514350</xdr:colOff>
      <xdr:row>40</xdr:row>
      <xdr:rowOff>188913</xdr:rowOff>
    </xdr:to>
    <xdr:graphicFrame macro="">
      <xdr:nvGraphicFramePr>
        <xdr:cNvPr id="2" name="Gráfico 1">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33336</xdr:rowOff>
    </xdr:from>
    <xdr:to>
      <xdr:col>21</xdr:col>
      <xdr:colOff>533400</xdr:colOff>
      <xdr:row>59</xdr:row>
      <xdr:rowOff>190499</xdr:rowOff>
    </xdr:to>
    <xdr:graphicFrame macro="">
      <xdr:nvGraphicFramePr>
        <xdr:cNvPr id="3" name="Gráfico 2">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104775</xdr:colOff>
      <xdr:row>17</xdr:row>
      <xdr:rowOff>47625</xdr:rowOff>
    </xdr:from>
    <xdr:to>
      <xdr:col>23</xdr:col>
      <xdr:colOff>0</xdr:colOff>
      <xdr:row>19</xdr:row>
      <xdr:rowOff>38100</xdr:rowOff>
    </xdr:to>
    <xdr:sp macro="" textlink="">
      <xdr:nvSpPr>
        <xdr:cNvPr id="4" name="Flecha derecha 3">
          <a:extLst>
            <a:ext uri="{FF2B5EF4-FFF2-40B4-BE49-F238E27FC236}">
              <a16:creationId xmlns:a16="http://schemas.microsoft.com/office/drawing/2014/main" id="{00000000-0008-0000-1200-000006000000}"/>
            </a:ext>
          </a:extLst>
        </xdr:cNvPr>
        <xdr:cNvSpPr/>
      </xdr:nvSpPr>
      <xdr:spPr>
        <a:xfrm>
          <a:off x="12973050" y="56292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152400</xdr:colOff>
      <xdr:row>40</xdr:row>
      <xdr:rowOff>114300</xdr:rowOff>
    </xdr:from>
    <xdr:to>
      <xdr:col>16</xdr:col>
      <xdr:colOff>38101</xdr:colOff>
      <xdr:row>41</xdr:row>
      <xdr:rowOff>171450</xdr:rowOff>
    </xdr:to>
    <xdr:sp macro="" textlink="">
      <xdr:nvSpPr>
        <xdr:cNvPr id="5" name="CuadroTexto 4">
          <a:extLst>
            <a:ext uri="{FF2B5EF4-FFF2-40B4-BE49-F238E27FC236}">
              <a16:creationId xmlns:a16="http://schemas.microsoft.com/office/drawing/2014/main" id="{00000000-0008-0000-1200-000008000000}"/>
            </a:ext>
          </a:extLst>
        </xdr:cNvPr>
        <xdr:cNvSpPr txBox="1"/>
      </xdr:nvSpPr>
      <xdr:spPr>
        <a:xfrm>
          <a:off x="7839075" y="10077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13</xdr:col>
      <xdr:colOff>180975</xdr:colOff>
      <xdr:row>59</xdr:row>
      <xdr:rowOff>152400</xdr:rowOff>
    </xdr:from>
    <xdr:to>
      <xdr:col>16</xdr:col>
      <xdr:colOff>66676</xdr:colOff>
      <xdr:row>61</xdr:row>
      <xdr:rowOff>19050</xdr:rowOff>
    </xdr:to>
    <xdr:sp macro="" textlink="">
      <xdr:nvSpPr>
        <xdr:cNvPr id="6" name="CuadroTexto 5">
          <a:extLst>
            <a:ext uri="{FF2B5EF4-FFF2-40B4-BE49-F238E27FC236}">
              <a16:creationId xmlns:a16="http://schemas.microsoft.com/office/drawing/2014/main" id="{00000000-0008-0000-1200-000009000000}"/>
            </a:ext>
          </a:extLst>
        </xdr:cNvPr>
        <xdr:cNvSpPr txBox="1"/>
      </xdr:nvSpPr>
      <xdr:spPr>
        <a:xfrm>
          <a:off x="7867650" y="137350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200-00000D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200-00000E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23</xdr:col>
      <xdr:colOff>133350</xdr:colOff>
      <xdr:row>16</xdr:row>
      <xdr:rowOff>85725</xdr:rowOff>
    </xdr:from>
    <xdr:to>
      <xdr:col>25</xdr:col>
      <xdr:colOff>409574</xdr:colOff>
      <xdr:row>19</xdr:row>
      <xdr:rowOff>9526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F000000}"/>
            </a:ext>
          </a:extLst>
        </xdr:cNvPr>
        <xdr:cNvSpPr txBox="1"/>
      </xdr:nvSpPr>
      <xdr:spPr>
        <a:xfrm>
          <a:off x="137636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4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4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4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4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4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4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4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4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4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4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4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4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4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4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4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4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4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4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4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4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4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4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4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4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4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4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4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a:extLst>
            <a:ext uri="{FF2B5EF4-FFF2-40B4-BE49-F238E27FC236}">
              <a16:creationId xmlns:a16="http://schemas.microsoft.com/office/drawing/2014/main" id="{00000000-0008-0000-04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4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4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4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4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4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4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4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4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4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4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4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4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4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4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4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4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4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4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4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4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4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4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4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4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4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4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4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4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4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4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4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4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4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4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xdr:colOff>
      <xdr:row>19</xdr:row>
      <xdr:rowOff>66675</xdr:rowOff>
    </xdr:from>
    <xdr:to>
      <xdr:col>22</xdr:col>
      <xdr:colOff>71436</xdr:colOff>
      <xdr:row>40</xdr:row>
      <xdr:rowOff>55563</xdr:rowOff>
    </xdr:to>
    <xdr:graphicFrame macro="">
      <xdr:nvGraphicFramePr>
        <xdr:cNvPr id="2" name="Gráfico 1">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23812</xdr:colOff>
      <xdr:row>43</xdr:row>
      <xdr:rowOff>47625</xdr:rowOff>
    </xdr:from>
    <xdr:to>
      <xdr:col>22</xdr:col>
      <xdr:colOff>130968</xdr:colOff>
      <xdr:row>59</xdr:row>
      <xdr:rowOff>123825</xdr:rowOff>
    </xdr:to>
    <xdr:graphicFrame macro="">
      <xdr:nvGraphicFramePr>
        <xdr:cNvPr id="3" name="Gráfico 2">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202406</xdr:colOff>
      <xdr:row>17</xdr:row>
      <xdr:rowOff>23812</xdr:rowOff>
    </xdr:from>
    <xdr:to>
      <xdr:col>22</xdr:col>
      <xdr:colOff>102394</xdr:colOff>
      <xdr:row>19</xdr:row>
      <xdr:rowOff>14287</xdr:rowOff>
    </xdr:to>
    <xdr:sp macro="" textlink="">
      <xdr:nvSpPr>
        <xdr:cNvPr id="4" name="Flecha derecha 3">
          <a:extLst>
            <a:ext uri="{FF2B5EF4-FFF2-40B4-BE49-F238E27FC236}">
              <a16:creationId xmlns:a16="http://schemas.microsoft.com/office/drawing/2014/main" id="{00000000-0008-0000-1300-000007000000}"/>
            </a:ext>
          </a:extLst>
        </xdr:cNvPr>
        <xdr:cNvSpPr/>
      </xdr:nvSpPr>
      <xdr:spPr>
        <a:xfrm>
          <a:off x="11670506" y="5729287"/>
          <a:ext cx="538163" cy="41910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257175</xdr:colOff>
      <xdr:row>39</xdr:row>
      <xdr:rowOff>142875</xdr:rowOff>
    </xdr:from>
    <xdr:to>
      <xdr:col>13</xdr:col>
      <xdr:colOff>142876</xdr:colOff>
      <xdr:row>41</xdr:row>
      <xdr:rowOff>9525</xdr:rowOff>
    </xdr:to>
    <xdr:sp macro="" textlink="">
      <xdr:nvSpPr>
        <xdr:cNvPr id="5" name="CuadroTexto 4">
          <a:extLst>
            <a:ext uri="{FF2B5EF4-FFF2-40B4-BE49-F238E27FC236}">
              <a16:creationId xmlns:a16="http://schemas.microsoft.com/office/drawing/2014/main" id="{00000000-0008-0000-1300-000009000000}"/>
            </a:ext>
          </a:extLst>
        </xdr:cNvPr>
        <xdr:cNvSpPr txBox="1"/>
      </xdr:nvSpPr>
      <xdr:spPr>
        <a:xfrm>
          <a:off x="4705350" y="10086975"/>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59</xdr:row>
      <xdr:rowOff>38100</xdr:rowOff>
    </xdr:from>
    <xdr:to>
      <xdr:col>13</xdr:col>
      <xdr:colOff>161926</xdr:colOff>
      <xdr:row>60</xdr:row>
      <xdr:rowOff>95250</xdr:rowOff>
    </xdr:to>
    <xdr:sp macro="" textlink="">
      <xdr:nvSpPr>
        <xdr:cNvPr id="6" name="CuadroTexto 5">
          <a:extLst>
            <a:ext uri="{FF2B5EF4-FFF2-40B4-BE49-F238E27FC236}">
              <a16:creationId xmlns:a16="http://schemas.microsoft.com/office/drawing/2014/main" id="{00000000-0008-0000-1300-00000A000000}"/>
            </a:ext>
          </a:extLst>
        </xdr:cNvPr>
        <xdr:cNvSpPr txBox="1"/>
      </xdr:nvSpPr>
      <xdr:spPr>
        <a:xfrm>
          <a:off x="4724400" y="13792200"/>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300-00000E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300-00000F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22</xdr:col>
      <xdr:colOff>656166</xdr:colOff>
      <xdr:row>16</xdr:row>
      <xdr:rowOff>149225</xdr:rowOff>
    </xdr:from>
    <xdr:to>
      <xdr:col>25</xdr:col>
      <xdr:colOff>190499</xdr:colOff>
      <xdr:row>19</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300-000010000000}"/>
            </a:ext>
          </a:extLst>
        </xdr:cNvPr>
        <xdr:cNvSpPr txBox="1"/>
      </xdr:nvSpPr>
      <xdr:spPr>
        <a:xfrm>
          <a:off x="12762441" y="5530850"/>
          <a:ext cx="1820333" cy="62441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20</xdr:row>
      <xdr:rowOff>57150</xdr:rowOff>
    </xdr:from>
    <xdr:to>
      <xdr:col>23</xdr:col>
      <xdr:colOff>704850</xdr:colOff>
      <xdr:row>42</xdr:row>
      <xdr:rowOff>19050</xdr:rowOff>
    </xdr:to>
    <xdr:graphicFrame macro="">
      <xdr:nvGraphicFramePr>
        <xdr:cNvPr id="2" name="Gráfico 1">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23</xdr:col>
      <xdr:colOff>504825</xdr:colOff>
      <xdr:row>60</xdr:row>
      <xdr:rowOff>9526</xdr:rowOff>
    </xdr:to>
    <xdr:graphicFrame macro="">
      <xdr:nvGraphicFramePr>
        <xdr:cNvPr id="3" name="Gráfico 2">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271463</xdr:colOff>
      <xdr:row>17</xdr:row>
      <xdr:rowOff>364331</xdr:rowOff>
    </xdr:from>
    <xdr:to>
      <xdr:col>25</xdr:col>
      <xdr:colOff>33338</xdr:colOff>
      <xdr:row>20</xdr:row>
      <xdr:rowOff>173831</xdr:rowOff>
    </xdr:to>
    <xdr:sp macro="" textlink="">
      <xdr:nvSpPr>
        <xdr:cNvPr id="4" name="Flecha derecha 3">
          <a:extLst>
            <a:ext uri="{FF2B5EF4-FFF2-40B4-BE49-F238E27FC236}">
              <a16:creationId xmlns:a16="http://schemas.microsoft.com/office/drawing/2014/main" id="{00000000-0008-0000-1400-000007000000}"/>
            </a:ext>
          </a:extLst>
        </xdr:cNvPr>
        <xdr:cNvSpPr/>
      </xdr:nvSpPr>
      <xdr:spPr>
        <a:xfrm>
          <a:off x="14292263" y="5660231"/>
          <a:ext cx="542925" cy="55245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92868</xdr:colOff>
      <xdr:row>41</xdr:row>
      <xdr:rowOff>73819</xdr:rowOff>
    </xdr:from>
    <xdr:to>
      <xdr:col>19</xdr:col>
      <xdr:colOff>635794</xdr:colOff>
      <xdr:row>42</xdr:row>
      <xdr:rowOff>123349</xdr:rowOff>
    </xdr:to>
    <xdr:sp macro="" textlink="">
      <xdr:nvSpPr>
        <xdr:cNvPr id="5" name="CuadroTexto 4">
          <a:extLst>
            <a:ext uri="{FF2B5EF4-FFF2-40B4-BE49-F238E27FC236}">
              <a16:creationId xmlns:a16="http://schemas.microsoft.com/office/drawing/2014/main" id="{00000000-0008-0000-1400-000009000000}"/>
            </a:ext>
          </a:extLst>
        </xdr:cNvPr>
        <xdr:cNvSpPr txBox="1"/>
      </xdr:nvSpPr>
      <xdr:spPr>
        <a:xfrm>
          <a:off x="7950993" y="9913144"/>
          <a:ext cx="1857376" cy="230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392907</xdr:colOff>
      <xdr:row>59</xdr:row>
      <xdr:rowOff>88106</xdr:rowOff>
    </xdr:from>
    <xdr:to>
      <xdr:col>19</xdr:col>
      <xdr:colOff>264321</xdr:colOff>
      <xdr:row>60</xdr:row>
      <xdr:rowOff>135731</xdr:rowOff>
    </xdr:to>
    <xdr:sp macro="" textlink="">
      <xdr:nvSpPr>
        <xdr:cNvPr id="6" name="CuadroTexto 5">
          <a:extLst>
            <a:ext uri="{FF2B5EF4-FFF2-40B4-BE49-F238E27FC236}">
              <a16:creationId xmlns:a16="http://schemas.microsoft.com/office/drawing/2014/main" id="{00000000-0008-0000-1400-00000A000000}"/>
            </a:ext>
          </a:extLst>
        </xdr:cNvPr>
        <xdr:cNvSpPr txBox="1"/>
      </xdr:nvSpPr>
      <xdr:spPr>
        <a:xfrm>
          <a:off x="7593807" y="13184981"/>
          <a:ext cx="1843089"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400-00000E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400-00000F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114301</xdr:colOff>
      <xdr:row>17</xdr:row>
      <xdr:rowOff>245268</xdr:rowOff>
    </xdr:from>
    <xdr:to>
      <xdr:col>28</xdr:col>
      <xdr:colOff>76200</xdr:colOff>
      <xdr:row>21</xdr:row>
      <xdr:rowOff>159544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10000000}"/>
            </a:ext>
          </a:extLst>
        </xdr:cNvPr>
        <xdr:cNvSpPr txBox="1"/>
      </xdr:nvSpPr>
      <xdr:spPr>
        <a:xfrm>
          <a:off x="14916151" y="5541168"/>
          <a:ext cx="2305049" cy="8382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114300</xdr:colOff>
      <xdr:row>18</xdr:row>
      <xdr:rowOff>180975</xdr:rowOff>
    </xdr:from>
    <xdr:to>
      <xdr:col>17</xdr:col>
      <xdr:colOff>114300</xdr:colOff>
      <xdr:row>39</xdr:row>
      <xdr:rowOff>169863</xdr:rowOff>
    </xdr:to>
    <xdr:graphicFrame macro="">
      <xdr:nvGraphicFramePr>
        <xdr:cNvPr id="4" name="Gráfico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314325</xdr:colOff>
      <xdr:row>41</xdr:row>
      <xdr:rowOff>128586</xdr:rowOff>
    </xdr:from>
    <xdr:to>
      <xdr:col>17</xdr:col>
      <xdr:colOff>314325</xdr:colOff>
      <xdr:row>59</xdr:row>
      <xdr:rowOff>95249</xdr:rowOff>
    </xdr:to>
    <xdr:graphicFrame macro="">
      <xdr:nvGraphicFramePr>
        <xdr:cNvPr id="5" name="Gráfico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38100</xdr:colOff>
      <xdr:row>16</xdr:row>
      <xdr:rowOff>114300</xdr:rowOff>
    </xdr:from>
    <xdr:to>
      <xdr:col>18</xdr:col>
      <xdr:colOff>695325</xdr:colOff>
      <xdr:row>18</xdr:row>
      <xdr:rowOff>104775</xdr:rowOff>
    </xdr:to>
    <xdr:sp macro="" textlink="">
      <xdr:nvSpPr>
        <xdr:cNvPr id="6" name="Flecha derecha 5">
          <a:extLst>
            <a:ext uri="{FF2B5EF4-FFF2-40B4-BE49-F238E27FC236}">
              <a16:creationId xmlns:a16="http://schemas.microsoft.com/office/drawing/2014/main" id="{00000000-0008-0000-1500-000006000000}"/>
            </a:ext>
          </a:extLst>
        </xdr:cNvPr>
        <xdr:cNvSpPr/>
      </xdr:nvSpPr>
      <xdr:spPr>
        <a:xfrm>
          <a:off x="13411200" y="56959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180975</xdr:colOff>
      <xdr:row>39</xdr:row>
      <xdr:rowOff>76200</xdr:rowOff>
    </xdr:from>
    <xdr:to>
      <xdr:col>13</xdr:col>
      <xdr:colOff>66676</xdr:colOff>
      <xdr:row>40</xdr:row>
      <xdr:rowOff>133350</xdr:rowOff>
    </xdr:to>
    <xdr:sp macro="" textlink="">
      <xdr:nvSpPr>
        <xdr:cNvPr id="8" name="CuadroTexto 7">
          <a:extLst>
            <a:ext uri="{FF2B5EF4-FFF2-40B4-BE49-F238E27FC236}">
              <a16:creationId xmlns:a16="http://schemas.microsoft.com/office/drawing/2014/main" id="{00000000-0008-0000-1500-000008000000}"/>
            </a:ext>
          </a:extLst>
        </xdr:cNvPr>
        <xdr:cNvSpPr txBox="1"/>
      </xdr:nvSpPr>
      <xdr:spPr>
        <a:xfrm>
          <a:off x="7867650" y="9848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314325</xdr:colOff>
      <xdr:row>59</xdr:row>
      <xdr:rowOff>19050</xdr:rowOff>
    </xdr:from>
    <xdr:to>
      <xdr:col>13</xdr:col>
      <xdr:colOff>200026</xdr:colOff>
      <xdr:row>60</xdr:row>
      <xdr:rowOff>76200</xdr:rowOff>
    </xdr:to>
    <xdr:sp macro="" textlink="">
      <xdr:nvSpPr>
        <xdr:cNvPr id="9" name="CuadroTexto 8">
          <a:extLst>
            <a:ext uri="{FF2B5EF4-FFF2-40B4-BE49-F238E27FC236}">
              <a16:creationId xmlns:a16="http://schemas.microsoft.com/office/drawing/2014/main" id="{00000000-0008-0000-1500-000009000000}"/>
            </a:ext>
          </a:extLst>
        </xdr:cNvPr>
        <xdr:cNvSpPr txBox="1"/>
      </xdr:nvSpPr>
      <xdr:spPr>
        <a:xfrm>
          <a:off x="8001000" y="13601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500-00000D000000}"/>
            </a:ext>
          </a:extLst>
        </xdr:cNvPr>
        <xdr:cNvSpPr txBox="1"/>
      </xdr:nvSpPr>
      <xdr:spPr>
        <a:xfrm>
          <a:off x="80010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500-00000E000000}"/>
            </a:ext>
          </a:extLst>
        </xdr:cNvPr>
        <xdr:cNvSpPr txBox="1"/>
      </xdr:nvSpPr>
      <xdr:spPr>
        <a:xfrm>
          <a:off x="81915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95250</xdr:colOff>
      <xdr:row>16</xdr:row>
      <xdr:rowOff>66675</xdr:rowOff>
    </xdr:from>
    <xdr:to>
      <xdr:col>21</xdr:col>
      <xdr:colOff>371474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500-00000F000000}"/>
            </a:ext>
          </a:extLst>
        </xdr:cNvPr>
        <xdr:cNvSpPr txBox="1"/>
      </xdr:nvSpPr>
      <xdr:spPr>
        <a:xfrm>
          <a:off x="143732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24</xdr:col>
      <xdr:colOff>127000</xdr:colOff>
      <xdr:row>40</xdr:row>
      <xdr:rowOff>182351</xdr:rowOff>
    </xdr:to>
    <xdr:graphicFrame macro="">
      <xdr:nvGraphicFramePr>
        <xdr:cNvPr id="2" name="Gráfico 1">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1195916</xdr:colOff>
      <xdr:row>43</xdr:row>
      <xdr:rowOff>76200</xdr:rowOff>
    </xdr:from>
    <xdr:to>
      <xdr:col>24</xdr:col>
      <xdr:colOff>101600</xdr:colOff>
      <xdr:row>63</xdr:row>
      <xdr:rowOff>19050</xdr:rowOff>
    </xdr:to>
    <xdr:graphicFrame macro="">
      <xdr:nvGraphicFramePr>
        <xdr:cNvPr id="3" name="Gráfico 2">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68791</xdr:colOff>
      <xdr:row>17</xdr:row>
      <xdr:rowOff>239183</xdr:rowOff>
    </xdr:from>
    <xdr:to>
      <xdr:col>22</xdr:col>
      <xdr:colOff>599016</xdr:colOff>
      <xdr:row>20</xdr:row>
      <xdr:rowOff>39158</xdr:rowOff>
    </xdr:to>
    <xdr:sp macro="" textlink="">
      <xdr:nvSpPr>
        <xdr:cNvPr id="4" name="Flecha derecha 3">
          <a:extLst>
            <a:ext uri="{FF2B5EF4-FFF2-40B4-BE49-F238E27FC236}">
              <a16:creationId xmlns:a16="http://schemas.microsoft.com/office/drawing/2014/main" id="{00000000-0008-0000-1600-000007000000}"/>
            </a:ext>
          </a:extLst>
        </xdr:cNvPr>
        <xdr:cNvSpPr/>
      </xdr:nvSpPr>
      <xdr:spPr>
        <a:xfrm>
          <a:off x="12175066" y="5630333"/>
          <a:ext cx="1168400" cy="4857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270933</xdr:colOff>
      <xdr:row>40</xdr:row>
      <xdr:rowOff>118533</xdr:rowOff>
    </xdr:from>
    <xdr:to>
      <xdr:col>21</xdr:col>
      <xdr:colOff>169334</xdr:colOff>
      <xdr:row>42</xdr:row>
      <xdr:rowOff>101600</xdr:rowOff>
    </xdr:to>
    <xdr:sp macro="" textlink="">
      <xdr:nvSpPr>
        <xdr:cNvPr id="5" name="CuadroTexto 4">
          <a:extLst>
            <a:ext uri="{FF2B5EF4-FFF2-40B4-BE49-F238E27FC236}">
              <a16:creationId xmlns:a16="http://schemas.microsoft.com/office/drawing/2014/main" id="{00000000-0008-0000-1600-000009000000}"/>
            </a:ext>
          </a:extLst>
        </xdr:cNvPr>
        <xdr:cNvSpPr txBox="1"/>
      </xdr:nvSpPr>
      <xdr:spPr>
        <a:xfrm>
          <a:off x="8119533" y="9872133"/>
          <a:ext cx="2506134"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17</xdr:col>
      <xdr:colOff>127000</xdr:colOff>
      <xdr:row>62</xdr:row>
      <xdr:rowOff>149224</xdr:rowOff>
    </xdr:from>
    <xdr:to>
      <xdr:col>21</xdr:col>
      <xdr:colOff>643467</xdr:colOff>
      <xdr:row>65</xdr:row>
      <xdr:rowOff>8465</xdr:rowOff>
    </xdr:to>
    <xdr:sp macro="" textlink="">
      <xdr:nvSpPr>
        <xdr:cNvPr id="6" name="CuadroTexto 5">
          <a:extLst>
            <a:ext uri="{FF2B5EF4-FFF2-40B4-BE49-F238E27FC236}">
              <a16:creationId xmlns:a16="http://schemas.microsoft.com/office/drawing/2014/main" id="{00000000-0008-0000-1600-00000A000000}"/>
            </a:ext>
          </a:extLst>
        </xdr:cNvPr>
        <xdr:cNvSpPr txBox="1"/>
      </xdr:nvSpPr>
      <xdr:spPr>
        <a:xfrm>
          <a:off x="7975600" y="14000691"/>
          <a:ext cx="3124200" cy="418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600-00000E000000}"/>
            </a:ext>
          </a:extLst>
        </xdr:cNvPr>
        <xdr:cNvSpPr txBox="1"/>
      </xdr:nvSpPr>
      <xdr:spPr>
        <a:xfrm>
          <a:off x="7524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600-00000F000000}"/>
            </a:ext>
          </a:extLst>
        </xdr:cNvPr>
        <xdr:cNvSpPr txBox="1"/>
      </xdr:nvSpPr>
      <xdr:spPr>
        <a:xfrm>
          <a:off x="77152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23</xdr:col>
      <xdr:colOff>366184</xdr:colOff>
      <xdr:row>17</xdr:row>
      <xdr:rowOff>187325</xdr:rowOff>
    </xdr:from>
    <xdr:to>
      <xdr:col>25</xdr:col>
      <xdr:colOff>515408</xdr:colOff>
      <xdr:row>20</xdr:row>
      <xdr:rowOff>111126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10000000}"/>
            </a:ext>
          </a:extLst>
        </xdr:cNvPr>
        <xdr:cNvSpPr txBox="1"/>
      </xdr:nvSpPr>
      <xdr:spPr>
        <a:xfrm>
          <a:off x="13872634" y="5578475"/>
          <a:ext cx="1673224" cy="6096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19</xdr:row>
      <xdr:rowOff>85725</xdr:rowOff>
    </xdr:from>
    <xdr:to>
      <xdr:col>17</xdr:col>
      <xdr:colOff>171450</xdr:colOff>
      <xdr:row>40</xdr:row>
      <xdr:rowOff>74613</xdr:rowOff>
    </xdr:to>
    <xdr:graphicFrame macro="">
      <xdr:nvGraphicFramePr>
        <xdr:cNvPr id="2" name="Gráfico 1">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17</xdr:col>
      <xdr:colOff>304800</xdr:colOff>
      <xdr:row>60</xdr:row>
      <xdr:rowOff>95249</xdr:rowOff>
    </xdr:to>
    <xdr:graphicFrame macro="">
      <xdr:nvGraphicFramePr>
        <xdr:cNvPr id="3" name="Gráfico 2">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123825</xdr:colOff>
      <xdr:row>16</xdr:row>
      <xdr:rowOff>133350</xdr:rowOff>
    </xdr:from>
    <xdr:to>
      <xdr:col>20</xdr:col>
      <xdr:colOff>19050</xdr:colOff>
      <xdr:row>18</xdr:row>
      <xdr:rowOff>123825</xdr:rowOff>
    </xdr:to>
    <xdr:sp macro="" textlink="">
      <xdr:nvSpPr>
        <xdr:cNvPr id="4" name="Flecha derecha 3">
          <a:extLst>
            <a:ext uri="{FF2B5EF4-FFF2-40B4-BE49-F238E27FC236}">
              <a16:creationId xmlns:a16="http://schemas.microsoft.com/office/drawing/2014/main" id="{00000000-0008-0000-1700-000006000000}"/>
            </a:ext>
          </a:extLst>
        </xdr:cNvPr>
        <xdr:cNvSpPr/>
      </xdr:nvSpPr>
      <xdr:spPr>
        <a:xfrm>
          <a:off x="13639800" y="55245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295275</xdr:colOff>
      <xdr:row>40</xdr:row>
      <xdr:rowOff>9525</xdr:rowOff>
    </xdr:from>
    <xdr:to>
      <xdr:col>12</xdr:col>
      <xdr:colOff>180976</xdr:colOff>
      <xdr:row>41</xdr:row>
      <xdr:rowOff>66675</xdr:rowOff>
    </xdr:to>
    <xdr:sp macro="" textlink="">
      <xdr:nvSpPr>
        <xdr:cNvPr id="5" name="CuadroTexto 4">
          <a:extLst>
            <a:ext uri="{FF2B5EF4-FFF2-40B4-BE49-F238E27FC236}">
              <a16:creationId xmlns:a16="http://schemas.microsoft.com/office/drawing/2014/main" id="{00000000-0008-0000-1700-000008000000}"/>
            </a:ext>
          </a:extLst>
        </xdr:cNvPr>
        <xdr:cNvSpPr txBox="1"/>
      </xdr:nvSpPr>
      <xdr:spPr>
        <a:xfrm>
          <a:off x="73342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314325</xdr:colOff>
      <xdr:row>59</xdr:row>
      <xdr:rowOff>180975</xdr:rowOff>
    </xdr:from>
    <xdr:to>
      <xdr:col>12</xdr:col>
      <xdr:colOff>200026</xdr:colOff>
      <xdr:row>61</xdr:row>
      <xdr:rowOff>47625</xdr:rowOff>
    </xdr:to>
    <xdr:sp macro="" textlink="">
      <xdr:nvSpPr>
        <xdr:cNvPr id="6" name="CuadroTexto 5">
          <a:extLst>
            <a:ext uri="{FF2B5EF4-FFF2-40B4-BE49-F238E27FC236}">
              <a16:creationId xmlns:a16="http://schemas.microsoft.com/office/drawing/2014/main" id="{00000000-0008-0000-1700-000009000000}"/>
            </a:ext>
          </a:extLst>
        </xdr:cNvPr>
        <xdr:cNvSpPr txBox="1"/>
      </xdr:nvSpPr>
      <xdr:spPr>
        <a:xfrm>
          <a:off x="73533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152400</xdr:colOff>
      <xdr:row>16</xdr:row>
      <xdr:rowOff>66675</xdr:rowOff>
    </xdr:from>
    <xdr:to>
      <xdr:col>22</xdr:col>
      <xdr:colOff>428624</xdr:colOff>
      <xdr:row>18</xdr:row>
      <xdr:rowOff>180976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1035844</xdr:colOff>
      <xdr:row>20</xdr:row>
      <xdr:rowOff>152400</xdr:rowOff>
    </xdr:from>
    <xdr:to>
      <xdr:col>23</xdr:col>
      <xdr:colOff>514349</xdr:colOff>
      <xdr:row>41</xdr:row>
      <xdr:rowOff>141288</xdr:rowOff>
    </xdr:to>
    <xdr:graphicFrame macro="">
      <xdr:nvGraphicFramePr>
        <xdr:cNvPr id="2" name="Gráfico 1">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23</xdr:col>
      <xdr:colOff>371475</xdr:colOff>
      <xdr:row>61</xdr:row>
      <xdr:rowOff>57149</xdr:rowOff>
    </xdr:to>
    <xdr:graphicFrame macro="">
      <xdr:nvGraphicFramePr>
        <xdr:cNvPr id="3" name="Gráfico 2">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28575</xdr:colOff>
      <xdr:row>18</xdr:row>
      <xdr:rowOff>119062</xdr:rowOff>
    </xdr:from>
    <xdr:to>
      <xdr:col>23</xdr:col>
      <xdr:colOff>590550</xdr:colOff>
      <xdr:row>19</xdr:row>
      <xdr:rowOff>152400</xdr:rowOff>
    </xdr:to>
    <xdr:sp macro="" textlink="">
      <xdr:nvSpPr>
        <xdr:cNvPr id="4" name="Flecha derecha 3">
          <a:extLst>
            <a:ext uri="{FF2B5EF4-FFF2-40B4-BE49-F238E27FC236}">
              <a16:creationId xmlns:a16="http://schemas.microsoft.com/office/drawing/2014/main" id="{00000000-0008-0000-1800-000007000000}"/>
            </a:ext>
          </a:extLst>
        </xdr:cNvPr>
        <xdr:cNvSpPr/>
      </xdr:nvSpPr>
      <xdr:spPr>
        <a:xfrm>
          <a:off x="12734925" y="5729287"/>
          <a:ext cx="561975" cy="347663"/>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28575</xdr:colOff>
      <xdr:row>41</xdr:row>
      <xdr:rowOff>123826</xdr:rowOff>
    </xdr:from>
    <xdr:to>
      <xdr:col>18</xdr:col>
      <xdr:colOff>571501</xdr:colOff>
      <xdr:row>43</xdr:row>
      <xdr:rowOff>1</xdr:rowOff>
    </xdr:to>
    <xdr:sp macro="" textlink="">
      <xdr:nvSpPr>
        <xdr:cNvPr id="5" name="CuadroTexto 4">
          <a:extLst>
            <a:ext uri="{FF2B5EF4-FFF2-40B4-BE49-F238E27FC236}">
              <a16:creationId xmlns:a16="http://schemas.microsoft.com/office/drawing/2014/main" id="{00000000-0008-0000-1800-000009000000}"/>
            </a:ext>
          </a:extLst>
        </xdr:cNvPr>
        <xdr:cNvSpPr txBox="1"/>
      </xdr:nvSpPr>
      <xdr:spPr>
        <a:xfrm>
          <a:off x="7886700" y="10029826"/>
          <a:ext cx="1857376"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169069</xdr:colOff>
      <xdr:row>61</xdr:row>
      <xdr:rowOff>64294</xdr:rowOff>
    </xdr:from>
    <xdr:to>
      <xdr:col>19</xdr:col>
      <xdr:colOff>54770</xdr:colOff>
      <xdr:row>62</xdr:row>
      <xdr:rowOff>111919</xdr:rowOff>
    </xdr:to>
    <xdr:sp macro="" textlink="">
      <xdr:nvSpPr>
        <xdr:cNvPr id="6" name="CuadroTexto 5">
          <a:extLst>
            <a:ext uri="{FF2B5EF4-FFF2-40B4-BE49-F238E27FC236}">
              <a16:creationId xmlns:a16="http://schemas.microsoft.com/office/drawing/2014/main" id="{00000000-0008-0000-1800-00000A000000}"/>
            </a:ext>
          </a:extLst>
        </xdr:cNvPr>
        <xdr:cNvSpPr txBox="1"/>
      </xdr:nvSpPr>
      <xdr:spPr>
        <a:xfrm>
          <a:off x="8027194" y="13589794"/>
          <a:ext cx="1857376"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800-00000E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800-00000F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23</xdr:col>
      <xdr:colOff>697706</xdr:colOff>
      <xdr:row>17</xdr:row>
      <xdr:rowOff>295275</xdr:rowOff>
    </xdr:from>
    <xdr:to>
      <xdr:col>27</xdr:col>
      <xdr:colOff>126206</xdr:colOff>
      <xdr:row>21</xdr:row>
      <xdr:rowOff>19050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10000000}"/>
            </a:ext>
          </a:extLst>
        </xdr:cNvPr>
        <xdr:cNvSpPr txBox="1"/>
      </xdr:nvSpPr>
      <xdr:spPr>
        <a:xfrm>
          <a:off x="13404056" y="5591175"/>
          <a:ext cx="2552700" cy="7143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21</xdr:row>
      <xdr:rowOff>161925</xdr:rowOff>
    </xdr:from>
    <xdr:to>
      <xdr:col>24</xdr:col>
      <xdr:colOff>409575</xdr:colOff>
      <xdr:row>42</xdr:row>
      <xdr:rowOff>150813</xdr:rowOff>
    </xdr:to>
    <xdr:graphicFrame macro="">
      <xdr:nvGraphicFramePr>
        <xdr:cNvPr id="2" name="Gráfico 1">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114299</xdr:rowOff>
    </xdr:from>
    <xdr:to>
      <xdr:col>24</xdr:col>
      <xdr:colOff>142875</xdr:colOff>
      <xdr:row>65</xdr:row>
      <xdr:rowOff>142874</xdr:rowOff>
    </xdr:to>
    <xdr:graphicFrame macro="">
      <xdr:nvGraphicFramePr>
        <xdr:cNvPr id="3" name="Gráfico 2">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276224</xdr:colOff>
      <xdr:row>17</xdr:row>
      <xdr:rowOff>228600</xdr:rowOff>
    </xdr:from>
    <xdr:to>
      <xdr:col>23</xdr:col>
      <xdr:colOff>190499</xdr:colOff>
      <xdr:row>20</xdr:row>
      <xdr:rowOff>26194</xdr:rowOff>
    </xdr:to>
    <xdr:sp macro="" textlink="">
      <xdr:nvSpPr>
        <xdr:cNvPr id="4" name="Flecha derecha 3">
          <a:extLst>
            <a:ext uri="{FF2B5EF4-FFF2-40B4-BE49-F238E27FC236}">
              <a16:creationId xmlns:a16="http://schemas.microsoft.com/office/drawing/2014/main" id="{00000000-0008-0000-1900-000007000000}"/>
            </a:ext>
          </a:extLst>
        </xdr:cNvPr>
        <xdr:cNvSpPr/>
      </xdr:nvSpPr>
      <xdr:spPr>
        <a:xfrm>
          <a:off x="11420474" y="5524500"/>
          <a:ext cx="571500" cy="531019"/>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85725</xdr:colOff>
      <xdr:row>42</xdr:row>
      <xdr:rowOff>114300</xdr:rowOff>
    </xdr:from>
    <xdr:to>
      <xdr:col>20</xdr:col>
      <xdr:colOff>228600</xdr:colOff>
      <xdr:row>44</xdr:row>
      <xdr:rowOff>0</xdr:rowOff>
    </xdr:to>
    <xdr:sp macro="" textlink="">
      <xdr:nvSpPr>
        <xdr:cNvPr id="5" name="CuadroTexto 4">
          <a:extLst>
            <a:ext uri="{FF2B5EF4-FFF2-40B4-BE49-F238E27FC236}">
              <a16:creationId xmlns:a16="http://schemas.microsoft.com/office/drawing/2014/main" id="{00000000-0008-0000-1900-000009000000}"/>
            </a:ext>
          </a:extLst>
        </xdr:cNvPr>
        <xdr:cNvSpPr txBox="1"/>
      </xdr:nvSpPr>
      <xdr:spPr>
        <a:xfrm>
          <a:off x="7943850" y="10125075"/>
          <a:ext cx="21145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619125</xdr:colOff>
      <xdr:row>65</xdr:row>
      <xdr:rowOff>104775</xdr:rowOff>
    </xdr:from>
    <xdr:to>
      <xdr:col>20</xdr:col>
      <xdr:colOff>276225</xdr:colOff>
      <xdr:row>67</xdr:row>
      <xdr:rowOff>142875</xdr:rowOff>
    </xdr:to>
    <xdr:sp macro="" textlink="">
      <xdr:nvSpPr>
        <xdr:cNvPr id="6" name="CuadroTexto 5">
          <a:extLst>
            <a:ext uri="{FF2B5EF4-FFF2-40B4-BE49-F238E27FC236}">
              <a16:creationId xmlns:a16="http://schemas.microsoft.com/office/drawing/2014/main" id="{00000000-0008-0000-1900-00000A000000}"/>
            </a:ext>
          </a:extLst>
        </xdr:cNvPr>
        <xdr:cNvSpPr txBox="1"/>
      </xdr:nvSpPr>
      <xdr:spPr>
        <a:xfrm>
          <a:off x="7820025" y="14277975"/>
          <a:ext cx="22860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900-00000E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900-00000F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23</xdr:col>
      <xdr:colOff>313002</xdr:colOff>
      <xdr:row>17</xdr:row>
      <xdr:rowOff>161132</xdr:rowOff>
    </xdr:from>
    <xdr:to>
      <xdr:col>26</xdr:col>
      <xdr:colOff>114300</xdr:colOff>
      <xdr:row>20</xdr:row>
      <xdr:rowOff>114300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10000000}"/>
            </a:ext>
          </a:extLst>
        </xdr:cNvPr>
        <xdr:cNvSpPr txBox="1"/>
      </xdr:nvSpPr>
      <xdr:spPr>
        <a:xfrm>
          <a:off x="12114477" y="5457032"/>
          <a:ext cx="2144448" cy="68659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285750</xdr:colOff>
      <xdr:row>19</xdr:row>
      <xdr:rowOff>142875</xdr:rowOff>
    </xdr:from>
    <xdr:to>
      <xdr:col>17</xdr:col>
      <xdr:colOff>285750</xdr:colOff>
      <xdr:row>40</xdr:row>
      <xdr:rowOff>74613</xdr:rowOff>
    </xdr:to>
    <xdr:graphicFrame macro="">
      <xdr:nvGraphicFramePr>
        <xdr:cNvPr id="4" name="Gráfico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41</xdr:row>
      <xdr:rowOff>71436</xdr:rowOff>
    </xdr:from>
    <xdr:to>
      <xdr:col>17</xdr:col>
      <xdr:colOff>409575</xdr:colOff>
      <xdr:row>59</xdr:row>
      <xdr:rowOff>38099</xdr:rowOff>
    </xdr:to>
    <xdr:graphicFrame macro="">
      <xdr:nvGraphicFramePr>
        <xdr:cNvPr id="5" name="Gráfico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57150</xdr:colOff>
      <xdr:row>16</xdr:row>
      <xdr:rowOff>133350</xdr:rowOff>
    </xdr:from>
    <xdr:to>
      <xdr:col>18</xdr:col>
      <xdr:colOff>714375</xdr:colOff>
      <xdr:row>18</xdr:row>
      <xdr:rowOff>123825</xdr:rowOff>
    </xdr:to>
    <xdr:sp macro="" textlink="">
      <xdr:nvSpPr>
        <xdr:cNvPr id="6" name="Flecha derecha 5">
          <a:extLst>
            <a:ext uri="{FF2B5EF4-FFF2-40B4-BE49-F238E27FC236}">
              <a16:creationId xmlns:a16="http://schemas.microsoft.com/office/drawing/2014/main" id="{00000000-0008-0000-1A00-000006000000}"/>
            </a:ext>
          </a:extLst>
        </xdr:cNvPr>
        <xdr:cNvSpPr/>
      </xdr:nvSpPr>
      <xdr:spPr>
        <a:xfrm>
          <a:off x="13430250" y="55435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314325</xdr:colOff>
      <xdr:row>39</xdr:row>
      <xdr:rowOff>171450</xdr:rowOff>
    </xdr:from>
    <xdr:to>
      <xdr:col>13</xdr:col>
      <xdr:colOff>200026</xdr:colOff>
      <xdr:row>41</xdr:row>
      <xdr:rowOff>38100</xdr:rowOff>
    </xdr:to>
    <xdr:sp macro="" textlink="">
      <xdr:nvSpPr>
        <xdr:cNvPr id="8" name="CuadroTexto 7">
          <a:extLst>
            <a:ext uri="{FF2B5EF4-FFF2-40B4-BE49-F238E27FC236}">
              <a16:creationId xmlns:a16="http://schemas.microsoft.com/office/drawing/2014/main" id="{00000000-0008-0000-1A00-000008000000}"/>
            </a:ext>
          </a:extLst>
        </xdr:cNvPr>
        <xdr:cNvSpPr txBox="1"/>
      </xdr:nvSpPr>
      <xdr:spPr>
        <a:xfrm>
          <a:off x="8001000" y="994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352425</xdr:colOff>
      <xdr:row>58</xdr:row>
      <xdr:rowOff>114300</xdr:rowOff>
    </xdr:from>
    <xdr:to>
      <xdr:col>13</xdr:col>
      <xdr:colOff>238126</xdr:colOff>
      <xdr:row>59</xdr:row>
      <xdr:rowOff>171450</xdr:rowOff>
    </xdr:to>
    <xdr:sp macro="" textlink="">
      <xdr:nvSpPr>
        <xdr:cNvPr id="9" name="CuadroTexto 8">
          <a:extLst>
            <a:ext uri="{FF2B5EF4-FFF2-40B4-BE49-F238E27FC236}">
              <a16:creationId xmlns:a16="http://schemas.microsoft.com/office/drawing/2014/main" id="{00000000-0008-0000-1A00-000009000000}"/>
            </a:ext>
          </a:extLst>
        </xdr:cNvPr>
        <xdr:cNvSpPr txBox="1"/>
      </xdr:nvSpPr>
      <xdr:spPr>
        <a:xfrm>
          <a:off x="8039100" y="13506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A00-00000D000000}"/>
            </a:ext>
          </a:extLst>
        </xdr:cNvPr>
        <xdr:cNvSpPr txBox="1"/>
      </xdr:nvSpPr>
      <xdr:spPr>
        <a:xfrm>
          <a:off x="762000"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A00-00000E000000}"/>
            </a:ext>
          </a:extLst>
        </xdr:cNvPr>
        <xdr:cNvSpPr txBox="1"/>
      </xdr:nvSpPr>
      <xdr:spPr>
        <a:xfrm>
          <a:off x="771525" y="15525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76200</xdr:rowOff>
    </xdr:from>
    <xdr:to>
      <xdr:col>21</xdr:col>
      <xdr:colOff>400049</xdr:colOff>
      <xdr:row>19</xdr:row>
      <xdr:rowOff>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A00-00000F000000}"/>
            </a:ext>
          </a:extLst>
        </xdr:cNvPr>
        <xdr:cNvSpPr txBox="1"/>
      </xdr:nvSpPr>
      <xdr:spPr>
        <a:xfrm>
          <a:off x="14401800" y="54673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161925</xdr:colOff>
      <xdr:row>19</xdr:row>
      <xdr:rowOff>85725</xdr:rowOff>
    </xdr:from>
    <xdr:to>
      <xdr:col>17</xdr:col>
      <xdr:colOff>161925</xdr:colOff>
      <xdr:row>40</xdr:row>
      <xdr:rowOff>46038</xdr:rowOff>
    </xdr:to>
    <xdr:graphicFrame macro="">
      <xdr:nvGraphicFramePr>
        <xdr:cNvPr id="4" name="Gráfico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447675</xdr:colOff>
      <xdr:row>42</xdr:row>
      <xdr:rowOff>52386</xdr:rowOff>
    </xdr:from>
    <xdr:to>
      <xdr:col>17</xdr:col>
      <xdr:colOff>447675</xdr:colOff>
      <xdr:row>60</xdr:row>
      <xdr:rowOff>19049</xdr:rowOff>
    </xdr:to>
    <xdr:graphicFrame macro="">
      <xdr:nvGraphicFramePr>
        <xdr:cNvPr id="5" name="Gráfico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114300</xdr:rowOff>
    </xdr:from>
    <xdr:to>
      <xdr:col>18</xdr:col>
      <xdr:colOff>742950</xdr:colOff>
      <xdr:row>18</xdr:row>
      <xdr:rowOff>104775</xdr:rowOff>
    </xdr:to>
    <xdr:sp macro="" textlink="">
      <xdr:nvSpPr>
        <xdr:cNvPr id="6" name="Flecha derecha 5">
          <a:extLst>
            <a:ext uri="{FF2B5EF4-FFF2-40B4-BE49-F238E27FC236}">
              <a16:creationId xmlns:a16="http://schemas.microsoft.com/office/drawing/2014/main" id="{00000000-0008-0000-1B00-000006000000}"/>
            </a:ext>
          </a:extLst>
        </xdr:cNvPr>
        <xdr:cNvSpPr/>
      </xdr:nvSpPr>
      <xdr:spPr>
        <a:xfrm>
          <a:off x="13458825" y="54483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142875</xdr:colOff>
      <xdr:row>39</xdr:row>
      <xdr:rowOff>161925</xdr:rowOff>
    </xdr:from>
    <xdr:to>
      <xdr:col>13</xdr:col>
      <xdr:colOff>28576</xdr:colOff>
      <xdr:row>41</xdr:row>
      <xdr:rowOff>28575</xdr:rowOff>
    </xdr:to>
    <xdr:sp macro="" textlink="">
      <xdr:nvSpPr>
        <xdr:cNvPr id="8" name="CuadroTexto 7">
          <a:extLst>
            <a:ext uri="{FF2B5EF4-FFF2-40B4-BE49-F238E27FC236}">
              <a16:creationId xmlns:a16="http://schemas.microsoft.com/office/drawing/2014/main" id="{00000000-0008-0000-1B00-000008000000}"/>
            </a:ext>
          </a:extLst>
        </xdr:cNvPr>
        <xdr:cNvSpPr txBox="1"/>
      </xdr:nvSpPr>
      <xdr:spPr>
        <a:xfrm>
          <a:off x="7829550" y="99345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361950</xdr:colOff>
      <xdr:row>59</xdr:row>
      <xdr:rowOff>85725</xdr:rowOff>
    </xdr:from>
    <xdr:to>
      <xdr:col>13</xdr:col>
      <xdr:colOff>247651</xdr:colOff>
      <xdr:row>60</xdr:row>
      <xdr:rowOff>142875</xdr:rowOff>
    </xdr:to>
    <xdr:sp macro="" textlink="">
      <xdr:nvSpPr>
        <xdr:cNvPr id="9" name="CuadroTexto 8">
          <a:extLst>
            <a:ext uri="{FF2B5EF4-FFF2-40B4-BE49-F238E27FC236}">
              <a16:creationId xmlns:a16="http://schemas.microsoft.com/office/drawing/2014/main" id="{00000000-0008-0000-1B00-000009000000}"/>
            </a:ext>
          </a:extLst>
        </xdr:cNvPr>
        <xdr:cNvSpPr txBox="1"/>
      </xdr:nvSpPr>
      <xdr:spPr>
        <a:xfrm>
          <a:off x="8048625" y="136683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B00-00000D000000}"/>
            </a:ext>
          </a:extLst>
        </xdr:cNvPr>
        <xdr:cNvSpPr txBox="1"/>
      </xdr:nvSpPr>
      <xdr:spPr>
        <a:xfrm>
          <a:off x="7905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B00-00000E000000}"/>
            </a:ext>
          </a:extLst>
        </xdr:cNvPr>
        <xdr:cNvSpPr txBox="1"/>
      </xdr:nvSpPr>
      <xdr:spPr>
        <a:xfrm>
          <a:off x="8382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85725</xdr:rowOff>
    </xdr:from>
    <xdr:to>
      <xdr:col>21</xdr:col>
      <xdr:colOff>409574</xdr:colOff>
      <xdr:row>19</xdr:row>
      <xdr:rowOff>9526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B00-00000F000000}"/>
            </a:ext>
          </a:extLst>
        </xdr:cNvPr>
        <xdr:cNvSpPr txBox="1"/>
      </xdr:nvSpPr>
      <xdr:spPr>
        <a:xfrm>
          <a:off x="144113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0</xdr:rowOff>
    </xdr:from>
    <xdr:to>
      <xdr:col>23</xdr:col>
      <xdr:colOff>457200</xdr:colOff>
      <xdr:row>39</xdr:row>
      <xdr:rowOff>179388</xdr:rowOff>
    </xdr:to>
    <xdr:graphicFrame macro="">
      <xdr:nvGraphicFramePr>
        <xdr:cNvPr id="2" name="Gráfico 1">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561975</xdr:colOff>
      <xdr:row>41</xdr:row>
      <xdr:rowOff>71436</xdr:rowOff>
    </xdr:from>
    <xdr:to>
      <xdr:col>23</xdr:col>
      <xdr:colOff>485775</xdr:colOff>
      <xdr:row>59</xdr:row>
      <xdr:rowOff>38099</xdr:rowOff>
    </xdr:to>
    <xdr:graphicFrame macro="">
      <xdr:nvGraphicFramePr>
        <xdr:cNvPr id="3" name="Gráfico 2">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114300</xdr:colOff>
      <xdr:row>16</xdr:row>
      <xdr:rowOff>47625</xdr:rowOff>
    </xdr:from>
    <xdr:to>
      <xdr:col>25</xdr:col>
      <xdr:colOff>9525</xdr:colOff>
      <xdr:row>18</xdr:row>
      <xdr:rowOff>38100</xdr:rowOff>
    </xdr:to>
    <xdr:sp macro="" textlink="">
      <xdr:nvSpPr>
        <xdr:cNvPr id="4" name="Flecha derecha 3">
          <a:extLst>
            <a:ext uri="{FF2B5EF4-FFF2-40B4-BE49-F238E27FC236}">
              <a16:creationId xmlns:a16="http://schemas.microsoft.com/office/drawing/2014/main" id="{00000000-0008-0000-1C00-000006000000}"/>
            </a:ext>
          </a:extLst>
        </xdr:cNvPr>
        <xdr:cNvSpPr/>
      </xdr:nvSpPr>
      <xdr:spPr>
        <a:xfrm>
          <a:off x="12982575" y="54387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419100</xdr:colOff>
      <xdr:row>39</xdr:row>
      <xdr:rowOff>38100</xdr:rowOff>
    </xdr:from>
    <xdr:to>
      <xdr:col>19</xdr:col>
      <xdr:colOff>304801</xdr:colOff>
      <xdr:row>40</xdr:row>
      <xdr:rowOff>95250</xdr:rowOff>
    </xdr:to>
    <xdr:sp macro="" textlink="">
      <xdr:nvSpPr>
        <xdr:cNvPr id="5" name="CuadroTexto 4">
          <a:extLst>
            <a:ext uri="{FF2B5EF4-FFF2-40B4-BE49-F238E27FC236}">
              <a16:creationId xmlns:a16="http://schemas.microsoft.com/office/drawing/2014/main" id="{00000000-0008-0000-1C00-000008000000}"/>
            </a:ext>
          </a:extLst>
        </xdr:cNvPr>
        <xdr:cNvSpPr txBox="1"/>
      </xdr:nvSpPr>
      <xdr:spPr>
        <a:xfrm>
          <a:off x="8105775" y="98107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342900</xdr:colOff>
      <xdr:row>58</xdr:row>
      <xdr:rowOff>152400</xdr:rowOff>
    </xdr:from>
    <xdr:to>
      <xdr:col>19</xdr:col>
      <xdr:colOff>228601</xdr:colOff>
      <xdr:row>60</xdr:row>
      <xdr:rowOff>19050</xdr:rowOff>
    </xdr:to>
    <xdr:sp macro="" textlink="">
      <xdr:nvSpPr>
        <xdr:cNvPr id="6" name="CuadroTexto 5">
          <a:extLst>
            <a:ext uri="{FF2B5EF4-FFF2-40B4-BE49-F238E27FC236}">
              <a16:creationId xmlns:a16="http://schemas.microsoft.com/office/drawing/2014/main" id="{00000000-0008-0000-1C00-000009000000}"/>
            </a:ext>
          </a:extLst>
        </xdr:cNvPr>
        <xdr:cNvSpPr txBox="1"/>
      </xdr:nvSpPr>
      <xdr:spPr>
        <a:xfrm>
          <a:off x="8029575" y="13544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C00-00000D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C00-00000E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161925</xdr:colOff>
      <xdr:row>16</xdr:row>
      <xdr:rowOff>0</xdr:rowOff>
    </xdr:from>
    <xdr:to>
      <xdr:col>27</xdr:col>
      <xdr:colOff>438149</xdr:colOff>
      <xdr:row>18</xdr:row>
      <xdr:rowOff>114301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F000000}"/>
            </a:ext>
          </a:extLst>
        </xdr:cNvPr>
        <xdr:cNvSpPr txBox="1"/>
      </xdr:nvSpPr>
      <xdr:spPr>
        <a:xfrm>
          <a:off x="13792200" y="53911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42</xdr:row>
      <xdr:rowOff>147205</xdr:rowOff>
    </xdr:from>
    <xdr:to>
      <xdr:col>2</xdr:col>
      <xdr:colOff>94384</xdr:colOff>
      <xdr:row>45</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390525</xdr:colOff>
      <xdr:row>39</xdr:row>
      <xdr:rowOff>112713</xdr:rowOff>
    </xdr:to>
    <xdr:graphicFrame macro="">
      <xdr:nvGraphicFramePr>
        <xdr:cNvPr id="2" name="Gráfico 1">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352425</xdr:colOff>
      <xdr:row>59</xdr:row>
      <xdr:rowOff>85724</xdr:rowOff>
    </xdr:to>
    <xdr:graphicFrame macro="">
      <xdr:nvGraphicFramePr>
        <xdr:cNvPr id="3" name="Gráfico 2">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76200</xdr:rowOff>
    </xdr:from>
    <xdr:to>
      <xdr:col>18</xdr:col>
      <xdr:colOff>742950</xdr:colOff>
      <xdr:row>18</xdr:row>
      <xdr:rowOff>66675</xdr:rowOff>
    </xdr:to>
    <xdr:sp macro="" textlink="">
      <xdr:nvSpPr>
        <xdr:cNvPr id="4" name="Flecha derecha 3">
          <a:extLst>
            <a:ext uri="{FF2B5EF4-FFF2-40B4-BE49-F238E27FC236}">
              <a16:creationId xmlns:a16="http://schemas.microsoft.com/office/drawing/2014/main" id="{00000000-0008-0000-1D00-000006000000}"/>
            </a:ext>
          </a:extLst>
        </xdr:cNvPr>
        <xdr:cNvSpPr/>
      </xdr:nvSpPr>
      <xdr:spPr>
        <a:xfrm>
          <a:off x="12954000" y="5467350"/>
          <a:ext cx="657225" cy="49530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542925</xdr:colOff>
      <xdr:row>39</xdr:row>
      <xdr:rowOff>19050</xdr:rowOff>
    </xdr:from>
    <xdr:to>
      <xdr:col>12</xdr:col>
      <xdr:colOff>428626</xdr:colOff>
      <xdr:row>40</xdr:row>
      <xdr:rowOff>76200</xdr:rowOff>
    </xdr:to>
    <xdr:sp macro="" textlink="">
      <xdr:nvSpPr>
        <xdr:cNvPr id="5" name="CuadroTexto 4">
          <a:extLst>
            <a:ext uri="{FF2B5EF4-FFF2-40B4-BE49-F238E27FC236}">
              <a16:creationId xmlns:a16="http://schemas.microsoft.com/office/drawing/2014/main" id="{00000000-0008-0000-1D00-000008000000}"/>
            </a:ext>
          </a:extLst>
        </xdr:cNvPr>
        <xdr:cNvSpPr txBox="1"/>
      </xdr:nvSpPr>
      <xdr:spPr>
        <a:xfrm>
          <a:off x="75819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381000</xdr:colOff>
      <xdr:row>58</xdr:row>
      <xdr:rowOff>171450</xdr:rowOff>
    </xdr:from>
    <xdr:to>
      <xdr:col>12</xdr:col>
      <xdr:colOff>266701</xdr:colOff>
      <xdr:row>60</xdr:row>
      <xdr:rowOff>38100</xdr:rowOff>
    </xdr:to>
    <xdr:sp macro="" textlink="">
      <xdr:nvSpPr>
        <xdr:cNvPr id="6" name="CuadroTexto 5">
          <a:extLst>
            <a:ext uri="{FF2B5EF4-FFF2-40B4-BE49-F238E27FC236}">
              <a16:creationId xmlns:a16="http://schemas.microsoft.com/office/drawing/2014/main" id="{00000000-0008-0000-1D00-000009000000}"/>
            </a:ext>
          </a:extLst>
        </xdr:cNvPr>
        <xdr:cNvSpPr txBox="1"/>
      </xdr:nvSpPr>
      <xdr:spPr>
        <a:xfrm>
          <a:off x="7419975"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D00-00000D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D00-00000E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142875</xdr:colOff>
      <xdr:row>15</xdr:row>
      <xdr:rowOff>371475</xdr:rowOff>
    </xdr:from>
    <xdr:to>
      <xdr:col>21</xdr:col>
      <xdr:colOff>419099</xdr:colOff>
      <xdr:row>18</xdr:row>
      <xdr:rowOff>104776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F000000}"/>
            </a:ext>
          </a:extLst>
        </xdr:cNvPr>
        <xdr:cNvSpPr txBox="1"/>
      </xdr:nvSpPr>
      <xdr:spPr>
        <a:xfrm>
          <a:off x="13773150" y="5381625"/>
          <a:ext cx="1800224" cy="61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18</xdr:col>
      <xdr:colOff>0</xdr:colOff>
      <xdr:row>56</xdr:row>
      <xdr:rowOff>172131</xdr:rowOff>
    </xdr:to>
    <xdr:graphicFrame macro="">
      <xdr:nvGraphicFramePr>
        <xdr:cNvPr id="2" name="Gráfico 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18</xdr:col>
      <xdr:colOff>0</xdr:colOff>
      <xdr:row>36</xdr:row>
      <xdr:rowOff>152400</xdr:rowOff>
    </xdr:to>
    <xdr:graphicFrame macro="">
      <xdr:nvGraphicFramePr>
        <xdr:cNvPr id="3" name="Gráfico 2">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66675</xdr:colOff>
      <xdr:row>16</xdr:row>
      <xdr:rowOff>104775</xdr:rowOff>
    </xdr:from>
    <xdr:to>
      <xdr:col>18</xdr:col>
      <xdr:colOff>723900</xdr:colOff>
      <xdr:row>18</xdr:row>
      <xdr:rowOff>95250</xdr:rowOff>
    </xdr:to>
    <xdr:sp macro="" textlink="">
      <xdr:nvSpPr>
        <xdr:cNvPr id="4" name="Flecha derecha 3">
          <a:extLst>
            <a:ext uri="{FF2B5EF4-FFF2-40B4-BE49-F238E27FC236}">
              <a16:creationId xmlns:a16="http://schemas.microsoft.com/office/drawing/2014/main" id="{00000000-0008-0000-1E00-000008000000}"/>
            </a:ext>
          </a:extLst>
        </xdr:cNvPr>
        <xdr:cNvSpPr/>
      </xdr:nvSpPr>
      <xdr:spPr>
        <a:xfrm>
          <a:off x="12677775" y="5495925"/>
          <a:ext cx="657225" cy="5619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66675</xdr:colOff>
      <xdr:row>36</xdr:row>
      <xdr:rowOff>66675</xdr:rowOff>
    </xdr:from>
    <xdr:to>
      <xdr:col>11</xdr:col>
      <xdr:colOff>600076</xdr:colOff>
      <xdr:row>37</xdr:row>
      <xdr:rowOff>123825</xdr:rowOff>
    </xdr:to>
    <xdr:sp macro="" textlink="">
      <xdr:nvSpPr>
        <xdr:cNvPr id="5" name="CuadroTexto 4">
          <a:extLst>
            <a:ext uri="{FF2B5EF4-FFF2-40B4-BE49-F238E27FC236}">
              <a16:creationId xmlns:a16="http://schemas.microsoft.com/office/drawing/2014/main" id="{00000000-0008-0000-1E00-00000A000000}"/>
            </a:ext>
          </a:extLst>
        </xdr:cNvPr>
        <xdr:cNvSpPr txBox="1"/>
      </xdr:nvSpPr>
      <xdr:spPr>
        <a:xfrm>
          <a:off x="7105650" y="94583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238125</xdr:colOff>
      <xdr:row>56</xdr:row>
      <xdr:rowOff>95250</xdr:rowOff>
    </xdr:from>
    <xdr:to>
      <xdr:col>12</xdr:col>
      <xdr:colOff>123826</xdr:colOff>
      <xdr:row>57</xdr:row>
      <xdr:rowOff>152400</xdr:rowOff>
    </xdr:to>
    <xdr:sp macro="" textlink="">
      <xdr:nvSpPr>
        <xdr:cNvPr id="6" name="CuadroTexto 5">
          <a:extLst>
            <a:ext uri="{FF2B5EF4-FFF2-40B4-BE49-F238E27FC236}">
              <a16:creationId xmlns:a16="http://schemas.microsoft.com/office/drawing/2014/main" id="{00000000-0008-0000-1E00-00000B000000}"/>
            </a:ext>
          </a:extLst>
        </xdr:cNvPr>
        <xdr:cNvSpPr txBox="1"/>
      </xdr:nvSpPr>
      <xdr:spPr>
        <a:xfrm>
          <a:off x="7277100" y="132969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E00-00000D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E00-00000E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133349</xdr:colOff>
      <xdr:row>16</xdr:row>
      <xdr:rowOff>47625</xdr:rowOff>
    </xdr:from>
    <xdr:to>
      <xdr:col>21</xdr:col>
      <xdr:colOff>529166</xdr:colOff>
      <xdr:row>18</xdr:row>
      <xdr:rowOff>127000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E00-00000F000000}"/>
            </a:ext>
          </a:extLst>
        </xdr:cNvPr>
        <xdr:cNvSpPr txBox="1"/>
      </xdr:nvSpPr>
      <xdr:spPr>
        <a:xfrm>
          <a:off x="13468349" y="5438775"/>
          <a:ext cx="1919817" cy="6508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2</xdr:col>
      <xdr:colOff>201706</xdr:colOff>
      <xdr:row>10</xdr:row>
      <xdr:rowOff>44823</xdr:rowOff>
    </xdr:from>
    <xdr:to>
      <xdr:col>8</xdr:col>
      <xdr:colOff>201706</xdr:colOff>
      <xdr:row>24</xdr:row>
      <xdr:rowOff>109817</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246530</xdr:colOff>
      <xdr:row>10</xdr:row>
      <xdr:rowOff>56029</xdr:rowOff>
    </xdr:from>
    <xdr:to>
      <xdr:col>20</xdr:col>
      <xdr:colOff>246530</xdr:colOff>
      <xdr:row>24</xdr:row>
      <xdr:rowOff>121023</xdr:rowOff>
    </xdr:to>
    <xdr:graphicFrame macro="">
      <xdr:nvGraphicFramePr>
        <xdr:cNvPr id="10" name="Gráfico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8</xdr:col>
      <xdr:colOff>459441</xdr:colOff>
      <xdr:row>43</xdr:row>
      <xdr:rowOff>109818</xdr:rowOff>
    </xdr:to>
    <xdr:graphicFrame macro="">
      <xdr:nvGraphicFramePr>
        <xdr:cNvPr id="11" name="Gráfico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672354</xdr:colOff>
      <xdr:row>29</xdr:row>
      <xdr:rowOff>78441</xdr:rowOff>
    </xdr:from>
    <xdr:to>
      <xdr:col>18</xdr:col>
      <xdr:colOff>728383</xdr:colOff>
      <xdr:row>43</xdr:row>
      <xdr:rowOff>143435</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a:extLst>
            <a:ext uri="{FF2B5EF4-FFF2-40B4-BE49-F238E27FC236}">
              <a16:creationId xmlns:a16="http://schemas.microsoft.com/office/drawing/2014/main" id="{00000000-0008-0000-03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a:extLst>
            <a:ext uri="{FF2B5EF4-FFF2-40B4-BE49-F238E27FC236}">
              <a16:creationId xmlns:a16="http://schemas.microsoft.com/office/drawing/2014/main" id="{00000000-0008-0000-03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a:extLst>
            <a:ext uri="{FF2B5EF4-FFF2-40B4-BE49-F238E27FC236}">
              <a16:creationId xmlns:a16="http://schemas.microsoft.com/office/drawing/2014/main" id="{00000000-0008-0000-03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48E32A3A-AB11-4E53-98B4-A621B776162D}"/>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3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3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3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3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3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3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3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3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3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3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3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3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3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1D770E2C-FBB3-4C45-AE23-1900F7419558}"/>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3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3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3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142874</xdr:rowOff>
    </xdr:from>
    <xdr:to>
      <xdr:col>4</xdr:col>
      <xdr:colOff>657225</xdr:colOff>
      <xdr:row>33</xdr:row>
      <xdr:rowOff>116849</xdr:rowOff>
    </xdr:to>
    <xdr:cxnSp macro="">
      <xdr:nvCxnSpPr>
        <xdr:cNvPr id="30" name="Conector recto de flecha 29">
          <a:extLst>
            <a:ext uri="{FF2B5EF4-FFF2-40B4-BE49-F238E27FC236}">
              <a16:creationId xmlns:a16="http://schemas.microsoft.com/office/drawing/2014/main" id="{00000000-0008-0000-03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561975</xdr:colOff>
      <xdr:row>28</xdr:row>
      <xdr:rowOff>123824</xdr:rowOff>
    </xdr:from>
    <xdr:to>
      <xdr:col>6</xdr:col>
      <xdr:colOff>561975</xdr:colOff>
      <xdr:row>33</xdr:row>
      <xdr:rowOff>133799</xdr:rowOff>
    </xdr:to>
    <xdr:cxnSp macro="">
      <xdr:nvCxnSpPr>
        <xdr:cNvPr id="31" name="Conector recto de flecha 30">
          <a:extLst>
            <a:ext uri="{FF2B5EF4-FFF2-40B4-BE49-F238E27FC236}">
              <a16:creationId xmlns:a16="http://schemas.microsoft.com/office/drawing/2014/main" id="{00000000-0008-0000-03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28</xdr:row>
      <xdr:rowOff>114299</xdr:rowOff>
    </xdr:from>
    <xdr:to>
      <xdr:col>8</xdr:col>
      <xdr:colOff>676275</xdr:colOff>
      <xdr:row>33</xdr:row>
      <xdr:rowOff>160274</xdr:rowOff>
    </xdr:to>
    <xdr:cxnSp macro="">
      <xdr:nvCxnSpPr>
        <xdr:cNvPr id="32" name="Conector recto de flecha 31">
          <a:extLst>
            <a:ext uri="{FF2B5EF4-FFF2-40B4-BE49-F238E27FC236}">
              <a16:creationId xmlns:a16="http://schemas.microsoft.com/office/drawing/2014/main" id="{00000000-0008-0000-03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333375</xdr:colOff>
      <xdr:row>28</xdr:row>
      <xdr:rowOff>133350</xdr:rowOff>
    </xdr:from>
    <xdr:to>
      <xdr:col>12</xdr:col>
      <xdr:colOff>713507</xdr:colOff>
      <xdr:row>32</xdr:row>
      <xdr:rowOff>9825</xdr:rowOff>
    </xdr:to>
    <xdr:cxnSp macro="">
      <xdr:nvCxnSpPr>
        <xdr:cNvPr id="33" name="Conector angular 32">
          <a:extLst>
            <a:ext uri="{FF2B5EF4-FFF2-40B4-BE49-F238E27FC236}">
              <a16:creationId xmlns:a16="http://schemas.microsoft.com/office/drawing/2014/main" id="{00000000-0008-0000-03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3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a:extLst>
            <a:ext uri="{FF2B5EF4-FFF2-40B4-BE49-F238E27FC236}">
              <a16:creationId xmlns:a16="http://schemas.microsoft.com/office/drawing/2014/main" id="{00000000-0008-0000-03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28575</xdr:colOff>
      <xdr:row>65</xdr:row>
      <xdr:rowOff>183170</xdr:rowOff>
    </xdr:from>
    <xdr:to>
      <xdr:col>16</xdr:col>
      <xdr:colOff>495300</xdr:colOff>
      <xdr:row>79</xdr:row>
      <xdr:rowOff>19050</xdr:rowOff>
    </xdr:to>
    <xdr:grpSp>
      <xdr:nvGrpSpPr>
        <xdr:cNvPr id="57" name="Grupo 56">
          <a:extLst>
            <a:ext uri="{FF2B5EF4-FFF2-40B4-BE49-F238E27FC236}">
              <a16:creationId xmlns:a16="http://schemas.microsoft.com/office/drawing/2014/main" id="{00000000-0008-0000-03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3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3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3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3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3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3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3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lientData/>
  </xdr:twoCellAnchor>
  <xdr:twoCellAnchor>
    <xdr:from>
      <xdr:col>6</xdr:col>
      <xdr:colOff>457200</xdr:colOff>
      <xdr:row>66</xdr:row>
      <xdr:rowOff>9525</xdr:rowOff>
    </xdr:from>
    <xdr:to>
      <xdr:col>6</xdr:col>
      <xdr:colOff>463222</xdr:colOff>
      <xdr:row>79</xdr:row>
      <xdr:rowOff>35905</xdr:rowOff>
    </xdr:to>
    <xdr:cxnSp macro="">
      <xdr:nvCxnSpPr>
        <xdr:cNvPr id="68" name="Conector recto 67">
          <a:extLst>
            <a:ext uri="{FF2B5EF4-FFF2-40B4-BE49-F238E27FC236}">
              <a16:creationId xmlns:a16="http://schemas.microsoft.com/office/drawing/2014/main" id="{00000000-0008-0000-03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a:extLst>
            <a:ext uri="{FF2B5EF4-FFF2-40B4-BE49-F238E27FC236}">
              <a16:creationId xmlns:a16="http://schemas.microsoft.com/office/drawing/2014/main" id="{00000000-0008-0000-03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a16="http://schemas.microsoft.com/office/drawing/2014/main" id="{00000000-0008-0000-03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3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3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3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3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3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3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3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3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3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3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13</xdr:col>
      <xdr:colOff>581025</xdr:colOff>
      <xdr:row>74</xdr:row>
      <xdr:rowOff>38100</xdr:rowOff>
    </xdr:from>
    <xdr:to>
      <xdr:col>14</xdr:col>
      <xdr:colOff>57150</xdr:colOff>
      <xdr:row>78</xdr:row>
      <xdr:rowOff>123826</xdr:rowOff>
    </xdr:to>
    <xdr:sp macro="" textlink="">
      <xdr:nvSpPr>
        <xdr:cNvPr id="53" name="Flecha abajo 52">
          <a:extLst>
            <a:ext uri="{FF2B5EF4-FFF2-40B4-BE49-F238E27FC236}">
              <a16:creationId xmlns:a16="http://schemas.microsoft.com/office/drawing/2014/main" id="{00000000-0008-0000-03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3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28575</xdr:rowOff>
    </xdr:from>
    <xdr:to>
      <xdr:col>17</xdr:col>
      <xdr:colOff>590550</xdr:colOff>
      <xdr:row>39</xdr:row>
      <xdr:rowOff>7938</xdr:rowOff>
    </xdr:to>
    <xdr:graphicFrame macro="">
      <xdr:nvGraphicFramePr>
        <xdr:cNvPr id="2" name="Gráfico 1">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41</xdr:row>
      <xdr:rowOff>109536</xdr:rowOff>
    </xdr:from>
    <xdr:to>
      <xdr:col>18</xdr:col>
      <xdr:colOff>76200</xdr:colOff>
      <xdr:row>59</xdr:row>
      <xdr:rowOff>76199</xdr:rowOff>
    </xdr:to>
    <xdr:graphicFrame macro="">
      <xdr:nvGraphicFramePr>
        <xdr:cNvPr id="3" name="Gráfico 2">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76200</xdr:colOff>
      <xdr:row>16</xdr:row>
      <xdr:rowOff>9525</xdr:rowOff>
    </xdr:from>
    <xdr:to>
      <xdr:col>19</xdr:col>
      <xdr:colOff>733425</xdr:colOff>
      <xdr:row>18</xdr:row>
      <xdr:rowOff>0</xdr:rowOff>
    </xdr:to>
    <xdr:sp macro="" textlink="">
      <xdr:nvSpPr>
        <xdr:cNvPr id="4" name="Flecha derecha 3">
          <a:extLst>
            <a:ext uri="{FF2B5EF4-FFF2-40B4-BE49-F238E27FC236}">
              <a16:creationId xmlns:a16="http://schemas.microsoft.com/office/drawing/2014/main" id="{00000000-0008-0000-0500-000006000000}"/>
            </a:ext>
          </a:extLst>
        </xdr:cNvPr>
        <xdr:cNvSpPr/>
      </xdr:nvSpPr>
      <xdr:spPr>
        <a:xfrm>
          <a:off x="13592175" y="5400675"/>
          <a:ext cx="657225" cy="55245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247650</xdr:colOff>
      <xdr:row>15</xdr:row>
      <xdr:rowOff>304800</xdr:rowOff>
    </xdr:from>
    <xdr:to>
      <xdr:col>22</xdr:col>
      <xdr:colOff>523874</xdr:colOff>
      <xdr:row>18</xdr:row>
      <xdr:rowOff>38101</xdr:rowOff>
    </xdr:to>
    <xdr:sp macro="[0]!EST" textlink="">
      <xdr:nvSpPr>
        <xdr:cNvPr id="5" name="CuadroTexto 4">
          <a:hlinkClick xmlns:r="http://schemas.openxmlformats.org/officeDocument/2006/relationships" r:id="rId3"/>
          <a:extLst>
            <a:ext uri="{FF2B5EF4-FFF2-40B4-BE49-F238E27FC236}">
              <a16:creationId xmlns:a16="http://schemas.microsoft.com/office/drawing/2014/main" id="{00000000-0008-0000-0500-000007000000}"/>
            </a:ext>
          </a:extLst>
        </xdr:cNvPr>
        <xdr:cNvSpPr txBox="1"/>
      </xdr:nvSpPr>
      <xdr:spPr>
        <a:xfrm>
          <a:off x="14525625" y="5314950"/>
          <a:ext cx="1800224" cy="6762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161925</xdr:colOff>
      <xdr:row>58</xdr:row>
      <xdr:rowOff>114300</xdr:rowOff>
    </xdr:from>
    <xdr:to>
      <xdr:col>13</xdr:col>
      <xdr:colOff>47626</xdr:colOff>
      <xdr:row>59</xdr:row>
      <xdr:rowOff>171450</xdr:rowOff>
    </xdr:to>
    <xdr:sp macro="" textlink="">
      <xdr:nvSpPr>
        <xdr:cNvPr id="6" name="CuadroTexto 5">
          <a:extLst>
            <a:ext uri="{FF2B5EF4-FFF2-40B4-BE49-F238E27FC236}">
              <a16:creationId xmlns:a16="http://schemas.microsoft.com/office/drawing/2014/main" id="{00000000-0008-0000-0500-000009000000}"/>
            </a:ext>
          </a:extLst>
        </xdr:cNvPr>
        <xdr:cNvSpPr txBox="1"/>
      </xdr:nvSpPr>
      <xdr:spPr>
        <a:xfrm>
          <a:off x="7848600"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0500-00000C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0]!Indice" textlink="">
      <xdr:nvSpPr>
        <xdr:cNvPr id="8" name="CuadroTexto 7">
          <a:hlinkClick xmlns:r="http://schemas.openxmlformats.org/officeDocument/2006/relationships" r:id="rId5"/>
          <a:extLst>
            <a:ext uri="{FF2B5EF4-FFF2-40B4-BE49-F238E27FC236}">
              <a16:creationId xmlns:a16="http://schemas.microsoft.com/office/drawing/2014/main" id="{00000000-0008-0000-0500-00000A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57150</xdr:rowOff>
    </xdr:from>
    <xdr:to>
      <xdr:col>23</xdr:col>
      <xdr:colOff>595312</xdr:colOff>
      <xdr:row>40</xdr:row>
      <xdr:rowOff>46038</xdr:rowOff>
    </xdr:to>
    <xdr:graphicFrame macro="">
      <xdr:nvGraphicFramePr>
        <xdr:cNvPr id="2" name="Gráfico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61911</xdr:rowOff>
    </xdr:from>
    <xdr:to>
      <xdr:col>23</xdr:col>
      <xdr:colOff>250031</xdr:colOff>
      <xdr:row>60</xdr:row>
      <xdr:rowOff>28574</xdr:rowOff>
    </xdr:to>
    <xdr:graphicFrame macro="">
      <xdr:nvGraphicFramePr>
        <xdr:cNvPr id="3" name="Gráfico 2">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269081</xdr:colOff>
      <xdr:row>16</xdr:row>
      <xdr:rowOff>142874</xdr:rowOff>
    </xdr:from>
    <xdr:to>
      <xdr:col>25</xdr:col>
      <xdr:colOff>164306</xdr:colOff>
      <xdr:row>18</xdr:row>
      <xdr:rowOff>123824</xdr:rowOff>
    </xdr:to>
    <xdr:sp macro="" textlink="">
      <xdr:nvSpPr>
        <xdr:cNvPr id="4" name="Flecha derecha 3">
          <a:extLst>
            <a:ext uri="{FF2B5EF4-FFF2-40B4-BE49-F238E27FC236}">
              <a16:creationId xmlns:a16="http://schemas.microsoft.com/office/drawing/2014/main" id="{00000000-0008-0000-0600-000008000000}"/>
            </a:ext>
          </a:extLst>
        </xdr:cNvPr>
        <xdr:cNvSpPr/>
      </xdr:nvSpPr>
      <xdr:spPr>
        <a:xfrm>
          <a:off x="13080206" y="5536405"/>
          <a:ext cx="657225" cy="36195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9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A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342900</xdr:colOff>
      <xdr:row>16</xdr:row>
      <xdr:rowOff>54769</xdr:rowOff>
    </xdr:from>
    <xdr:to>
      <xdr:col>27</xdr:col>
      <xdr:colOff>619124</xdr:colOff>
      <xdr:row>18</xdr:row>
      <xdr:rowOff>169070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B000000}"/>
            </a:ext>
          </a:extLst>
        </xdr:cNvPr>
        <xdr:cNvSpPr txBox="1"/>
      </xdr:nvSpPr>
      <xdr:spPr>
        <a:xfrm>
          <a:off x="13916025" y="544830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130968</xdr:rowOff>
    </xdr:from>
    <xdr:to>
      <xdr:col>23</xdr:col>
      <xdr:colOff>419100</xdr:colOff>
      <xdr:row>40</xdr:row>
      <xdr:rowOff>110331</xdr:rowOff>
    </xdr:to>
    <xdr:graphicFrame macro="">
      <xdr:nvGraphicFramePr>
        <xdr:cNvPr id="2" name="Gráfico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371475</xdr:colOff>
      <xdr:row>41</xdr:row>
      <xdr:rowOff>128586</xdr:rowOff>
    </xdr:from>
    <xdr:to>
      <xdr:col>23</xdr:col>
      <xdr:colOff>238125</xdr:colOff>
      <xdr:row>59</xdr:row>
      <xdr:rowOff>95249</xdr:rowOff>
    </xdr:to>
    <xdr:graphicFrame macro="">
      <xdr:nvGraphicFramePr>
        <xdr:cNvPr id="3" name="Gráfico 2">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190500</xdr:colOff>
      <xdr:row>16</xdr:row>
      <xdr:rowOff>95250</xdr:rowOff>
    </xdr:from>
    <xdr:to>
      <xdr:col>25</xdr:col>
      <xdr:colOff>85725</xdr:colOff>
      <xdr:row>18</xdr:row>
      <xdr:rowOff>85725</xdr:rowOff>
    </xdr:to>
    <xdr:sp macro="" textlink="">
      <xdr:nvSpPr>
        <xdr:cNvPr id="4" name="Flecha derecha 3">
          <a:extLst>
            <a:ext uri="{FF2B5EF4-FFF2-40B4-BE49-F238E27FC236}">
              <a16:creationId xmlns:a16="http://schemas.microsoft.com/office/drawing/2014/main" id="{00000000-0008-0000-0700-000006000000}"/>
            </a:ext>
          </a:extLst>
        </xdr:cNvPr>
        <xdr:cNvSpPr/>
      </xdr:nvSpPr>
      <xdr:spPr>
        <a:xfrm>
          <a:off x="12506325" y="52673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152400</xdr:colOff>
      <xdr:row>40</xdr:row>
      <xdr:rowOff>76200</xdr:rowOff>
    </xdr:from>
    <xdr:to>
      <xdr:col>16</xdr:col>
      <xdr:colOff>38101</xdr:colOff>
      <xdr:row>41</xdr:row>
      <xdr:rowOff>133350</xdr:rowOff>
    </xdr:to>
    <xdr:sp macro="" textlink="">
      <xdr:nvSpPr>
        <xdr:cNvPr id="5" name="CuadroTexto 4">
          <a:extLst>
            <a:ext uri="{FF2B5EF4-FFF2-40B4-BE49-F238E27FC236}">
              <a16:creationId xmlns:a16="http://schemas.microsoft.com/office/drawing/2014/main" id="{00000000-0008-0000-0700-000008000000}"/>
            </a:ext>
          </a:extLst>
        </xdr:cNvPr>
        <xdr:cNvSpPr txBox="1"/>
      </xdr:nvSpPr>
      <xdr:spPr>
        <a:xfrm>
          <a:off x="7286625" y="98202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12</xdr:col>
      <xdr:colOff>600075</xdr:colOff>
      <xdr:row>59</xdr:row>
      <xdr:rowOff>114300</xdr:rowOff>
    </xdr:from>
    <xdr:to>
      <xdr:col>15</xdr:col>
      <xdr:colOff>485776</xdr:colOff>
      <xdr:row>60</xdr:row>
      <xdr:rowOff>171450</xdr:rowOff>
    </xdr:to>
    <xdr:sp macro="" textlink="">
      <xdr:nvSpPr>
        <xdr:cNvPr id="6" name="CuadroTexto 5">
          <a:extLst>
            <a:ext uri="{FF2B5EF4-FFF2-40B4-BE49-F238E27FC236}">
              <a16:creationId xmlns:a16="http://schemas.microsoft.com/office/drawing/2014/main" id="{00000000-0008-0000-0700-000009000000}"/>
            </a:ext>
          </a:extLst>
        </xdr:cNvPr>
        <xdr:cNvSpPr txBox="1"/>
      </xdr:nvSpPr>
      <xdr:spPr>
        <a:xfrm>
          <a:off x="7086600" y="134778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700-00000A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700-00000B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238125</xdr:colOff>
      <xdr:row>16</xdr:row>
      <xdr:rowOff>38100</xdr:rowOff>
    </xdr:from>
    <xdr:to>
      <xdr:col>27</xdr:col>
      <xdr:colOff>514349</xdr:colOff>
      <xdr:row>18</xdr:row>
      <xdr:rowOff>152401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700-00000F000000}"/>
            </a:ext>
          </a:extLst>
        </xdr:cNvPr>
        <xdr:cNvSpPr txBox="1"/>
      </xdr:nvSpPr>
      <xdr:spPr>
        <a:xfrm>
          <a:off x="13315950" y="52101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1238249</xdr:colOff>
      <xdr:row>19</xdr:row>
      <xdr:rowOff>47625</xdr:rowOff>
    </xdr:from>
    <xdr:to>
      <xdr:col>23</xdr:col>
      <xdr:colOff>314324</xdr:colOff>
      <xdr:row>40</xdr:row>
      <xdr:rowOff>36513</xdr:rowOff>
    </xdr:to>
    <xdr:graphicFrame macro="">
      <xdr:nvGraphicFramePr>
        <xdr:cNvPr id="2" name="Gráfico 1">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180974</xdr:colOff>
      <xdr:row>42</xdr:row>
      <xdr:rowOff>61911</xdr:rowOff>
    </xdr:from>
    <xdr:to>
      <xdr:col>23</xdr:col>
      <xdr:colOff>457199</xdr:colOff>
      <xdr:row>59</xdr:row>
      <xdr:rowOff>142875</xdr:rowOff>
    </xdr:to>
    <xdr:graphicFrame macro="">
      <xdr:nvGraphicFramePr>
        <xdr:cNvPr id="3" name="Gráfico 2">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266700</xdr:colOff>
      <xdr:row>16</xdr:row>
      <xdr:rowOff>28575</xdr:rowOff>
    </xdr:from>
    <xdr:to>
      <xdr:col>23</xdr:col>
      <xdr:colOff>695325</xdr:colOff>
      <xdr:row>18</xdr:row>
      <xdr:rowOff>190500</xdr:rowOff>
    </xdr:to>
    <xdr:sp macro="" textlink="">
      <xdr:nvSpPr>
        <xdr:cNvPr id="4" name="Flecha derecha 3">
          <a:extLst>
            <a:ext uri="{FF2B5EF4-FFF2-40B4-BE49-F238E27FC236}">
              <a16:creationId xmlns:a16="http://schemas.microsoft.com/office/drawing/2014/main" id="{00000000-0008-0000-0800-000006000000}"/>
            </a:ext>
          </a:extLst>
        </xdr:cNvPr>
        <xdr:cNvSpPr/>
      </xdr:nvSpPr>
      <xdr:spPr>
        <a:xfrm>
          <a:off x="12192000" y="5324475"/>
          <a:ext cx="1209675" cy="73342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204787</xdr:colOff>
      <xdr:row>39</xdr:row>
      <xdr:rowOff>126207</xdr:rowOff>
    </xdr:from>
    <xdr:to>
      <xdr:col>19</xdr:col>
      <xdr:colOff>90489</xdr:colOff>
      <xdr:row>40</xdr:row>
      <xdr:rowOff>154782</xdr:rowOff>
    </xdr:to>
    <xdr:sp macro="" textlink="">
      <xdr:nvSpPr>
        <xdr:cNvPr id="5" name="CuadroTexto 4">
          <a:extLst>
            <a:ext uri="{FF2B5EF4-FFF2-40B4-BE49-F238E27FC236}">
              <a16:creationId xmlns:a16="http://schemas.microsoft.com/office/drawing/2014/main" id="{00000000-0008-0000-0800-000008000000}"/>
            </a:ext>
          </a:extLst>
        </xdr:cNvPr>
        <xdr:cNvSpPr txBox="1"/>
      </xdr:nvSpPr>
      <xdr:spPr>
        <a:xfrm>
          <a:off x="8062912" y="9822657"/>
          <a:ext cx="1857377"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428625</xdr:colOff>
      <xdr:row>59</xdr:row>
      <xdr:rowOff>133350</xdr:rowOff>
    </xdr:from>
    <xdr:to>
      <xdr:col>20</xdr:col>
      <xdr:colOff>19050</xdr:colOff>
      <xdr:row>61</xdr:row>
      <xdr:rowOff>76200</xdr:rowOff>
    </xdr:to>
    <xdr:sp macro="" textlink="">
      <xdr:nvSpPr>
        <xdr:cNvPr id="6" name="CuadroTexto 5">
          <a:extLst>
            <a:ext uri="{FF2B5EF4-FFF2-40B4-BE49-F238E27FC236}">
              <a16:creationId xmlns:a16="http://schemas.microsoft.com/office/drawing/2014/main" id="{00000000-0008-0000-0800-000009000000}"/>
            </a:ext>
          </a:extLst>
        </xdr:cNvPr>
        <xdr:cNvSpPr txBox="1"/>
      </xdr:nvSpPr>
      <xdr:spPr>
        <a:xfrm>
          <a:off x="8286750" y="13449300"/>
          <a:ext cx="221932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800-00000A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800-00000B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24</xdr:col>
      <xdr:colOff>61911</xdr:colOff>
      <xdr:row>16</xdr:row>
      <xdr:rowOff>42863</xdr:rowOff>
    </xdr:from>
    <xdr:to>
      <xdr:col>26</xdr:col>
      <xdr:colOff>685798</xdr:colOff>
      <xdr:row>18</xdr:row>
      <xdr:rowOff>121444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800-00000F000000}"/>
            </a:ext>
          </a:extLst>
        </xdr:cNvPr>
        <xdr:cNvSpPr txBox="1"/>
      </xdr:nvSpPr>
      <xdr:spPr>
        <a:xfrm>
          <a:off x="13549311" y="5338763"/>
          <a:ext cx="2185987" cy="65008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FPINEDA\Downloads\EXCEL%20INFO%20INFORME%20V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vmiranda\Downloads\INFORME%20TARIFAS%20PRESTADORES%20GAS%20NATURAL%20_%20CIUDADES_FEBRERO2023_FDLP_JFPG%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vmiranda\Downloads\INFORME%20TARIFAS%20PRESTADORES%20GAS%20NATURAL%20_%20CIUDADES_DICIEMBRE_VF_080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Bucaramanga"/>
      <sheetName val="Cali"/>
      <sheetName val="Cartagena"/>
      <sheetName val="Cúcuta"/>
      <sheetName val="Florencia"/>
      <sheetName val="Ibagué (2)"/>
      <sheetName val="Ibagué"/>
      <sheetName val="Manizales"/>
      <sheetName val="Medellín"/>
      <sheetName val="Mocoa"/>
      <sheetName val="Monteria"/>
      <sheetName val="Neiva"/>
      <sheetName val="Pasto"/>
      <sheetName val="Pereira"/>
      <sheetName val="Popayán"/>
      <sheetName val="Riohacha"/>
      <sheetName val="San José del Guaviare"/>
      <sheetName val="Sincelejo"/>
      <sheetName val="StaMarta"/>
      <sheetName val="Tunja"/>
      <sheetName val="Valledupar"/>
      <sheetName val="Villavicencio"/>
      <sheetName val="Yopal Enerca"/>
      <sheetName val="Yopal Gases del Cusiana"/>
    </sheetNames>
    <sheetDataSet>
      <sheetData sheetId="0" refreshError="1"/>
      <sheetData sheetId="1" refreshError="1"/>
      <sheetData sheetId="2" refreshError="1"/>
      <sheetData sheetId="3" refreshError="1"/>
      <sheetData sheetId="4" refreshError="1"/>
      <sheetData sheetId="5">
        <row r="4">
          <cell r="F4">
            <v>44593</v>
          </cell>
          <cell r="G4">
            <v>44621</v>
          </cell>
          <cell r="H4">
            <v>44652</v>
          </cell>
          <cell r="I4">
            <v>44682</v>
          </cell>
          <cell r="J4">
            <v>44713</v>
          </cell>
          <cell r="K4">
            <v>44743</v>
          </cell>
          <cell r="L4">
            <v>44774</v>
          </cell>
          <cell r="M4">
            <v>44805</v>
          </cell>
          <cell r="N4">
            <v>44835</v>
          </cell>
          <cell r="O4">
            <v>44866</v>
          </cell>
          <cell r="P4">
            <v>44896</v>
          </cell>
          <cell r="Q4">
            <v>44927</v>
          </cell>
          <cell r="R4">
            <v>44958</v>
          </cell>
        </row>
        <row r="5">
          <cell r="E5" t="str">
            <v>G ($/m3)</v>
          </cell>
          <cell r="F5">
            <v>1114.19</v>
          </cell>
          <cell r="G5">
            <v>1081.46</v>
          </cell>
          <cell r="H5">
            <v>1021.55</v>
          </cell>
          <cell r="I5">
            <v>1057.51</v>
          </cell>
          <cell r="J5">
            <v>1025.45</v>
          </cell>
          <cell r="K5">
            <v>1035.1300000000001</v>
          </cell>
          <cell r="L5">
            <v>1123.29</v>
          </cell>
          <cell r="M5">
            <v>1123.97</v>
          </cell>
          <cell r="N5">
            <v>1187.44</v>
          </cell>
          <cell r="O5">
            <v>1327.14</v>
          </cell>
          <cell r="P5">
            <v>1268.9100000000001</v>
          </cell>
          <cell r="Q5">
            <v>1442.0839000000001</v>
          </cell>
          <cell r="R5">
            <v>1382.13698</v>
          </cell>
        </row>
        <row r="6">
          <cell r="E6" t="str">
            <v>T ($/m3)</v>
          </cell>
          <cell r="F6">
            <v>509.07</v>
          </cell>
          <cell r="G6">
            <v>520.29</v>
          </cell>
          <cell r="H6">
            <v>499.13</v>
          </cell>
          <cell r="I6">
            <v>545.79</v>
          </cell>
          <cell r="J6">
            <v>525.86</v>
          </cell>
          <cell r="K6">
            <v>587.69000000000005</v>
          </cell>
          <cell r="L6">
            <v>581.03</v>
          </cell>
          <cell r="M6">
            <v>586.38</v>
          </cell>
          <cell r="N6">
            <v>574.12</v>
          </cell>
          <cell r="O6">
            <v>563.85</v>
          </cell>
          <cell r="P6">
            <v>592.03</v>
          </cell>
          <cell r="Q6">
            <v>539.06421999999998</v>
          </cell>
          <cell r="R6">
            <v>635.94366000000002</v>
          </cell>
        </row>
        <row r="7">
          <cell r="E7" t="str">
            <v>D ($/m3)</v>
          </cell>
          <cell r="F7">
            <v>604.09</v>
          </cell>
          <cell r="G7">
            <v>604.09</v>
          </cell>
          <cell r="H7">
            <v>604.09</v>
          </cell>
          <cell r="I7">
            <v>604.09</v>
          </cell>
          <cell r="J7">
            <v>604.09</v>
          </cell>
          <cell r="K7">
            <v>604.09</v>
          </cell>
          <cell r="L7">
            <v>604.09</v>
          </cell>
          <cell r="M7">
            <v>604.09</v>
          </cell>
          <cell r="N7">
            <v>604.09</v>
          </cell>
          <cell r="O7">
            <v>604.09</v>
          </cell>
          <cell r="P7">
            <v>604.09</v>
          </cell>
          <cell r="Q7">
            <v>683.34339999999997</v>
          </cell>
          <cell r="R7">
            <v>683.34339999999997</v>
          </cell>
        </row>
        <row r="8">
          <cell r="E8" t="str">
            <v>CUV ($/m3)</v>
          </cell>
          <cell r="F8">
            <v>2316.9899999999998</v>
          </cell>
          <cell r="G8">
            <v>2297.65</v>
          </cell>
          <cell r="H8">
            <v>2220</v>
          </cell>
          <cell r="I8">
            <v>2296.9899999999998</v>
          </cell>
          <cell r="J8">
            <v>2246.4499999999998</v>
          </cell>
          <cell r="K8">
            <v>2319.21</v>
          </cell>
          <cell r="L8">
            <v>2401.5500000000002</v>
          </cell>
          <cell r="M8">
            <v>2407</v>
          </cell>
          <cell r="N8">
            <v>2459.6799999999998</v>
          </cell>
          <cell r="O8">
            <v>2584.83</v>
          </cell>
          <cell r="P8">
            <v>2563.9299999999998</v>
          </cell>
          <cell r="Q8">
            <v>2774</v>
          </cell>
          <cell r="R8">
            <v>2816</v>
          </cell>
        </row>
        <row r="13">
          <cell r="E13" t="str">
            <v>ESTRATO 1 ($/m3)</v>
          </cell>
          <cell r="F13">
            <v>1033.1400000000001</v>
          </cell>
          <cell r="G13">
            <v>1026.22</v>
          </cell>
          <cell r="H13">
            <v>994.17</v>
          </cell>
          <cell r="I13">
            <v>1028.01</v>
          </cell>
          <cell r="J13">
            <v>1006.16</v>
          </cell>
          <cell r="K13">
            <v>1037.8800000000001</v>
          </cell>
          <cell r="L13">
            <v>1069.1199999999999</v>
          </cell>
          <cell r="M13">
            <v>1080.05</v>
          </cell>
          <cell r="N13">
            <v>1098.8900000000001</v>
          </cell>
          <cell r="O13">
            <v>1147.2</v>
          </cell>
          <cell r="P13">
            <v>1156.03</v>
          </cell>
          <cell r="Q13">
            <v>1224.77</v>
          </cell>
          <cell r="R13">
            <v>1247.1600000000001</v>
          </cell>
        </row>
        <row r="14">
          <cell r="E14" t="str">
            <v>ESTRATO 2 ($/m3)</v>
          </cell>
          <cell r="F14">
            <v>1290.71</v>
          </cell>
          <cell r="G14">
            <v>1281.9100000000001</v>
          </cell>
          <cell r="H14">
            <v>1242.8900000000001</v>
          </cell>
          <cell r="I14">
            <v>1283.8699999999999</v>
          </cell>
          <cell r="J14">
            <v>1257.23</v>
          </cell>
          <cell r="K14">
            <v>1296.6099999999999</v>
          </cell>
          <cell r="L14">
            <v>1334.67</v>
          </cell>
          <cell r="M14">
            <v>1348.32</v>
          </cell>
          <cell r="N14">
            <v>1371.9</v>
          </cell>
          <cell r="O14">
            <v>1432.78</v>
          </cell>
          <cell r="P14">
            <v>1443.8</v>
          </cell>
          <cell r="Q14">
            <v>1529.93</v>
          </cell>
          <cell r="R14">
            <v>1558.32</v>
          </cell>
        </row>
        <row r="15">
          <cell r="E15" t="str">
            <v>ESTRATO 3 Y 4 ($/m3)</v>
          </cell>
          <cell r="F15">
            <v>2316.9899999999998</v>
          </cell>
          <cell r="G15">
            <v>2297.65</v>
          </cell>
          <cell r="H15">
            <v>2220</v>
          </cell>
          <cell r="I15">
            <v>2296.9899999999998</v>
          </cell>
          <cell r="J15">
            <v>2246.4499999999998</v>
          </cell>
          <cell r="K15">
            <v>2319.21</v>
          </cell>
          <cell r="L15">
            <v>2401.5500000000002</v>
          </cell>
          <cell r="M15">
            <v>2407</v>
          </cell>
          <cell r="N15">
            <v>2459.6799999999998</v>
          </cell>
          <cell r="O15">
            <v>2584.83</v>
          </cell>
          <cell r="P15">
            <v>2563.9299999999998</v>
          </cell>
          <cell r="Q15">
            <v>2774</v>
          </cell>
          <cell r="R15">
            <v>2816</v>
          </cell>
        </row>
        <row r="16">
          <cell r="E16" t="str">
            <v>ESTRATO 5 Y 6 ($/m3)</v>
          </cell>
          <cell r="F16">
            <v>2780.3879999999995</v>
          </cell>
          <cell r="G16">
            <v>2757.18</v>
          </cell>
          <cell r="H16">
            <v>2664</v>
          </cell>
          <cell r="I16">
            <v>2756.3879999999995</v>
          </cell>
          <cell r="J16">
            <v>2695.74</v>
          </cell>
          <cell r="K16">
            <v>2783.0520000000001</v>
          </cell>
          <cell r="L16">
            <v>2881.86</v>
          </cell>
          <cell r="M16">
            <v>2888.4</v>
          </cell>
          <cell r="N16">
            <v>2951.6159999999995</v>
          </cell>
          <cell r="O16">
            <v>3101.7959999999998</v>
          </cell>
          <cell r="P16">
            <v>3076.7159999999999</v>
          </cell>
          <cell r="Q16">
            <v>3328.7999999999997</v>
          </cell>
          <cell r="R16">
            <v>3379.2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F4">
            <v>44531</v>
          </cell>
          <cell r="G4">
            <v>44562</v>
          </cell>
          <cell r="H4">
            <v>44593</v>
          </cell>
          <cell r="I4">
            <v>44621</v>
          </cell>
          <cell r="J4">
            <v>44652</v>
          </cell>
          <cell r="K4">
            <v>44682</v>
          </cell>
          <cell r="L4">
            <v>44713</v>
          </cell>
          <cell r="M4">
            <v>44743</v>
          </cell>
          <cell r="N4">
            <v>44774</v>
          </cell>
          <cell r="O4">
            <v>44805</v>
          </cell>
          <cell r="P4">
            <v>44835</v>
          </cell>
          <cell r="Q4">
            <v>44866</v>
          </cell>
          <cell r="R4">
            <v>44896</v>
          </cell>
        </row>
        <row r="5">
          <cell r="E5" t="str">
            <v>G ($/m3)</v>
          </cell>
          <cell r="F5">
            <v>1166.9000000000001</v>
          </cell>
          <cell r="G5">
            <v>943.11</v>
          </cell>
          <cell r="H5">
            <v>981.24</v>
          </cell>
          <cell r="I5">
            <v>916.5</v>
          </cell>
          <cell r="J5">
            <v>901.73</v>
          </cell>
          <cell r="K5">
            <v>952.91</v>
          </cell>
          <cell r="L5">
            <v>923.8</v>
          </cell>
          <cell r="M5">
            <v>996.95</v>
          </cell>
          <cell r="N5">
            <v>1006.44</v>
          </cell>
          <cell r="O5">
            <v>1033.47</v>
          </cell>
          <cell r="P5">
            <v>1061.27</v>
          </cell>
          <cell r="Q5">
            <v>1119.6099999999999</v>
          </cell>
          <cell r="R5">
            <v>1111.69</v>
          </cell>
        </row>
        <row r="6">
          <cell r="E6" t="str">
            <v>T ($/m3)</v>
          </cell>
          <cell r="F6">
            <v>895.22</v>
          </cell>
          <cell r="G6">
            <v>974.42</v>
          </cell>
          <cell r="H6">
            <v>956.88</v>
          </cell>
          <cell r="I6">
            <v>980.4</v>
          </cell>
          <cell r="J6">
            <v>969.87</v>
          </cell>
          <cell r="K6">
            <v>928.23</v>
          </cell>
          <cell r="L6">
            <v>915.47</v>
          </cell>
          <cell r="M6">
            <v>1034.77</v>
          </cell>
          <cell r="N6">
            <v>979.53</v>
          </cell>
          <cell r="O6">
            <v>979.51</v>
          </cell>
          <cell r="P6">
            <v>1169.53</v>
          </cell>
          <cell r="Q6">
            <v>1075.19</v>
          </cell>
          <cell r="R6">
            <v>1091.3599999999999</v>
          </cell>
        </row>
        <row r="7">
          <cell r="E7" t="str">
            <v>D ($/m3)</v>
          </cell>
          <cell r="F7">
            <v>822.17</v>
          </cell>
          <cell r="G7">
            <v>843.23</v>
          </cell>
          <cell r="H7">
            <v>865.81</v>
          </cell>
          <cell r="I7">
            <v>884.73</v>
          </cell>
          <cell r="J7">
            <v>902.09</v>
          </cell>
          <cell r="K7">
            <v>913.22</v>
          </cell>
          <cell r="L7">
            <v>930.11</v>
          </cell>
          <cell r="M7">
            <v>932.75</v>
          </cell>
          <cell r="N7">
            <v>950.32</v>
          </cell>
          <cell r="O7">
            <v>948.67</v>
          </cell>
          <cell r="P7">
            <v>953.42</v>
          </cell>
          <cell r="Q7">
            <v>966.69</v>
          </cell>
          <cell r="R7">
            <v>980.8</v>
          </cell>
        </row>
        <row r="8">
          <cell r="E8" t="str">
            <v>CUV ($/m3)</v>
          </cell>
          <cell r="F8">
            <v>2902.39</v>
          </cell>
          <cell r="G8">
            <v>2778.76</v>
          </cell>
          <cell r="H8">
            <v>2818.77</v>
          </cell>
          <cell r="I8">
            <v>2801.57</v>
          </cell>
          <cell r="J8">
            <v>2791.83</v>
          </cell>
          <cell r="K8">
            <v>2808.77</v>
          </cell>
          <cell r="L8">
            <v>2787.21</v>
          </cell>
          <cell r="M8">
            <v>2986.65</v>
          </cell>
          <cell r="N8">
            <v>2951.9</v>
          </cell>
          <cell r="O8">
            <v>2979.32</v>
          </cell>
          <cell r="P8">
            <v>3208.12</v>
          </cell>
          <cell r="Q8">
            <v>3185.9</v>
          </cell>
          <cell r="R8">
            <v>3209.93</v>
          </cell>
        </row>
        <row r="13">
          <cell r="E13" t="str">
            <v>ESTRATO 1 ($/m3)</v>
          </cell>
          <cell r="F13">
            <v>1294.42</v>
          </cell>
          <cell r="G13">
            <v>1247.6300000000001</v>
          </cell>
          <cell r="H13">
            <v>1265.3599999999999</v>
          </cell>
          <cell r="I13">
            <v>1258.99</v>
          </cell>
          <cell r="J13">
            <v>1258.78</v>
          </cell>
          <cell r="K13">
            <v>1266.29</v>
          </cell>
          <cell r="L13">
            <v>1259.3399999999999</v>
          </cell>
          <cell r="M13">
            <v>1338.24</v>
          </cell>
          <cell r="N13">
            <v>1348.94</v>
          </cell>
          <cell r="O13">
            <v>1362.74</v>
          </cell>
          <cell r="P13">
            <v>1431.37</v>
          </cell>
          <cell r="Q13">
            <v>1441.49</v>
          </cell>
          <cell r="R13">
            <v>1452.83</v>
          </cell>
        </row>
        <row r="14">
          <cell r="E14" t="str">
            <v>ESTRATO 2 ($/m3)</v>
          </cell>
          <cell r="F14">
            <v>1624.99</v>
          </cell>
          <cell r="G14">
            <v>1567.63</v>
          </cell>
          <cell r="H14">
            <v>1589.21</v>
          </cell>
          <cell r="I14">
            <v>1581.08</v>
          </cell>
          <cell r="J14">
            <v>1581.81</v>
          </cell>
          <cell r="K14">
            <v>1591.45</v>
          </cell>
          <cell r="L14">
            <v>1582.32</v>
          </cell>
          <cell r="M14">
            <v>1681.01</v>
          </cell>
          <cell r="N14">
            <v>1694.58</v>
          </cell>
          <cell r="O14">
            <v>1711.93</v>
          </cell>
          <cell r="P14">
            <v>1796.98</v>
          </cell>
          <cell r="Q14">
            <v>1809.92</v>
          </cell>
          <cell r="R14">
            <v>1823.71</v>
          </cell>
        </row>
        <row r="15">
          <cell r="E15" t="str">
            <v>ESTRATO 3 Y 4 ($/m3)</v>
          </cell>
          <cell r="F15">
            <v>2902.39</v>
          </cell>
          <cell r="G15">
            <v>2778.76</v>
          </cell>
          <cell r="H15">
            <v>2818.77</v>
          </cell>
          <cell r="I15">
            <v>2801.57</v>
          </cell>
          <cell r="J15">
            <v>2791.83</v>
          </cell>
          <cell r="K15">
            <v>2808.77</v>
          </cell>
          <cell r="L15">
            <v>2787.21</v>
          </cell>
          <cell r="M15">
            <v>2986.65</v>
          </cell>
          <cell r="N15">
            <v>2951.9</v>
          </cell>
          <cell r="O15">
            <v>2979.32</v>
          </cell>
          <cell r="P15">
            <v>3208.12</v>
          </cell>
          <cell r="Q15">
            <v>3185.9</v>
          </cell>
          <cell r="R15">
            <v>3209.93</v>
          </cell>
        </row>
        <row r="16">
          <cell r="E16" t="str">
            <v>ESTRATO 5 Y 6 ($/m3)</v>
          </cell>
          <cell r="F16">
            <v>3482.8679999999999</v>
          </cell>
          <cell r="G16">
            <v>3334.5120000000002</v>
          </cell>
          <cell r="H16">
            <v>3382.5239999999999</v>
          </cell>
          <cell r="I16">
            <v>3361.884</v>
          </cell>
          <cell r="J16">
            <v>3350.1959999999999</v>
          </cell>
          <cell r="K16">
            <v>3370.5239999999999</v>
          </cell>
          <cell r="L16">
            <v>3344.652</v>
          </cell>
          <cell r="M16">
            <v>3583.98</v>
          </cell>
          <cell r="N16">
            <v>3542.28</v>
          </cell>
          <cell r="O16">
            <v>3575.1840000000002</v>
          </cell>
          <cell r="P16">
            <v>3849.7439999999997</v>
          </cell>
          <cell r="Q16">
            <v>3823.08</v>
          </cell>
          <cell r="R16">
            <v>3851.9159999999997</v>
          </cell>
        </row>
      </sheetData>
      <sheetData sheetId="15" refreshError="1"/>
      <sheetData sheetId="16" refreshError="1"/>
      <sheetData sheetId="17">
        <row r="4">
          <cell r="F4">
            <v>44531</v>
          </cell>
          <cell r="G4">
            <v>44562</v>
          </cell>
          <cell r="H4">
            <v>44593</v>
          </cell>
          <cell r="I4">
            <v>44621</v>
          </cell>
          <cell r="J4">
            <v>44652</v>
          </cell>
          <cell r="K4">
            <v>44682</v>
          </cell>
          <cell r="L4">
            <v>44713</v>
          </cell>
          <cell r="M4">
            <v>44743</v>
          </cell>
          <cell r="N4">
            <v>44774</v>
          </cell>
          <cell r="O4">
            <v>44805</v>
          </cell>
          <cell r="P4">
            <v>44835</v>
          </cell>
          <cell r="Q4">
            <v>44866</v>
          </cell>
          <cell r="R4">
            <v>44896</v>
          </cell>
        </row>
        <row r="5">
          <cell r="E5" t="str">
            <v>G ($/m3)</v>
          </cell>
          <cell r="F5">
            <v>887.54</v>
          </cell>
          <cell r="G5">
            <v>990.98</v>
          </cell>
          <cell r="H5">
            <v>1001.77</v>
          </cell>
          <cell r="I5">
            <v>914.81</v>
          </cell>
          <cell r="J5">
            <v>894.94</v>
          </cell>
          <cell r="K5">
            <v>953.73</v>
          </cell>
          <cell r="L5">
            <v>928.46</v>
          </cell>
          <cell r="M5">
            <v>981.79</v>
          </cell>
          <cell r="N5">
            <v>996.74</v>
          </cell>
          <cell r="O5">
            <v>1050.2</v>
          </cell>
          <cell r="P5">
            <v>1062.28</v>
          </cell>
          <cell r="Q5">
            <v>1106.58</v>
          </cell>
          <cell r="R5">
            <v>1132.6400000000001</v>
          </cell>
        </row>
        <row r="6">
          <cell r="E6" t="str">
            <v>T ($/m3)</v>
          </cell>
          <cell r="F6">
            <v>2473.88</v>
          </cell>
          <cell r="G6">
            <v>2599.65</v>
          </cell>
          <cell r="H6">
            <v>3852.68</v>
          </cell>
          <cell r="I6">
            <v>3823.95</v>
          </cell>
          <cell r="J6">
            <v>2689.95</v>
          </cell>
          <cell r="K6">
            <v>2700.46</v>
          </cell>
          <cell r="L6">
            <v>2681.27</v>
          </cell>
          <cell r="M6">
            <v>2794.1</v>
          </cell>
          <cell r="N6">
            <v>2739.11</v>
          </cell>
          <cell r="O6">
            <v>2779.53</v>
          </cell>
          <cell r="P6">
            <v>2848.55</v>
          </cell>
          <cell r="Q6">
            <v>2938.59</v>
          </cell>
          <cell r="R6">
            <v>2874.17</v>
          </cell>
        </row>
        <row r="7">
          <cell r="E7" t="str">
            <v>D ($/m3)</v>
          </cell>
          <cell r="F7">
            <v>840.42</v>
          </cell>
          <cell r="G7">
            <v>853.11</v>
          </cell>
          <cell r="H7">
            <v>881.93</v>
          </cell>
          <cell r="I7">
            <v>904.86</v>
          </cell>
          <cell r="J7">
            <v>925.27</v>
          </cell>
          <cell r="K7">
            <v>937.18</v>
          </cell>
          <cell r="L7">
            <v>958.88</v>
          </cell>
          <cell r="M7">
            <v>959.99</v>
          </cell>
          <cell r="N7">
            <v>983.01</v>
          </cell>
          <cell r="O7">
            <v>976.98</v>
          </cell>
          <cell r="P7">
            <v>980.12</v>
          </cell>
          <cell r="Q7">
            <v>995.43</v>
          </cell>
          <cell r="R7">
            <v>1012.88</v>
          </cell>
        </row>
        <row r="8">
          <cell r="E8" t="str">
            <v>CUV ($/m3)</v>
          </cell>
          <cell r="F8">
            <v>4328.76</v>
          </cell>
          <cell r="G8">
            <v>4570.18</v>
          </cell>
          <cell r="H8">
            <v>5875.34</v>
          </cell>
          <cell r="I8">
            <v>5787.27</v>
          </cell>
          <cell r="J8">
            <v>4649.66</v>
          </cell>
          <cell r="K8">
            <v>4735.45</v>
          </cell>
          <cell r="L8">
            <v>4711.05</v>
          </cell>
          <cell r="M8">
            <v>4889.25</v>
          </cell>
          <cell r="N8">
            <v>4927.8500000000004</v>
          </cell>
          <cell r="O8">
            <v>4968.53</v>
          </cell>
          <cell r="P8">
            <v>5063.68</v>
          </cell>
          <cell r="Q8">
            <v>5208.4799999999996</v>
          </cell>
          <cell r="R8">
            <v>5177.58</v>
          </cell>
        </row>
        <row r="13">
          <cell r="E13" t="str">
            <v>ESTRATO 1 ($/m3)</v>
          </cell>
          <cell r="F13">
            <v>2035.33</v>
          </cell>
          <cell r="G13">
            <v>2050.23</v>
          </cell>
          <cell r="H13">
            <v>2050.23</v>
          </cell>
          <cell r="I13">
            <v>2515.36</v>
          </cell>
          <cell r="J13">
            <v>2139.4899999999998</v>
          </cell>
          <cell r="K13">
            <v>2166.17</v>
          </cell>
          <cell r="L13">
            <v>2184.39</v>
          </cell>
          <cell r="M13">
            <v>2195.62</v>
          </cell>
          <cell r="N13">
            <v>2213.2800000000002</v>
          </cell>
          <cell r="O13">
            <v>2235.92</v>
          </cell>
          <cell r="P13">
            <v>2256.71</v>
          </cell>
          <cell r="Q13">
            <v>2272.91</v>
          </cell>
          <cell r="R13">
            <v>2290.39</v>
          </cell>
        </row>
        <row r="14">
          <cell r="E14" t="str">
            <v>ESTRATO 2 ($/m3)</v>
          </cell>
          <cell r="F14">
            <v>2571.52</v>
          </cell>
          <cell r="G14">
            <v>2590.35</v>
          </cell>
          <cell r="H14">
            <v>2590.35</v>
          </cell>
          <cell r="I14">
            <v>3176.09</v>
          </cell>
          <cell r="J14">
            <v>2703.12</v>
          </cell>
          <cell r="K14">
            <v>2736.83</v>
          </cell>
          <cell r="L14">
            <v>2759.85</v>
          </cell>
          <cell r="M14">
            <v>2774.03</v>
          </cell>
          <cell r="N14">
            <v>2796.36</v>
          </cell>
          <cell r="O14">
            <v>2824.95</v>
          </cell>
          <cell r="P14">
            <v>2851.23</v>
          </cell>
          <cell r="Q14">
            <v>2871.69</v>
          </cell>
          <cell r="R14">
            <v>2893.78</v>
          </cell>
        </row>
        <row r="15">
          <cell r="E15" t="str">
            <v>ESTRATO 3 Y 4 ($/m3)</v>
          </cell>
          <cell r="F15">
            <v>4328.76</v>
          </cell>
          <cell r="G15">
            <v>4570.18</v>
          </cell>
          <cell r="H15">
            <v>5875.34</v>
          </cell>
          <cell r="I15">
            <v>5787.27</v>
          </cell>
          <cell r="J15">
            <v>4649.66</v>
          </cell>
          <cell r="K15">
            <v>4735.45</v>
          </cell>
          <cell r="L15">
            <v>4711.05</v>
          </cell>
          <cell r="M15">
            <v>4889.25</v>
          </cell>
          <cell r="N15">
            <v>4927.8500000000004</v>
          </cell>
          <cell r="O15">
            <v>4968.53</v>
          </cell>
          <cell r="P15">
            <v>5063.68</v>
          </cell>
          <cell r="Q15">
            <v>5208.4799999999996</v>
          </cell>
          <cell r="R15">
            <v>5177.58</v>
          </cell>
        </row>
        <row r="16">
          <cell r="E16" t="str">
            <v>ESTRATO 5 Y 6 ($/m3)</v>
          </cell>
          <cell r="F16">
            <v>5194.5119999999997</v>
          </cell>
          <cell r="G16">
            <v>5484.2160000000003</v>
          </cell>
          <cell r="H16">
            <v>7050.4080000000004</v>
          </cell>
          <cell r="I16">
            <v>6944.7240000000002</v>
          </cell>
          <cell r="J16">
            <v>5579.5919999999996</v>
          </cell>
          <cell r="K16">
            <v>5682.54</v>
          </cell>
          <cell r="L16">
            <v>5653.26</v>
          </cell>
          <cell r="M16">
            <v>5867.0999999999995</v>
          </cell>
          <cell r="N16">
            <v>5913.42</v>
          </cell>
          <cell r="O16">
            <v>5962.2359999999999</v>
          </cell>
          <cell r="P16">
            <v>6076.4160000000002</v>
          </cell>
          <cell r="Q16">
            <v>6250.1759999999995</v>
          </cell>
          <cell r="R16">
            <v>6213.0959999999995</v>
          </cell>
        </row>
      </sheetData>
      <sheetData sheetId="18" refreshError="1"/>
      <sheetData sheetId="19" refreshError="1"/>
      <sheetData sheetId="20" refreshError="1"/>
      <sheetData sheetId="21" refreshError="1"/>
      <sheetData sheetId="22" refreshError="1"/>
      <sheetData sheetId="23" refreshError="1"/>
      <sheetData sheetId="24">
        <row r="4">
          <cell r="F4">
            <v>44593</v>
          </cell>
          <cell r="G4">
            <v>44621</v>
          </cell>
          <cell r="H4">
            <v>44652</v>
          </cell>
          <cell r="I4">
            <v>44682</v>
          </cell>
          <cell r="J4">
            <v>44713</v>
          </cell>
          <cell r="K4">
            <v>44743</v>
          </cell>
          <cell r="L4">
            <v>44774</v>
          </cell>
          <cell r="M4">
            <v>44805</v>
          </cell>
          <cell r="N4">
            <v>44835</v>
          </cell>
          <cell r="O4">
            <v>44866</v>
          </cell>
          <cell r="P4">
            <v>44896</v>
          </cell>
          <cell r="Q4">
            <v>44927</v>
          </cell>
          <cell r="R4">
            <v>44958</v>
          </cell>
        </row>
        <row r="5">
          <cell r="E5" t="str">
            <v>G ($/m3)</v>
          </cell>
          <cell r="F5">
            <v>1074.31</v>
          </cell>
          <cell r="G5">
            <v>981.99</v>
          </cell>
          <cell r="H5">
            <v>974.88</v>
          </cell>
          <cell r="I5">
            <v>1034.82</v>
          </cell>
          <cell r="J5">
            <v>1018.78</v>
          </cell>
          <cell r="K5">
            <v>1071.0999999999999</v>
          </cell>
          <cell r="L5">
            <v>1023.83</v>
          </cell>
          <cell r="M5">
            <v>1045.5</v>
          </cell>
          <cell r="N5">
            <v>1082.55</v>
          </cell>
          <cell r="O5">
            <v>1084.79</v>
          </cell>
          <cell r="P5">
            <v>1167.54</v>
          </cell>
          <cell r="Q5">
            <v>1311.57</v>
          </cell>
          <cell r="R5">
            <v>1293.5899999999999</v>
          </cell>
        </row>
        <row r="6">
          <cell r="E6" t="str">
            <v>T ($/m3)</v>
          </cell>
          <cell r="F6">
            <v>1850.74</v>
          </cell>
          <cell r="G6">
            <v>1884.02</v>
          </cell>
          <cell r="H6">
            <v>1896.14</v>
          </cell>
          <cell r="I6">
            <v>1889.75</v>
          </cell>
          <cell r="J6">
            <v>1892.55</v>
          </cell>
          <cell r="K6">
            <v>2063.9499999999998</v>
          </cell>
          <cell r="L6">
            <v>2018.26</v>
          </cell>
          <cell r="M6">
            <v>2036.21</v>
          </cell>
          <cell r="N6">
            <v>2009.58</v>
          </cell>
          <cell r="O6">
            <v>2006.14</v>
          </cell>
          <cell r="P6">
            <v>2150.64</v>
          </cell>
          <cell r="Q6">
            <v>2362.0100000000002</v>
          </cell>
          <cell r="R6">
            <v>2412.88</v>
          </cell>
        </row>
        <row r="7">
          <cell r="E7" t="str">
            <v>D ($/m3)</v>
          </cell>
          <cell r="F7">
            <v>372.35</v>
          </cell>
          <cell r="G7">
            <v>383.3</v>
          </cell>
          <cell r="H7">
            <v>391.95</v>
          </cell>
          <cell r="I7">
            <v>398.91</v>
          </cell>
          <cell r="J7">
            <v>407.54</v>
          </cell>
          <cell r="K7">
            <v>408.78</v>
          </cell>
          <cell r="L7">
            <v>418.18</v>
          </cell>
          <cell r="M7">
            <v>415.42</v>
          </cell>
          <cell r="N7">
            <v>414.99</v>
          </cell>
          <cell r="O7">
            <v>421.15</v>
          </cell>
          <cell r="P7">
            <v>428.78</v>
          </cell>
          <cell r="Q7">
            <v>427.02</v>
          </cell>
          <cell r="R7">
            <v>432.47</v>
          </cell>
        </row>
        <row r="8">
          <cell r="E8" t="str">
            <v>CUV ($/m3)</v>
          </cell>
          <cell r="F8">
            <v>3289.23</v>
          </cell>
          <cell r="G8">
            <v>3238.74</v>
          </cell>
          <cell r="H8">
            <v>3252.39</v>
          </cell>
          <cell r="I8">
            <v>3284.52</v>
          </cell>
          <cell r="J8">
            <v>3290.9</v>
          </cell>
          <cell r="K8">
            <v>3524.51</v>
          </cell>
          <cell r="L8">
            <v>3440.02</v>
          </cell>
          <cell r="M8">
            <v>3480.88</v>
          </cell>
          <cell r="N8">
            <v>3487.76</v>
          </cell>
          <cell r="O8">
            <v>3496.7</v>
          </cell>
          <cell r="P8">
            <v>3725.2</v>
          </cell>
          <cell r="Q8">
            <v>4077.6</v>
          </cell>
          <cell r="R8">
            <v>4135.24</v>
          </cell>
        </row>
        <row r="13">
          <cell r="E13" t="str">
            <v>ESTRATO 1 ($/m3)</v>
          </cell>
          <cell r="F13">
            <v>1558.18</v>
          </cell>
          <cell r="G13">
            <v>1542.04</v>
          </cell>
          <cell r="H13">
            <v>1544.93</v>
          </cell>
          <cell r="I13">
            <v>1558.87</v>
          </cell>
          <cell r="J13">
            <v>1584.89</v>
          </cell>
          <cell r="K13">
            <v>1656.22</v>
          </cell>
          <cell r="L13">
            <v>1669.64</v>
          </cell>
          <cell r="M13">
            <v>1686.8</v>
          </cell>
          <cell r="N13">
            <v>1702.57</v>
          </cell>
          <cell r="O13">
            <v>1714.74</v>
          </cell>
          <cell r="P13">
            <v>1763.93</v>
          </cell>
          <cell r="Q13">
            <v>1916.75</v>
          </cell>
          <cell r="R13">
            <v>1951.54</v>
          </cell>
        </row>
        <row r="14">
          <cell r="E14" t="str">
            <v>ESTRATO 2 ($/m3)</v>
          </cell>
          <cell r="F14">
            <v>1985.61</v>
          </cell>
          <cell r="G14">
            <v>1958.44</v>
          </cell>
          <cell r="H14">
            <v>1966.39</v>
          </cell>
          <cell r="I14">
            <v>1984.13</v>
          </cell>
          <cell r="J14">
            <v>2012.95</v>
          </cell>
          <cell r="K14">
            <v>2098.37</v>
          </cell>
          <cell r="L14">
            <v>2115.37</v>
          </cell>
          <cell r="M14">
            <v>2137.11</v>
          </cell>
          <cell r="N14">
            <v>2157.09</v>
          </cell>
          <cell r="O14">
            <v>2172.52</v>
          </cell>
          <cell r="P14">
            <v>2235.71</v>
          </cell>
          <cell r="Q14">
            <v>2431.2800000000002</v>
          </cell>
          <cell r="R14">
            <v>2475.41</v>
          </cell>
        </row>
        <row r="15">
          <cell r="E15" t="str">
            <v>ESTRATO 3 Y 4 ($/m3)</v>
          </cell>
          <cell r="F15">
            <v>3289.23</v>
          </cell>
          <cell r="G15">
            <v>3238.74</v>
          </cell>
          <cell r="H15">
            <v>3252.39</v>
          </cell>
          <cell r="I15">
            <v>3284.52</v>
          </cell>
          <cell r="J15">
            <v>3290.9</v>
          </cell>
          <cell r="K15">
            <v>3524.51</v>
          </cell>
          <cell r="L15">
            <v>3440.02</v>
          </cell>
          <cell r="M15">
            <v>3480.88</v>
          </cell>
          <cell r="N15">
            <v>3487.76</v>
          </cell>
          <cell r="O15">
            <v>3496.7</v>
          </cell>
          <cell r="P15">
            <v>3725.2</v>
          </cell>
          <cell r="Q15">
            <v>4077.6</v>
          </cell>
          <cell r="R15">
            <v>4135.24</v>
          </cell>
        </row>
        <row r="16">
          <cell r="E16" t="str">
            <v>ESTRATO 5 Y 6 ($/m3)</v>
          </cell>
          <cell r="F16">
            <v>3947.076</v>
          </cell>
          <cell r="G16">
            <v>3886.4879999999994</v>
          </cell>
          <cell r="H16">
            <v>3902.8679999999995</v>
          </cell>
          <cell r="I16">
            <v>3941.424</v>
          </cell>
          <cell r="J16">
            <v>3949.08</v>
          </cell>
          <cell r="K16">
            <v>4229.4120000000003</v>
          </cell>
          <cell r="L16">
            <v>4128.0239999999994</v>
          </cell>
          <cell r="M16">
            <v>4177.0559999999996</v>
          </cell>
          <cell r="N16">
            <v>4185.3119999999999</v>
          </cell>
          <cell r="O16">
            <v>4196.04</v>
          </cell>
          <cell r="P16">
            <v>4470.24</v>
          </cell>
          <cell r="Q16">
            <v>4893.12</v>
          </cell>
          <cell r="R16">
            <v>4962.2879999999996</v>
          </cell>
        </row>
      </sheetData>
      <sheetData sheetId="25" refreshError="1"/>
      <sheetData sheetId="26" refreshError="1"/>
      <sheetData sheetId="27" refreshError="1"/>
      <sheetData sheetId="28" refreshError="1"/>
      <sheetData sheetId="29" refreshError="1"/>
      <sheetData sheetId="30">
        <row r="4">
          <cell r="F4">
            <v>44593</v>
          </cell>
          <cell r="G4">
            <v>44621</v>
          </cell>
          <cell r="H4">
            <v>44652</v>
          </cell>
          <cell r="I4">
            <v>44682</v>
          </cell>
          <cell r="J4">
            <v>44713</v>
          </cell>
          <cell r="K4">
            <v>44743</v>
          </cell>
          <cell r="L4">
            <v>44774</v>
          </cell>
          <cell r="M4">
            <v>44805</v>
          </cell>
          <cell r="N4">
            <v>44835</v>
          </cell>
          <cell r="O4">
            <v>44866</v>
          </cell>
          <cell r="P4">
            <v>44896</v>
          </cell>
          <cell r="Q4">
            <v>44927</v>
          </cell>
          <cell r="R4">
            <v>44958</v>
          </cell>
        </row>
        <row r="5">
          <cell r="E5" t="str">
            <v>G ($/m3)</v>
          </cell>
          <cell r="F5">
            <v>234.71</v>
          </cell>
          <cell r="G5">
            <v>213.68</v>
          </cell>
          <cell r="H5">
            <v>210.97</v>
          </cell>
          <cell r="I5">
            <v>224.7</v>
          </cell>
          <cell r="J5">
            <v>216.91</v>
          </cell>
          <cell r="K5">
            <v>225.24</v>
          </cell>
          <cell r="L5">
            <v>236.51</v>
          </cell>
          <cell r="M5">
            <v>240.31</v>
          </cell>
          <cell r="N5">
            <v>243.58</v>
          </cell>
          <cell r="O5">
            <v>251.27</v>
          </cell>
          <cell r="P5">
            <v>283.07</v>
          </cell>
          <cell r="Q5">
            <v>257.50779999999997</v>
          </cell>
          <cell r="R5">
            <v>281.45060000000001</v>
          </cell>
        </row>
        <row r="6">
          <cell r="E6" t="str">
            <v>T ($/m3)</v>
          </cell>
          <cell r="F6">
            <v>69.39</v>
          </cell>
          <cell r="G6">
            <v>70.77</v>
          </cell>
          <cell r="H6">
            <v>73.14</v>
          </cell>
          <cell r="I6">
            <v>77.010000000000005</v>
          </cell>
          <cell r="J6">
            <v>76.08</v>
          </cell>
          <cell r="K6">
            <v>80.83</v>
          </cell>
          <cell r="L6">
            <v>81</v>
          </cell>
          <cell r="M6">
            <v>80.239999999999995</v>
          </cell>
          <cell r="N6">
            <v>84.76</v>
          </cell>
          <cell r="O6">
            <v>78.75</v>
          </cell>
          <cell r="P6">
            <v>84.41</v>
          </cell>
          <cell r="Q6">
            <v>77.815100000000001</v>
          </cell>
          <cell r="R6">
            <v>92.544899999999998</v>
          </cell>
        </row>
        <row r="7">
          <cell r="E7" t="str">
            <v>D ($/m3)</v>
          </cell>
          <cell r="F7">
            <v>116.94</v>
          </cell>
          <cell r="G7">
            <v>119.98</v>
          </cell>
          <cell r="H7">
            <v>122.68</v>
          </cell>
          <cell r="I7">
            <v>124.26</v>
          </cell>
          <cell r="J7">
            <v>127.14</v>
          </cell>
          <cell r="K7">
            <v>127.29</v>
          </cell>
          <cell r="L7">
            <v>130.34</v>
          </cell>
          <cell r="M7">
            <v>129.54</v>
          </cell>
          <cell r="N7">
            <v>129.96</v>
          </cell>
          <cell r="O7">
            <v>131.99</v>
          </cell>
          <cell r="P7">
            <v>134.30000000000001</v>
          </cell>
          <cell r="Q7">
            <v>133.2585</v>
          </cell>
          <cell r="R7">
            <v>135.0744</v>
          </cell>
        </row>
        <row r="8">
          <cell r="E8" t="str">
            <v>CUV ($/m3)</v>
          </cell>
          <cell r="F8">
            <v>454.22</v>
          </cell>
          <cell r="G8">
            <v>438.32</v>
          </cell>
          <cell r="H8">
            <v>441.08</v>
          </cell>
          <cell r="I8">
            <v>460.82</v>
          </cell>
          <cell r="J8">
            <v>453.71</v>
          </cell>
          <cell r="K8">
            <v>467.55</v>
          </cell>
          <cell r="L8">
            <v>484.31</v>
          </cell>
          <cell r="M8">
            <v>489.35</v>
          </cell>
          <cell r="N8">
            <v>495.2</v>
          </cell>
          <cell r="O8">
            <v>499.63</v>
          </cell>
          <cell r="P8">
            <v>541.57000000000005</v>
          </cell>
          <cell r="Q8">
            <v>505.98349999999999</v>
          </cell>
          <cell r="R8">
            <v>548.28629999999998</v>
          </cell>
        </row>
        <row r="13">
          <cell r="E13" t="str">
            <v>ESTRATO 1 ($/m3)</v>
          </cell>
          <cell r="F13">
            <v>305.06</v>
          </cell>
          <cell r="G13">
            <v>303.35000000000002</v>
          </cell>
          <cell r="H13">
            <v>315.74</v>
          </cell>
          <cell r="I13">
            <v>315.8</v>
          </cell>
          <cell r="J13">
            <v>319.19</v>
          </cell>
          <cell r="K13">
            <v>320.83</v>
          </cell>
          <cell r="L13">
            <v>325.08999999999997</v>
          </cell>
          <cell r="M13">
            <v>328.41</v>
          </cell>
          <cell r="N13">
            <v>331.46</v>
          </cell>
          <cell r="O13">
            <v>342.8</v>
          </cell>
          <cell r="P13">
            <v>345.44</v>
          </cell>
          <cell r="Q13">
            <v>359.93</v>
          </cell>
          <cell r="R13">
            <v>366.33</v>
          </cell>
        </row>
        <row r="14">
          <cell r="E14" t="str">
            <v>ESTRATO 2 ($/m3)</v>
          </cell>
          <cell r="F14">
            <v>357.43</v>
          </cell>
          <cell r="G14">
            <v>350.56</v>
          </cell>
          <cell r="H14">
            <v>365.83</v>
          </cell>
          <cell r="I14">
            <v>365.2</v>
          </cell>
          <cell r="J14">
            <v>365.21</v>
          </cell>
          <cell r="K14">
            <v>371.63</v>
          </cell>
          <cell r="L14">
            <v>378</v>
          </cell>
          <cell r="M14">
            <v>381.87</v>
          </cell>
          <cell r="N14">
            <v>385.42</v>
          </cell>
          <cell r="O14">
            <v>393</v>
          </cell>
          <cell r="P14">
            <v>408.5</v>
          </cell>
          <cell r="Q14">
            <v>413.65</v>
          </cell>
          <cell r="R14">
            <v>421</v>
          </cell>
        </row>
        <row r="15">
          <cell r="E15" t="str">
            <v>ESTRATO 3 Y 4 ($/m3)</v>
          </cell>
          <cell r="F15">
            <v>454.22</v>
          </cell>
          <cell r="G15">
            <v>438.32</v>
          </cell>
          <cell r="H15">
            <v>441.08</v>
          </cell>
          <cell r="I15">
            <v>460.82</v>
          </cell>
          <cell r="J15">
            <v>453.71</v>
          </cell>
          <cell r="K15">
            <v>467.55</v>
          </cell>
          <cell r="L15">
            <v>484.31</v>
          </cell>
          <cell r="M15">
            <v>489.35</v>
          </cell>
          <cell r="N15">
            <v>495.2</v>
          </cell>
          <cell r="O15">
            <v>499.63</v>
          </cell>
          <cell r="P15">
            <v>541.57000000000005</v>
          </cell>
          <cell r="Q15">
            <v>505.98349999999999</v>
          </cell>
          <cell r="R15">
            <v>548.28629999999998</v>
          </cell>
        </row>
        <row r="16">
          <cell r="E16" t="str">
            <v>ESTRATO 5 Y 6 ($/m3)</v>
          </cell>
          <cell r="F16">
            <v>545.06399999999996</v>
          </cell>
          <cell r="G16">
            <v>525.98399999999992</v>
          </cell>
          <cell r="H16">
            <v>529.29599999999994</v>
          </cell>
          <cell r="I16">
            <v>552.98399999999992</v>
          </cell>
          <cell r="J16">
            <v>544.452</v>
          </cell>
          <cell r="K16">
            <v>561.05999999999995</v>
          </cell>
          <cell r="L16">
            <v>581.17200000000003</v>
          </cell>
          <cell r="M16">
            <v>587.22</v>
          </cell>
          <cell r="N16">
            <v>594.24</v>
          </cell>
          <cell r="O16">
            <v>599.55599999999993</v>
          </cell>
          <cell r="P16">
            <v>649.88400000000001</v>
          </cell>
          <cell r="Q16">
            <v>607.17999999999995</v>
          </cell>
          <cell r="R16">
            <v>657.94355999999993</v>
          </cell>
        </row>
      </sheetData>
      <sheetData sheetId="31">
        <row r="4">
          <cell r="F4">
            <v>44593</v>
          </cell>
          <cell r="G4">
            <v>44621</v>
          </cell>
          <cell r="H4">
            <v>44652</v>
          </cell>
          <cell r="I4">
            <v>44682</v>
          </cell>
          <cell r="J4">
            <v>44713</v>
          </cell>
          <cell r="K4">
            <v>44743</v>
          </cell>
          <cell r="L4">
            <v>44774</v>
          </cell>
          <cell r="M4">
            <v>44805</v>
          </cell>
          <cell r="N4">
            <v>44835</v>
          </cell>
          <cell r="O4">
            <v>44866</v>
          </cell>
          <cell r="P4">
            <v>44896</v>
          </cell>
          <cell r="Q4">
            <v>44927</v>
          </cell>
          <cell r="R4">
            <v>44958</v>
          </cell>
        </row>
        <row r="5">
          <cell r="E5" t="str">
            <v>G ($/m3)</v>
          </cell>
          <cell r="F5">
            <v>162.07</v>
          </cell>
          <cell r="G5">
            <v>154.9</v>
          </cell>
          <cell r="H5">
            <v>105.95</v>
          </cell>
          <cell r="I5">
            <v>145.79</v>
          </cell>
          <cell r="J5">
            <v>98.04</v>
          </cell>
          <cell r="K5">
            <v>101.2</v>
          </cell>
          <cell r="L5">
            <v>130.34</v>
          </cell>
          <cell r="M5">
            <v>139.5</v>
          </cell>
          <cell r="N5">
            <v>138.55000000000001</v>
          </cell>
          <cell r="O5">
            <v>138.65</v>
          </cell>
          <cell r="P5">
            <v>149.33000000000001</v>
          </cell>
          <cell r="Q5">
            <v>172.82</v>
          </cell>
          <cell r="R5">
            <v>217.82</v>
          </cell>
        </row>
        <row r="6">
          <cell r="E6" t="str">
            <v>T ($/m3)</v>
          </cell>
          <cell r="F6">
            <v>73</v>
          </cell>
          <cell r="G6">
            <v>69.08</v>
          </cell>
          <cell r="H6">
            <v>64.239999999999995</v>
          </cell>
          <cell r="I6">
            <v>66.959999999999994</v>
          </cell>
          <cell r="J6">
            <v>67.12</v>
          </cell>
          <cell r="K6">
            <v>70.760000000000005</v>
          </cell>
          <cell r="L6">
            <v>79.28</v>
          </cell>
          <cell r="M6">
            <v>73.63</v>
          </cell>
          <cell r="N6">
            <v>78.319999999999993</v>
          </cell>
          <cell r="O6">
            <v>70.31</v>
          </cell>
          <cell r="P6">
            <v>68.760000000000005</v>
          </cell>
          <cell r="Q6">
            <v>69.180000000000007</v>
          </cell>
          <cell r="R6">
            <v>84.19</v>
          </cell>
        </row>
        <row r="7">
          <cell r="E7" t="str">
            <v>D ($/m3)</v>
          </cell>
          <cell r="F7">
            <v>437.58</v>
          </cell>
          <cell r="G7">
            <v>448.55</v>
          </cell>
          <cell r="H7">
            <v>457.83</v>
          </cell>
          <cell r="I7">
            <v>463.72</v>
          </cell>
          <cell r="J7">
            <v>475.76</v>
          </cell>
          <cell r="K7">
            <v>476.31</v>
          </cell>
          <cell r="L7">
            <v>487.29</v>
          </cell>
          <cell r="M7">
            <v>484.74</v>
          </cell>
          <cell r="N7">
            <v>486.3</v>
          </cell>
          <cell r="O7">
            <v>493.89</v>
          </cell>
          <cell r="P7">
            <v>502.55</v>
          </cell>
          <cell r="Q7">
            <v>496.38</v>
          </cell>
          <cell r="R7">
            <v>503.15</v>
          </cell>
        </row>
        <row r="8">
          <cell r="E8" t="str">
            <v>CUV ($/m3)</v>
          </cell>
          <cell r="F8">
            <v>674.14</v>
          </cell>
          <cell r="G8">
            <v>674.47</v>
          </cell>
          <cell r="H8">
            <v>629.42999999999995</v>
          </cell>
          <cell r="I8">
            <v>678.32</v>
          </cell>
          <cell r="J8">
            <v>640.64</v>
          </cell>
          <cell r="K8">
            <v>647.86</v>
          </cell>
          <cell r="L8">
            <v>695.58</v>
          </cell>
          <cell r="M8">
            <v>697.25</v>
          </cell>
          <cell r="N8">
            <v>702.69</v>
          </cell>
          <cell r="O8">
            <v>702.35</v>
          </cell>
          <cell r="P8">
            <v>720.1</v>
          </cell>
          <cell r="Q8">
            <v>737.34</v>
          </cell>
          <cell r="R8">
            <v>805.89</v>
          </cell>
        </row>
        <row r="13">
          <cell r="F13">
            <v>520.48</v>
          </cell>
          <cell r="G13">
            <v>520.77</v>
          </cell>
          <cell r="H13">
            <v>514.86</v>
          </cell>
          <cell r="I13">
            <v>520.65</v>
          </cell>
          <cell r="J13">
            <v>509.1</v>
          </cell>
          <cell r="K13">
            <v>511.66</v>
          </cell>
          <cell r="L13">
            <v>515.80999999999995</v>
          </cell>
          <cell r="M13">
            <v>521.11</v>
          </cell>
          <cell r="N13">
            <v>525.98</v>
          </cell>
          <cell r="O13">
            <v>527.9</v>
          </cell>
          <cell r="P13">
            <v>533.79999999999995</v>
          </cell>
          <cell r="Q13">
            <v>540.64</v>
          </cell>
          <cell r="R13">
            <v>550.34</v>
          </cell>
        </row>
        <row r="14">
          <cell r="F14">
            <v>614.84</v>
          </cell>
          <cell r="G14">
            <v>611.26</v>
          </cell>
          <cell r="H14">
            <v>602.49</v>
          </cell>
          <cell r="I14">
            <v>609.98</v>
          </cell>
          <cell r="J14">
            <v>593.97</v>
          </cell>
          <cell r="K14">
            <v>596.96</v>
          </cell>
          <cell r="L14">
            <v>601.79999999999995</v>
          </cell>
          <cell r="M14">
            <v>607.98</v>
          </cell>
          <cell r="N14">
            <v>613.66</v>
          </cell>
          <cell r="O14">
            <v>615.9</v>
          </cell>
          <cell r="P14">
            <v>622.78</v>
          </cell>
          <cell r="Q14">
            <v>630.76</v>
          </cell>
          <cell r="R14">
            <v>670.8</v>
          </cell>
        </row>
        <row r="15">
          <cell r="F15">
            <v>674.14</v>
          </cell>
          <cell r="G15">
            <v>674.47</v>
          </cell>
          <cell r="H15">
            <v>629.42999999999995</v>
          </cell>
          <cell r="I15">
            <v>678.32</v>
          </cell>
          <cell r="J15">
            <v>640.64</v>
          </cell>
          <cell r="K15">
            <v>647.86</v>
          </cell>
          <cell r="L15">
            <v>695.58</v>
          </cell>
          <cell r="M15">
            <v>697.25</v>
          </cell>
          <cell r="N15">
            <v>702.69</v>
          </cell>
          <cell r="O15">
            <v>702.35</v>
          </cell>
          <cell r="P15">
            <v>720.1</v>
          </cell>
          <cell r="Q15">
            <v>737.34</v>
          </cell>
          <cell r="R15">
            <v>805.89</v>
          </cell>
        </row>
        <row r="16">
          <cell r="F16">
            <v>808.96799999999996</v>
          </cell>
          <cell r="G16">
            <v>809.36400000000003</v>
          </cell>
          <cell r="H16">
            <v>755.31599999999992</v>
          </cell>
          <cell r="I16">
            <v>813.98400000000004</v>
          </cell>
          <cell r="J16">
            <v>768.76799999999992</v>
          </cell>
          <cell r="K16">
            <v>777.43200000000002</v>
          </cell>
          <cell r="L16">
            <v>834.69600000000003</v>
          </cell>
          <cell r="M16">
            <v>836.69999999999993</v>
          </cell>
          <cell r="N16">
            <v>843.22800000000007</v>
          </cell>
          <cell r="O16">
            <v>842.82</v>
          </cell>
          <cell r="P16">
            <v>864.12</v>
          </cell>
          <cell r="Q16">
            <v>884.80799999999999</v>
          </cell>
          <cell r="R16">
            <v>967.06799999999998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Bucaramanga"/>
      <sheetName val="Cali"/>
      <sheetName val="Cartagena"/>
      <sheetName val="Cúcuta"/>
      <sheetName val="Florencia"/>
      <sheetName val="Ibagué"/>
      <sheetName val="Manizales"/>
      <sheetName val="Medellín"/>
      <sheetName val="Mocoa"/>
      <sheetName val="Monteria"/>
      <sheetName val="Neiva"/>
      <sheetName val="Pasto"/>
      <sheetName val="Pereira"/>
      <sheetName val="Popayán"/>
      <sheetName val="Riohacha"/>
      <sheetName val="San José del Guaviare"/>
      <sheetName val="Sincelejo"/>
      <sheetName val="StaMarta"/>
      <sheetName val="Tunja"/>
      <sheetName val="Valledupar"/>
      <sheetName val="Villavicencio"/>
      <sheetName val="Yopal Enerca "/>
      <sheetName val="Yopal Gases del Cusi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4">
          <cell r="F4">
            <v>44378</v>
          </cell>
          <cell r="G4">
            <v>44409</v>
          </cell>
          <cell r="H4">
            <v>44440</v>
          </cell>
          <cell r="I4">
            <v>44470</v>
          </cell>
          <cell r="J4">
            <v>44501</v>
          </cell>
          <cell r="K4">
            <v>44531</v>
          </cell>
          <cell r="L4">
            <v>44562</v>
          </cell>
          <cell r="M4">
            <v>44593</v>
          </cell>
          <cell r="N4">
            <v>44621</v>
          </cell>
          <cell r="O4">
            <v>44652</v>
          </cell>
          <cell r="P4">
            <v>44682</v>
          </cell>
          <cell r="Q4">
            <v>44713</v>
          </cell>
          <cell r="R4">
            <v>44743</v>
          </cell>
          <cell r="S4">
            <v>44774</v>
          </cell>
          <cell r="T4">
            <v>44805</v>
          </cell>
          <cell r="U4">
            <v>44835</v>
          </cell>
          <cell r="V4">
            <v>44866</v>
          </cell>
          <cell r="W4">
            <v>44896</v>
          </cell>
        </row>
        <row r="5">
          <cell r="E5" t="str">
            <v>G ($/m3)</v>
          </cell>
          <cell r="F5">
            <v>1016.54</v>
          </cell>
          <cell r="G5">
            <v>1047.9100000000001</v>
          </cell>
          <cell r="H5">
            <v>1042.08</v>
          </cell>
          <cell r="I5">
            <v>1087.3399999999999</v>
          </cell>
          <cell r="J5">
            <v>1101.92</v>
          </cell>
          <cell r="K5">
            <v>1166.9000000000001</v>
          </cell>
          <cell r="L5">
            <v>943.11</v>
          </cell>
          <cell r="M5">
            <v>981.24</v>
          </cell>
          <cell r="N5">
            <v>916.5</v>
          </cell>
          <cell r="O5">
            <v>901.73</v>
          </cell>
          <cell r="P5">
            <v>952.91</v>
          </cell>
          <cell r="Q5">
            <v>923.8</v>
          </cell>
          <cell r="R5">
            <v>996.95</v>
          </cell>
          <cell r="S5">
            <v>1006.44</v>
          </cell>
          <cell r="T5">
            <v>1033.47</v>
          </cell>
          <cell r="U5">
            <v>1061.27</v>
          </cell>
          <cell r="V5">
            <v>1119.6099999999999</v>
          </cell>
          <cell r="W5">
            <v>1111.69</v>
          </cell>
        </row>
        <row r="6">
          <cell r="E6" t="str">
            <v>T ($/m3)</v>
          </cell>
          <cell r="F6">
            <v>915.44</v>
          </cell>
          <cell r="G6">
            <v>842.22</v>
          </cell>
          <cell r="H6">
            <v>844.95</v>
          </cell>
          <cell r="I6">
            <v>946.76</v>
          </cell>
          <cell r="J6">
            <v>833.69</v>
          </cell>
          <cell r="K6">
            <v>895.22</v>
          </cell>
          <cell r="L6">
            <v>974.42</v>
          </cell>
          <cell r="M6">
            <v>956.88</v>
          </cell>
          <cell r="N6">
            <v>980.4</v>
          </cell>
          <cell r="O6">
            <v>969.87</v>
          </cell>
          <cell r="P6">
            <v>928.23</v>
          </cell>
          <cell r="Q6">
            <v>915.47</v>
          </cell>
          <cell r="R6">
            <v>1034.77</v>
          </cell>
          <cell r="S6">
            <v>979.53</v>
          </cell>
          <cell r="T6">
            <v>979.51</v>
          </cell>
          <cell r="U6">
            <v>1169.53</v>
          </cell>
          <cell r="V6">
            <v>1075.19</v>
          </cell>
          <cell r="W6">
            <v>1091.3599999999999</v>
          </cell>
        </row>
        <row r="7">
          <cell r="E7" t="str">
            <v>D ($/m3)</v>
          </cell>
          <cell r="F7">
            <v>798.11</v>
          </cell>
          <cell r="G7">
            <v>802.39</v>
          </cell>
          <cell r="H7">
            <v>806.22</v>
          </cell>
          <cell r="I7">
            <v>812.32</v>
          </cell>
          <cell r="J7">
            <v>820.85</v>
          </cell>
          <cell r="K7">
            <v>822.17</v>
          </cell>
          <cell r="L7">
            <v>843.23</v>
          </cell>
          <cell r="M7">
            <v>865.81</v>
          </cell>
          <cell r="N7">
            <v>884.73</v>
          </cell>
          <cell r="O7">
            <v>902.09</v>
          </cell>
          <cell r="P7">
            <v>913.22</v>
          </cell>
          <cell r="Q7">
            <v>930.11</v>
          </cell>
          <cell r="R7">
            <v>932.75</v>
          </cell>
          <cell r="S7">
            <v>950.32</v>
          </cell>
          <cell r="T7">
            <v>948.67</v>
          </cell>
          <cell r="U7">
            <v>953.42</v>
          </cell>
          <cell r="V7">
            <v>966.69</v>
          </cell>
          <cell r="W7">
            <v>980.8</v>
          </cell>
        </row>
        <row r="8">
          <cell r="E8" t="str">
            <v>CUV ($/m3)</v>
          </cell>
          <cell r="F8">
            <v>2750</v>
          </cell>
          <cell r="G8">
            <v>2720.33</v>
          </cell>
          <cell r="H8">
            <v>2714.24</v>
          </cell>
          <cell r="I8">
            <v>2868</v>
          </cell>
          <cell r="J8">
            <v>2775.81</v>
          </cell>
          <cell r="K8">
            <v>2902.39</v>
          </cell>
          <cell r="L8">
            <v>2778.76</v>
          </cell>
          <cell r="M8">
            <v>2818.77</v>
          </cell>
          <cell r="N8">
            <v>2801.57</v>
          </cell>
          <cell r="O8">
            <v>2791.83</v>
          </cell>
          <cell r="P8">
            <v>2808.77</v>
          </cell>
          <cell r="Q8">
            <v>2787.21</v>
          </cell>
          <cell r="R8">
            <v>2986.65</v>
          </cell>
          <cell r="S8">
            <v>2951.9</v>
          </cell>
          <cell r="T8">
            <v>2979.32</v>
          </cell>
          <cell r="U8">
            <v>3208.12</v>
          </cell>
          <cell r="V8">
            <v>3185.9</v>
          </cell>
          <cell r="W8">
            <v>3209.93</v>
          </cell>
        </row>
        <row r="12">
          <cell r="F12">
            <v>44378</v>
          </cell>
          <cell r="G12">
            <v>44409</v>
          </cell>
          <cell r="H12">
            <v>44440</v>
          </cell>
          <cell r="I12">
            <v>44470</v>
          </cell>
          <cell r="J12">
            <v>44501</v>
          </cell>
          <cell r="K12">
            <v>44531</v>
          </cell>
          <cell r="L12">
            <v>44562</v>
          </cell>
          <cell r="M12">
            <v>44593</v>
          </cell>
          <cell r="N12">
            <v>44621</v>
          </cell>
          <cell r="O12">
            <v>44652</v>
          </cell>
          <cell r="P12">
            <v>44682</v>
          </cell>
          <cell r="Q12">
            <v>44713</v>
          </cell>
          <cell r="R12">
            <v>44743</v>
          </cell>
          <cell r="S12">
            <v>44774</v>
          </cell>
          <cell r="T12">
            <v>44805</v>
          </cell>
          <cell r="U12">
            <v>44835</v>
          </cell>
          <cell r="V12">
            <v>44866</v>
          </cell>
          <cell r="W12">
            <v>44896</v>
          </cell>
        </row>
        <row r="13">
          <cell r="E13" t="str">
            <v>ESTRATO 1 ($/m3)</v>
          </cell>
          <cell r="F13">
            <v>1275.42</v>
          </cell>
          <cell r="G13">
            <v>1201.67</v>
          </cell>
          <cell r="H13">
            <v>1197.3900000000001</v>
          </cell>
          <cell r="I13">
            <v>1261.5999999999999</v>
          </cell>
          <cell r="J13">
            <v>1228.8499999999999</v>
          </cell>
          <cell r="K13">
            <v>1284.1400000000001</v>
          </cell>
          <cell r="L13">
            <v>1226.5899999999999</v>
          </cell>
          <cell r="M13">
            <v>1249.45</v>
          </cell>
          <cell r="N13">
            <v>1237.5</v>
          </cell>
          <cell r="O13">
            <v>1235.4100000000001</v>
          </cell>
          <cell r="P13">
            <v>1246.07</v>
          </cell>
          <cell r="Q13">
            <v>1235.97</v>
          </cell>
          <cell r="R13">
            <v>1319.23</v>
          </cell>
          <cell r="S13">
            <v>1329.81</v>
          </cell>
          <cell r="T13">
            <v>1343.51</v>
          </cell>
          <cell r="U13">
            <v>1400.59</v>
          </cell>
          <cell r="V13">
            <v>1410.78</v>
          </cell>
          <cell r="W13">
            <v>1421.49</v>
          </cell>
        </row>
        <row r="14">
          <cell r="E14" t="str">
            <v>ESTRATO 2 ($/m3)</v>
          </cell>
          <cell r="F14">
            <v>1605.24</v>
          </cell>
          <cell r="G14">
            <v>1498.74</v>
          </cell>
          <cell r="H14">
            <v>1494.42</v>
          </cell>
          <cell r="I14">
            <v>1571.71</v>
          </cell>
          <cell r="J14">
            <v>1531.43</v>
          </cell>
          <cell r="K14">
            <v>1600.54</v>
          </cell>
          <cell r="L14">
            <v>1530.96</v>
          </cell>
          <cell r="M14">
            <v>1558.47</v>
          </cell>
          <cell r="N14">
            <v>1544.26</v>
          </cell>
          <cell r="O14">
            <v>1539.57</v>
          </cell>
          <cell r="P14">
            <v>1555.19</v>
          </cell>
          <cell r="Q14">
            <v>1541.14</v>
          </cell>
          <cell r="R14">
            <v>1647.13</v>
          </cell>
          <cell r="S14">
            <v>1660.43</v>
          </cell>
          <cell r="T14">
            <v>1677.21</v>
          </cell>
          <cell r="U14">
            <v>1747.53</v>
          </cell>
          <cell r="V14">
            <v>1760.08</v>
          </cell>
          <cell r="W14">
            <v>1773.44</v>
          </cell>
        </row>
        <row r="15">
          <cell r="E15" t="str">
            <v>ESTRATO 3 Y 4 ($/m3)</v>
          </cell>
          <cell r="F15">
            <v>2750</v>
          </cell>
          <cell r="G15">
            <v>2720.33</v>
          </cell>
          <cell r="H15">
            <v>2714.24</v>
          </cell>
          <cell r="I15">
            <v>2868</v>
          </cell>
          <cell r="J15">
            <v>2775.81</v>
          </cell>
          <cell r="K15">
            <v>2902.39</v>
          </cell>
          <cell r="L15">
            <v>2778.76</v>
          </cell>
          <cell r="M15">
            <v>2818.77</v>
          </cell>
          <cell r="N15">
            <v>2801.57</v>
          </cell>
          <cell r="O15">
            <v>2791.83</v>
          </cell>
          <cell r="P15">
            <v>2808.77</v>
          </cell>
          <cell r="Q15">
            <v>2787.21</v>
          </cell>
          <cell r="R15">
            <v>2986.65</v>
          </cell>
          <cell r="S15">
            <v>2951.9</v>
          </cell>
          <cell r="T15">
            <v>2979.32</v>
          </cell>
          <cell r="U15">
            <v>3208.12</v>
          </cell>
          <cell r="V15">
            <v>3185.9</v>
          </cell>
          <cell r="W15">
            <v>3209.93</v>
          </cell>
        </row>
        <row r="16">
          <cell r="E16" t="str">
            <v>ESTRATO 5 Y 6 ($/m3)</v>
          </cell>
          <cell r="F16">
            <v>3300</v>
          </cell>
          <cell r="G16">
            <v>3264.3959999999997</v>
          </cell>
          <cell r="H16">
            <v>3257.0879999999997</v>
          </cell>
          <cell r="I16">
            <v>3441.6</v>
          </cell>
          <cell r="J16">
            <v>3330.9719999999998</v>
          </cell>
          <cell r="K16">
            <v>3482.8679999999999</v>
          </cell>
          <cell r="L16">
            <v>3334.5120000000002</v>
          </cell>
          <cell r="M16">
            <v>3382.5239999999999</v>
          </cell>
          <cell r="N16">
            <v>3361.884</v>
          </cell>
          <cell r="O16">
            <v>3350.1959999999999</v>
          </cell>
          <cell r="P16">
            <v>3370.5239999999999</v>
          </cell>
          <cell r="Q16">
            <v>3344.652</v>
          </cell>
          <cell r="R16">
            <v>3583.98</v>
          </cell>
          <cell r="S16">
            <v>3542.28</v>
          </cell>
          <cell r="T16">
            <v>3575.1840000000002</v>
          </cell>
          <cell r="U16">
            <v>3849.7439999999997</v>
          </cell>
          <cell r="V16">
            <v>3823.08</v>
          </cell>
          <cell r="W16">
            <v>3851.9159999999997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election activeCell="L2" sqref="L2"/>
    </sheetView>
  </sheetViews>
  <sheetFormatPr baseColWidth="10" defaultRowHeight="15" x14ac:dyDescent="0.25"/>
  <cols>
    <col min="1" max="29" width="11.42578125" style="2"/>
  </cols>
  <sheetData>
    <row r="2" spans="1:11" ht="15" customHeight="1" thickBot="1" x14ac:dyDescent="0.3">
      <c r="B2" s="10"/>
      <c r="C2" s="10"/>
      <c r="D2" s="10"/>
      <c r="E2" s="10"/>
      <c r="F2" s="10"/>
      <c r="G2" s="10"/>
      <c r="H2" s="10"/>
      <c r="I2" s="10"/>
      <c r="J2" s="10"/>
      <c r="K2" s="10"/>
    </row>
    <row r="3" spans="1:11" ht="26.25" customHeight="1" x14ac:dyDescent="0.25">
      <c r="A3" s="10"/>
      <c r="B3" s="10"/>
      <c r="C3" s="133" t="s">
        <v>91</v>
      </c>
      <c r="D3" s="134"/>
      <c r="E3" s="134"/>
      <c r="F3" s="134"/>
      <c r="G3" s="134"/>
      <c r="H3" s="134"/>
      <c r="I3" s="135"/>
      <c r="J3" s="10"/>
      <c r="K3" s="10"/>
    </row>
    <row r="4" spans="1:11" ht="26.25" customHeight="1" thickBot="1" x14ac:dyDescent="0.3">
      <c r="A4" s="10"/>
      <c r="B4" s="10"/>
      <c r="C4" s="136"/>
      <c r="D4" s="137"/>
      <c r="E4" s="137"/>
      <c r="F4" s="137"/>
      <c r="G4" s="137"/>
      <c r="H4" s="137"/>
      <c r="I4" s="138"/>
      <c r="J4" s="10"/>
      <c r="K4" s="10"/>
    </row>
    <row r="5" spans="1:11" ht="15" customHeight="1" x14ac:dyDescent="0.25">
      <c r="A5" s="10"/>
      <c r="B5" s="10"/>
      <c r="C5" s="65"/>
      <c r="D5" s="66"/>
      <c r="E5" s="66"/>
      <c r="F5" s="66"/>
      <c r="G5" s="66"/>
      <c r="H5" s="66"/>
      <c r="I5" s="67"/>
      <c r="J5" s="10"/>
      <c r="K5" s="10"/>
    </row>
    <row r="6" spans="1:11" ht="15" customHeight="1" x14ac:dyDescent="0.25">
      <c r="A6" s="10"/>
      <c r="B6" s="10"/>
      <c r="C6" s="16"/>
      <c r="D6" s="68"/>
      <c r="E6" s="68"/>
      <c r="F6" s="68"/>
      <c r="G6" s="68"/>
      <c r="H6" s="68"/>
      <c r="I6" s="17"/>
      <c r="J6" s="10"/>
      <c r="K6" s="10"/>
    </row>
    <row r="7" spans="1:11" ht="15" customHeight="1" x14ac:dyDescent="0.25">
      <c r="A7" s="10"/>
      <c r="B7" s="10"/>
      <c r="C7" s="16"/>
      <c r="D7" s="68"/>
      <c r="E7" s="68"/>
      <c r="F7" s="68"/>
      <c r="G7" s="68"/>
      <c r="H7" s="68"/>
      <c r="I7" s="17"/>
      <c r="J7" s="10"/>
      <c r="K7" s="10"/>
    </row>
    <row r="8" spans="1:11" x14ac:dyDescent="0.25">
      <c r="C8" s="1"/>
      <c r="I8" s="3"/>
    </row>
    <row r="9" spans="1:11" x14ac:dyDescent="0.25">
      <c r="C9" s="1"/>
      <c r="I9" s="3"/>
    </row>
    <row r="10" spans="1:11" x14ac:dyDescent="0.25">
      <c r="C10" s="1"/>
      <c r="I10" s="3"/>
    </row>
    <row r="11" spans="1:11" x14ac:dyDescent="0.25">
      <c r="C11" s="1"/>
      <c r="I11" s="3"/>
    </row>
    <row r="12" spans="1:11" x14ac:dyDescent="0.25">
      <c r="C12" s="1"/>
      <c r="I12" s="3"/>
    </row>
    <row r="13" spans="1:11" x14ac:dyDescent="0.25">
      <c r="C13" s="1"/>
      <c r="I13" s="3"/>
    </row>
    <row r="14" spans="1:11" x14ac:dyDescent="0.25">
      <c r="C14" s="1"/>
      <c r="I14" s="3"/>
    </row>
    <row r="15" spans="1:11" x14ac:dyDescent="0.25">
      <c r="C15" s="1"/>
      <c r="I15" s="3"/>
    </row>
    <row r="16" spans="1:11" x14ac:dyDescent="0.25">
      <c r="C16" s="1"/>
      <c r="I16" s="3"/>
    </row>
    <row r="17" spans="3:9" x14ac:dyDescent="0.25">
      <c r="C17" s="1"/>
      <c r="I17" s="3"/>
    </row>
    <row r="18" spans="3:9" x14ac:dyDescent="0.25">
      <c r="C18" s="1"/>
      <c r="I18" s="3"/>
    </row>
    <row r="19" spans="3:9" x14ac:dyDescent="0.25">
      <c r="C19" s="1"/>
      <c r="I19" s="3"/>
    </row>
    <row r="20" spans="3:9" ht="15.75" thickBot="1" x14ac:dyDescent="0.3">
      <c r="C20" s="4"/>
      <c r="D20" s="5"/>
      <c r="E20" s="5"/>
      <c r="F20" s="5"/>
      <c r="G20" s="5"/>
      <c r="H20" s="5"/>
      <c r="I20" s="6"/>
    </row>
    <row r="21" spans="3:9" ht="15" customHeight="1" thickBot="1" x14ac:dyDescent="0.3"/>
    <row r="22" spans="3:9" ht="81" customHeight="1" thickBot="1" x14ac:dyDescent="0.3">
      <c r="C22" s="139" t="s">
        <v>61</v>
      </c>
      <c r="D22" s="140"/>
      <c r="E22" s="140"/>
      <c r="F22" s="140"/>
      <c r="G22" s="140"/>
      <c r="H22" s="140"/>
      <c r="I22" s="141"/>
    </row>
    <row r="23" spans="3:9" ht="3" customHeight="1" thickBot="1" x14ac:dyDescent="0.3"/>
    <row r="24" spans="3:9" ht="56.25" customHeight="1" thickBot="1" x14ac:dyDescent="0.3">
      <c r="C24" s="139" t="s">
        <v>90</v>
      </c>
      <c r="D24" s="140"/>
      <c r="E24" s="140"/>
      <c r="F24" s="140"/>
      <c r="G24" s="140"/>
      <c r="H24" s="140"/>
      <c r="I24" s="141"/>
    </row>
    <row r="25" spans="3:9" ht="7.5" customHeight="1" thickBot="1" x14ac:dyDescent="0.3"/>
    <row r="26" spans="3:9" ht="19.5" customHeight="1" x14ac:dyDescent="0.25">
      <c r="C26" s="142" t="s">
        <v>106</v>
      </c>
      <c r="D26" s="143"/>
      <c r="E26" s="143"/>
      <c r="F26" s="143"/>
      <c r="G26" s="143"/>
      <c r="H26" s="143"/>
      <c r="I26" s="144"/>
    </row>
    <row r="27" spans="3:9" x14ac:dyDescent="0.25">
      <c r="C27" s="145"/>
      <c r="D27" s="146"/>
      <c r="E27" s="146"/>
      <c r="F27" s="146"/>
      <c r="G27" s="146"/>
      <c r="H27" s="146"/>
      <c r="I27" s="147"/>
    </row>
    <row r="28" spans="3:9" x14ac:dyDescent="0.25">
      <c r="C28" s="145"/>
      <c r="D28" s="146"/>
      <c r="E28" s="146"/>
      <c r="F28" s="146"/>
      <c r="G28" s="146"/>
      <c r="H28" s="146"/>
      <c r="I28" s="147"/>
    </row>
    <row r="29" spans="3:9" x14ac:dyDescent="0.25">
      <c r="C29" s="145"/>
      <c r="D29" s="146"/>
      <c r="E29" s="146"/>
      <c r="F29" s="146"/>
      <c r="G29" s="146"/>
      <c r="H29" s="146"/>
      <c r="I29" s="147"/>
    </row>
    <row r="30" spans="3:9" ht="15.75" thickBot="1" x14ac:dyDescent="0.3">
      <c r="C30" s="148"/>
      <c r="D30" s="149"/>
      <c r="E30" s="149"/>
      <c r="F30" s="149"/>
      <c r="G30" s="149"/>
      <c r="H30" s="149"/>
      <c r="I30" s="150"/>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A95"/>
  <sheetViews>
    <sheetView topLeftCell="B1" zoomScaleNormal="100" workbookViewId="0">
      <selection activeCell="S10" sqref="S10"/>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20" width="11.42578125" style="2"/>
    <col min="21" max="27" width="10.85546875" customWidth="1"/>
    <col min="28" max="16384" width="11.42578125" style="2"/>
  </cols>
  <sheetData>
    <row r="1" spans="1:27" x14ac:dyDescent="0.25">
      <c r="A1" s="234"/>
      <c r="B1" s="234"/>
      <c r="C1" s="234"/>
      <c r="U1" s="2"/>
      <c r="V1" s="2"/>
    </row>
    <row r="2" spans="1:27" ht="15.75" thickBot="1" x14ac:dyDescent="0.3">
      <c r="U2" s="2"/>
      <c r="V2" s="2"/>
      <c r="W2" s="2"/>
      <c r="X2" s="2"/>
      <c r="Y2" s="2"/>
      <c r="Z2" s="2"/>
      <c r="AA2" s="2"/>
    </row>
    <row r="3" spans="1:27" ht="26.25" customHeight="1" thickBot="1" x14ac:dyDescent="0.4">
      <c r="F3" s="243" t="s">
        <v>115</v>
      </c>
      <c r="G3" s="244"/>
      <c r="H3" s="244"/>
      <c r="I3" s="244"/>
      <c r="J3" s="244"/>
      <c r="K3" s="244"/>
      <c r="L3" s="244"/>
      <c r="M3" s="244"/>
      <c r="N3" s="244"/>
      <c r="O3" s="244"/>
      <c r="P3" s="244"/>
      <c r="Q3" s="244"/>
      <c r="R3" s="245"/>
      <c r="U3" s="2"/>
      <c r="V3" s="2"/>
      <c r="W3" s="2"/>
      <c r="X3" s="2"/>
      <c r="Y3" s="2"/>
      <c r="Z3" s="2"/>
      <c r="AA3" s="2"/>
    </row>
    <row r="4" spans="1:27" ht="26.25" customHeight="1" thickBot="1" x14ac:dyDescent="0.3">
      <c r="E4" s="69" t="s">
        <v>60</v>
      </c>
      <c r="F4" s="71">
        <v>44531</v>
      </c>
      <c r="G4" s="71">
        <v>44562</v>
      </c>
      <c r="H4" s="71">
        <v>44593</v>
      </c>
      <c r="I4" s="71">
        <v>44621</v>
      </c>
      <c r="J4" s="71">
        <v>44652</v>
      </c>
      <c r="K4" s="71">
        <v>44682</v>
      </c>
      <c r="L4" s="71">
        <v>44713</v>
      </c>
      <c r="M4" s="71">
        <v>44743</v>
      </c>
      <c r="N4" s="71">
        <v>44774</v>
      </c>
      <c r="O4" s="71">
        <v>44805</v>
      </c>
      <c r="P4" s="71">
        <v>44835</v>
      </c>
      <c r="Q4" s="71">
        <v>44866</v>
      </c>
      <c r="R4" s="72">
        <v>44896</v>
      </c>
      <c r="U4" s="2"/>
      <c r="V4" s="2"/>
      <c r="W4" s="2"/>
      <c r="X4" s="2"/>
      <c r="Y4" s="2"/>
      <c r="Z4" s="2"/>
      <c r="AA4" s="2"/>
    </row>
    <row r="5" spans="1:27" ht="26.25" customHeight="1" x14ac:dyDescent="0.25">
      <c r="E5" s="54" t="s">
        <v>63</v>
      </c>
      <c r="F5" s="52">
        <v>1043.3699999999999</v>
      </c>
      <c r="G5" s="52">
        <v>1160.8</v>
      </c>
      <c r="H5" s="52">
        <v>1117.53</v>
      </c>
      <c r="I5" s="52">
        <v>1088.76</v>
      </c>
      <c r="J5" s="52">
        <v>1054.54</v>
      </c>
      <c r="K5" s="52">
        <v>1128.76</v>
      </c>
      <c r="L5" s="52">
        <v>1106.43</v>
      </c>
      <c r="M5" s="52">
        <v>1125.6500000000001</v>
      </c>
      <c r="N5" s="52">
        <v>1157.9000000000001</v>
      </c>
      <c r="O5" s="52">
        <v>1221.8499999999999</v>
      </c>
      <c r="P5" s="52">
        <v>1258.6400000000001</v>
      </c>
      <c r="Q5" s="52">
        <v>1269.6500000000001</v>
      </c>
      <c r="R5" s="53">
        <v>1260.7</v>
      </c>
      <c r="U5" s="2"/>
      <c r="V5" s="2"/>
      <c r="W5" s="2"/>
      <c r="X5" s="2"/>
      <c r="Y5" s="2"/>
      <c r="Z5" s="2"/>
      <c r="AA5" s="2"/>
    </row>
    <row r="6" spans="1:27" ht="26.25" customHeight="1" x14ac:dyDescent="0.25">
      <c r="E6" s="42" t="s">
        <v>64</v>
      </c>
      <c r="F6" s="11">
        <v>813.62</v>
      </c>
      <c r="G6" s="11">
        <v>760.12</v>
      </c>
      <c r="H6" s="11">
        <v>868.17</v>
      </c>
      <c r="I6" s="11">
        <v>858.37</v>
      </c>
      <c r="J6" s="11">
        <v>881.94</v>
      </c>
      <c r="K6" s="11">
        <v>892.81</v>
      </c>
      <c r="L6" s="11">
        <v>840.15</v>
      </c>
      <c r="M6" s="11">
        <v>927.75</v>
      </c>
      <c r="N6" s="11">
        <v>868.22</v>
      </c>
      <c r="O6" s="11">
        <v>857.06</v>
      </c>
      <c r="P6" s="11">
        <v>953.77</v>
      </c>
      <c r="Q6" s="11">
        <v>962.1</v>
      </c>
      <c r="R6" s="27">
        <v>988.43</v>
      </c>
      <c r="U6" s="2"/>
      <c r="V6" s="2"/>
      <c r="W6" s="2"/>
      <c r="X6" s="2"/>
      <c r="Y6" s="2"/>
      <c r="Z6" s="2"/>
      <c r="AA6" s="2"/>
    </row>
    <row r="7" spans="1:27" ht="26.25" customHeight="1" x14ac:dyDescent="0.25">
      <c r="E7" s="42" t="s">
        <v>65</v>
      </c>
      <c r="F7" s="11">
        <v>615.9</v>
      </c>
      <c r="G7" s="11">
        <v>622.38</v>
      </c>
      <c r="H7" s="11">
        <v>639.61</v>
      </c>
      <c r="I7" s="11">
        <v>652.41</v>
      </c>
      <c r="J7" s="11">
        <v>663.62</v>
      </c>
      <c r="K7" s="11">
        <v>673.08</v>
      </c>
      <c r="L7" s="11">
        <v>685.1</v>
      </c>
      <c r="M7" s="11">
        <v>685.99</v>
      </c>
      <c r="N7" s="11">
        <v>698.36</v>
      </c>
      <c r="O7" s="11">
        <v>783.19</v>
      </c>
      <c r="P7" s="11">
        <v>787.98</v>
      </c>
      <c r="Q7" s="11">
        <v>798.39</v>
      </c>
      <c r="R7" s="27">
        <v>810.07</v>
      </c>
      <c r="U7" s="2"/>
      <c r="V7" s="2"/>
      <c r="W7" s="2"/>
      <c r="X7" s="2"/>
      <c r="Y7" s="2"/>
      <c r="Z7" s="2"/>
      <c r="AA7" s="2"/>
    </row>
    <row r="8" spans="1:27" ht="26.25" customHeight="1" x14ac:dyDescent="0.25">
      <c r="E8" s="42" t="s">
        <v>66</v>
      </c>
      <c r="F8" s="11">
        <v>2493.54</v>
      </c>
      <c r="G8" s="11">
        <v>2562.6999999999998</v>
      </c>
      <c r="H8" s="11">
        <v>2641.32</v>
      </c>
      <c r="I8" s="11">
        <v>2611.29</v>
      </c>
      <c r="J8" s="11">
        <v>2611.79</v>
      </c>
      <c r="K8" s="11">
        <v>2702.77</v>
      </c>
      <c r="L8" s="11">
        <v>2645.4</v>
      </c>
      <c r="M8" s="11">
        <v>2802.9</v>
      </c>
      <c r="N8" s="11">
        <v>2740.82</v>
      </c>
      <c r="O8" s="11">
        <v>2872.55</v>
      </c>
      <c r="P8" s="11">
        <v>3013.74</v>
      </c>
      <c r="Q8" s="11">
        <v>3041.35</v>
      </c>
      <c r="R8" s="27">
        <v>3054.71</v>
      </c>
      <c r="U8" s="2"/>
      <c r="V8" s="2"/>
      <c r="W8" s="2"/>
      <c r="X8" s="2"/>
      <c r="Y8" s="2"/>
      <c r="Z8" s="2"/>
      <c r="AA8" s="2"/>
    </row>
    <row r="9" spans="1:27" ht="26.25" customHeight="1" thickBot="1" x14ac:dyDescent="0.3">
      <c r="E9" s="43" t="s">
        <v>67</v>
      </c>
      <c r="F9" s="28">
        <v>2508.46</v>
      </c>
      <c r="G9" s="28">
        <v>2523.61</v>
      </c>
      <c r="H9" s="28">
        <v>2562.5500000000002</v>
      </c>
      <c r="I9" s="28">
        <v>2601.06</v>
      </c>
      <c r="J9" s="28">
        <v>2623.79</v>
      </c>
      <c r="K9" s="28">
        <v>2653.27</v>
      </c>
      <c r="L9" s="28">
        <v>2672.21</v>
      </c>
      <c r="M9" s="28">
        <v>2682.48</v>
      </c>
      <c r="N9" s="28">
        <v>2700.83</v>
      </c>
      <c r="O9" s="28">
        <v>2724.97</v>
      </c>
      <c r="P9" s="28">
        <v>2746.87</v>
      </c>
      <c r="Q9" s="28">
        <v>2763.19</v>
      </c>
      <c r="R9" s="29">
        <v>2780.99</v>
      </c>
      <c r="U9" s="2"/>
      <c r="V9" s="2"/>
      <c r="W9" s="2"/>
      <c r="X9" s="2"/>
      <c r="Y9" s="2"/>
      <c r="Z9" s="2"/>
      <c r="AA9" s="2"/>
    </row>
    <row r="10" spans="1:27" ht="30" customHeight="1" thickBot="1" x14ac:dyDescent="0.3">
      <c r="E10" s="246" t="s">
        <v>88</v>
      </c>
      <c r="F10" s="238"/>
      <c r="G10" s="238"/>
      <c r="H10" s="238"/>
      <c r="I10" s="238"/>
      <c r="J10" s="238"/>
      <c r="K10" s="238"/>
      <c r="L10" s="238"/>
      <c r="M10" s="238"/>
      <c r="N10" s="238"/>
      <c r="O10" s="238"/>
      <c r="P10" s="238"/>
      <c r="Q10" s="238"/>
      <c r="R10" s="238"/>
      <c r="U10" s="2"/>
      <c r="V10" s="2"/>
      <c r="W10" s="2"/>
      <c r="X10" s="2"/>
      <c r="Y10" s="2"/>
      <c r="Z10" s="2"/>
      <c r="AA10" s="2"/>
    </row>
    <row r="11" spans="1:27" ht="30" customHeight="1" thickBot="1" x14ac:dyDescent="0.4">
      <c r="F11" s="243" t="s">
        <v>116</v>
      </c>
      <c r="G11" s="244"/>
      <c r="H11" s="244"/>
      <c r="I11" s="244"/>
      <c r="J11" s="244"/>
      <c r="K11" s="244"/>
      <c r="L11" s="244"/>
      <c r="M11" s="244"/>
      <c r="N11" s="244"/>
      <c r="O11" s="244"/>
      <c r="P11" s="244"/>
      <c r="Q11" s="244"/>
      <c r="R11" s="245"/>
      <c r="U11" s="2"/>
      <c r="V11" s="2"/>
      <c r="W11" s="2"/>
      <c r="X11" s="2"/>
      <c r="Y11" s="2"/>
      <c r="Z11" s="2"/>
      <c r="AA11" s="2"/>
    </row>
    <row r="12" spans="1:27" ht="30" customHeight="1" thickBot="1" x14ac:dyDescent="0.3">
      <c r="D12" s="57" t="s">
        <v>84</v>
      </c>
      <c r="E12" s="73" t="s">
        <v>83</v>
      </c>
      <c r="F12" s="58">
        <v>44531</v>
      </c>
      <c r="G12" s="71">
        <v>44562</v>
      </c>
      <c r="H12" s="71">
        <v>44593</v>
      </c>
      <c r="I12" s="71">
        <v>44621</v>
      </c>
      <c r="J12" s="71">
        <v>44652</v>
      </c>
      <c r="K12" s="71">
        <v>44682</v>
      </c>
      <c r="L12" s="71">
        <v>44713</v>
      </c>
      <c r="M12" s="71">
        <v>44743</v>
      </c>
      <c r="N12" s="71">
        <v>44774</v>
      </c>
      <c r="O12" s="71">
        <v>44805</v>
      </c>
      <c r="P12" s="71">
        <v>44835</v>
      </c>
      <c r="Q12" s="71">
        <v>44866</v>
      </c>
      <c r="R12" s="72">
        <v>44896</v>
      </c>
      <c r="U12" s="2"/>
      <c r="V12" s="2"/>
      <c r="W12" s="2"/>
      <c r="X12" s="2"/>
      <c r="Y12" s="2"/>
      <c r="Z12" s="2"/>
      <c r="AA12" s="2"/>
    </row>
    <row r="13" spans="1:27" ht="30" customHeight="1" x14ac:dyDescent="0.25">
      <c r="D13" s="235" t="s">
        <v>85</v>
      </c>
      <c r="E13" s="54" t="s">
        <v>68</v>
      </c>
      <c r="F13" s="52">
        <v>1102.54</v>
      </c>
      <c r="G13" s="52">
        <v>1131.8800000000001</v>
      </c>
      <c r="H13" s="52">
        <v>1166.05</v>
      </c>
      <c r="I13" s="52">
        <v>1153.77</v>
      </c>
      <c r="J13" s="52">
        <v>1154.04</v>
      </c>
      <c r="K13" s="52">
        <v>1194.97</v>
      </c>
      <c r="L13" s="52">
        <v>1172.05</v>
      </c>
      <c r="M13" s="52">
        <v>1236.22</v>
      </c>
      <c r="N13" s="77">
        <v>1246.24</v>
      </c>
      <c r="O13" s="77">
        <v>1263.6300000000001</v>
      </c>
      <c r="P13" s="52">
        <v>1321.29</v>
      </c>
      <c r="Q13" s="52">
        <v>1337.14</v>
      </c>
      <c r="R13" s="53">
        <v>1347.43</v>
      </c>
      <c r="U13" s="2"/>
      <c r="V13" s="2"/>
      <c r="W13" s="2"/>
      <c r="X13" s="2"/>
      <c r="Y13" s="2"/>
      <c r="Z13" s="2"/>
      <c r="AA13" s="2"/>
    </row>
    <row r="14" spans="1:27" ht="30" customHeight="1" thickBot="1" x14ac:dyDescent="0.3">
      <c r="D14" s="236"/>
      <c r="E14" s="42" t="s">
        <v>69</v>
      </c>
      <c r="F14" s="11">
        <v>1383.53</v>
      </c>
      <c r="G14" s="11">
        <v>1417.68</v>
      </c>
      <c r="H14" s="11">
        <v>1461.82</v>
      </c>
      <c r="I14" s="11">
        <v>1447.9</v>
      </c>
      <c r="J14" s="11">
        <v>1447.35</v>
      </c>
      <c r="K14" s="11">
        <v>1500.23</v>
      </c>
      <c r="L14" s="11">
        <v>1470.65</v>
      </c>
      <c r="M14" s="11">
        <v>1549.57</v>
      </c>
      <c r="N14" s="78">
        <v>1562.12</v>
      </c>
      <c r="O14" s="78">
        <v>1585.89</v>
      </c>
      <c r="P14" s="11">
        <v>1657.05</v>
      </c>
      <c r="Q14" s="11">
        <v>1675.76</v>
      </c>
      <c r="R14" s="27">
        <v>1688.66</v>
      </c>
      <c r="U14" s="2"/>
      <c r="V14" s="2"/>
      <c r="W14" s="2"/>
      <c r="X14" s="2"/>
      <c r="Y14" s="2"/>
      <c r="Z14" s="2"/>
      <c r="AA14" s="2"/>
    </row>
    <row r="15" spans="1:27" ht="30" customHeight="1" thickBot="1" x14ac:dyDescent="0.3">
      <c r="D15" s="55" t="s">
        <v>86</v>
      </c>
      <c r="E15" s="42" t="s">
        <v>70</v>
      </c>
      <c r="F15" s="11">
        <v>2493.54</v>
      </c>
      <c r="G15" s="11">
        <v>2562.6999999999998</v>
      </c>
      <c r="H15" s="11">
        <v>2641.32</v>
      </c>
      <c r="I15" s="11">
        <v>2611.29</v>
      </c>
      <c r="J15" s="11">
        <v>2611.79</v>
      </c>
      <c r="K15" s="11">
        <v>2702.77</v>
      </c>
      <c r="L15" s="11">
        <v>2645.4</v>
      </c>
      <c r="M15" s="11">
        <v>2802.9</v>
      </c>
      <c r="N15" s="78">
        <v>2740.82</v>
      </c>
      <c r="O15" s="78">
        <v>2872.55</v>
      </c>
      <c r="P15" s="11">
        <v>3013.74</v>
      </c>
      <c r="Q15" s="11">
        <v>3041.35</v>
      </c>
      <c r="R15" s="27">
        <v>3054.71</v>
      </c>
      <c r="U15" s="2"/>
      <c r="V15" s="2"/>
      <c r="W15" s="2"/>
      <c r="X15" s="2"/>
      <c r="Y15" s="2"/>
      <c r="Z15" s="2"/>
      <c r="AA15" s="2"/>
    </row>
    <row r="16" spans="1:27" ht="30" customHeight="1" thickBot="1" x14ac:dyDescent="0.3">
      <c r="D16" s="55" t="s">
        <v>87</v>
      </c>
      <c r="E16" s="43" t="s">
        <v>71</v>
      </c>
      <c r="F16" s="28">
        <v>2992.248</v>
      </c>
      <c r="G16" s="28">
        <v>3075.24</v>
      </c>
      <c r="H16" s="28">
        <v>3169.5840000000003</v>
      </c>
      <c r="I16" s="28">
        <v>3133.5479999999998</v>
      </c>
      <c r="J16" s="28">
        <v>3134.1479999999997</v>
      </c>
      <c r="K16" s="28">
        <v>3243.3240000000001</v>
      </c>
      <c r="L16" s="28">
        <v>3174.48</v>
      </c>
      <c r="M16" s="28">
        <v>3363.48</v>
      </c>
      <c r="N16" s="79">
        <v>3288.9839999999999</v>
      </c>
      <c r="O16" s="79">
        <v>3447.06</v>
      </c>
      <c r="P16" s="28">
        <v>3616.4879999999998</v>
      </c>
      <c r="Q16" s="28">
        <f>+Q15*1.2</f>
        <v>3649.62</v>
      </c>
      <c r="R16" s="29">
        <v>3665.652</v>
      </c>
      <c r="U16" s="2"/>
      <c r="V16" s="2"/>
      <c r="W16" s="2"/>
      <c r="X16" s="2"/>
      <c r="Y16" s="2"/>
      <c r="Z16" s="2"/>
      <c r="AA16" s="2"/>
    </row>
    <row r="17" spans="5:27" ht="15" customHeight="1" x14ac:dyDescent="0.25">
      <c r="E17" s="247" t="s">
        <v>89</v>
      </c>
      <c r="F17" s="237"/>
      <c r="G17" s="237"/>
      <c r="H17" s="237"/>
      <c r="I17" s="237"/>
      <c r="J17" s="237"/>
      <c r="K17" s="237"/>
      <c r="L17" s="237"/>
      <c r="M17" s="237"/>
      <c r="N17" s="237"/>
      <c r="O17" s="237"/>
      <c r="P17" s="237"/>
      <c r="Q17" s="237"/>
      <c r="R17" s="237"/>
      <c r="U17" s="2"/>
      <c r="V17" s="2"/>
      <c r="W17" s="2"/>
      <c r="X17" s="2"/>
      <c r="Y17" s="2"/>
      <c r="Z17" s="2"/>
      <c r="AA17" s="2"/>
    </row>
    <row r="18" spans="5:27" ht="24.75" customHeight="1" x14ac:dyDescent="0.25">
      <c r="E18" s="237"/>
      <c r="F18" s="237"/>
      <c r="G18" s="237"/>
      <c r="H18" s="237"/>
      <c r="I18" s="237"/>
      <c r="J18" s="237"/>
      <c r="K18" s="237"/>
      <c r="L18" s="237"/>
      <c r="M18" s="237"/>
      <c r="N18" s="237"/>
      <c r="O18" s="237"/>
      <c r="P18" s="237"/>
      <c r="Q18" s="237"/>
      <c r="R18" s="237"/>
      <c r="U18" s="2"/>
      <c r="V18" s="2"/>
      <c r="W18" s="2"/>
      <c r="X18" s="2"/>
      <c r="Y18" s="2"/>
      <c r="Z18" s="2"/>
      <c r="AA18" s="2"/>
    </row>
    <row r="19" spans="5:27" x14ac:dyDescent="0.25">
      <c r="U19" s="2"/>
      <c r="V19" s="2"/>
      <c r="W19" s="2"/>
      <c r="X19" s="2"/>
      <c r="Y19" s="2"/>
      <c r="Z19" s="2"/>
      <c r="AA19" s="2"/>
    </row>
    <row r="20" spans="5:27" x14ac:dyDescent="0.25">
      <c r="U20" s="2"/>
      <c r="V20" s="2"/>
      <c r="W20" s="2"/>
      <c r="X20" s="2"/>
      <c r="Y20" s="2"/>
      <c r="Z20" s="2"/>
      <c r="AA20" s="2"/>
    </row>
    <row r="21" spans="5:27" x14ac:dyDescent="0.25">
      <c r="U21" s="2"/>
      <c r="V21" s="2"/>
      <c r="W21" s="2"/>
      <c r="X21" s="2"/>
      <c r="Y21" s="2"/>
      <c r="Z21" s="2"/>
      <c r="AA21" s="2"/>
    </row>
    <row r="22" spans="5:27" x14ac:dyDescent="0.25">
      <c r="U22" s="2"/>
      <c r="V22" s="2"/>
      <c r="W22" s="2"/>
      <c r="X22" s="2"/>
      <c r="Y22" s="2"/>
      <c r="Z22" s="2"/>
      <c r="AA22" s="2"/>
    </row>
    <row r="23" spans="5:27" x14ac:dyDescent="0.25">
      <c r="U23" s="2"/>
      <c r="V23" s="2"/>
      <c r="W23" s="2"/>
      <c r="X23" s="2"/>
      <c r="Y23" s="2"/>
      <c r="Z23" s="2"/>
      <c r="AA23" s="2"/>
    </row>
    <row r="24" spans="5:27" x14ac:dyDescent="0.25">
      <c r="U24" s="2"/>
      <c r="V24" s="2"/>
      <c r="W24" s="2"/>
      <c r="X24" s="2"/>
      <c r="Y24" s="2"/>
      <c r="Z24" s="2"/>
      <c r="AA24" s="2"/>
    </row>
    <row r="25" spans="5:27" x14ac:dyDescent="0.25">
      <c r="U25" s="2"/>
      <c r="V25" s="2"/>
      <c r="W25" s="2"/>
      <c r="X25" s="2"/>
      <c r="Y25" s="2"/>
      <c r="Z25" s="2"/>
      <c r="AA25" s="2"/>
    </row>
    <row r="26" spans="5:27" x14ac:dyDescent="0.25">
      <c r="U26" s="2"/>
      <c r="V26" s="2"/>
      <c r="W26" s="2"/>
      <c r="X26" s="2"/>
      <c r="Y26" s="2"/>
      <c r="Z26" s="2"/>
      <c r="AA26" s="2"/>
    </row>
    <row r="27" spans="5:27" x14ac:dyDescent="0.25">
      <c r="U27" s="2"/>
      <c r="V27" s="2"/>
      <c r="W27" s="2"/>
      <c r="X27" s="2"/>
      <c r="Y27" s="2"/>
      <c r="Z27" s="2"/>
      <c r="AA27" s="2"/>
    </row>
    <row r="28" spans="5:27" x14ac:dyDescent="0.25">
      <c r="U28" s="2"/>
      <c r="V28" s="2"/>
      <c r="W28" s="2"/>
      <c r="X28" s="2"/>
      <c r="Y28" s="2"/>
      <c r="Z28" s="2"/>
      <c r="AA28" s="2"/>
    </row>
    <row r="29" spans="5:27" x14ac:dyDescent="0.25">
      <c r="U29" s="2"/>
      <c r="V29" s="2"/>
      <c r="W29" s="2"/>
      <c r="X29" s="2"/>
      <c r="Y29" s="2"/>
      <c r="Z29" s="2"/>
      <c r="AA29" s="2"/>
    </row>
    <row r="30" spans="5:27" x14ac:dyDescent="0.25">
      <c r="U30" s="2"/>
      <c r="V30" s="2"/>
      <c r="W30" s="2"/>
      <c r="X30" s="2"/>
      <c r="Y30" s="2"/>
      <c r="Z30" s="2"/>
      <c r="AA30" s="2"/>
    </row>
    <row r="31" spans="5:27" x14ac:dyDescent="0.25">
      <c r="U31" s="2"/>
      <c r="V31" s="2"/>
      <c r="W31" s="2"/>
      <c r="X31" s="2"/>
      <c r="Y31" s="2"/>
      <c r="Z31" s="2"/>
      <c r="AA31" s="2"/>
    </row>
    <row r="32" spans="5:27" x14ac:dyDescent="0.25">
      <c r="U32" s="2"/>
      <c r="V32" s="2"/>
      <c r="W32" s="2"/>
      <c r="X32" s="2"/>
      <c r="Y32" s="2"/>
      <c r="Z32" s="2"/>
      <c r="AA32" s="2"/>
    </row>
    <row r="33" spans="21:27" x14ac:dyDescent="0.25">
      <c r="U33" s="2"/>
      <c r="V33" s="2"/>
      <c r="W33" s="2"/>
      <c r="X33" s="2"/>
      <c r="Y33" s="2"/>
      <c r="Z33" s="2"/>
      <c r="AA33" s="2"/>
    </row>
    <row r="34" spans="21:27" x14ac:dyDescent="0.25">
      <c r="U34" s="2"/>
      <c r="V34" s="2"/>
      <c r="W34" s="2"/>
      <c r="X34" s="2"/>
      <c r="Y34" s="2"/>
      <c r="Z34" s="2"/>
      <c r="AA34" s="2"/>
    </row>
    <row r="35" spans="21:27" x14ac:dyDescent="0.25">
      <c r="U35" s="2"/>
      <c r="V35" s="2"/>
      <c r="W35" s="2"/>
      <c r="X35" s="2"/>
      <c r="Y35" s="2"/>
      <c r="Z35" s="2"/>
      <c r="AA35" s="2"/>
    </row>
    <row r="36" spans="21:27" x14ac:dyDescent="0.25">
      <c r="U36" s="2"/>
      <c r="V36" s="2"/>
      <c r="W36" s="2"/>
      <c r="X36" s="2"/>
      <c r="Y36" s="2"/>
      <c r="Z36" s="2"/>
      <c r="AA36" s="2"/>
    </row>
    <row r="37" spans="21:27" x14ac:dyDescent="0.25">
      <c r="U37" s="2"/>
      <c r="V37" s="2"/>
      <c r="W37" s="2"/>
      <c r="X37" s="2"/>
      <c r="Y37" s="2"/>
      <c r="Z37" s="2"/>
      <c r="AA37" s="2"/>
    </row>
    <row r="38" spans="21:27" x14ac:dyDescent="0.25">
      <c r="U38" s="2"/>
      <c r="V38" s="2"/>
      <c r="W38" s="2"/>
      <c r="X38" s="2"/>
      <c r="Y38" s="2"/>
      <c r="Z38" s="2"/>
      <c r="AA38" s="2"/>
    </row>
    <row r="39" spans="21:27" x14ac:dyDescent="0.25">
      <c r="U39" s="2"/>
      <c r="V39" s="2"/>
      <c r="W39" s="2"/>
      <c r="X39" s="2"/>
      <c r="Y39" s="2"/>
      <c r="Z39" s="2"/>
      <c r="AA39" s="2"/>
    </row>
    <row r="40" spans="21:27" x14ac:dyDescent="0.25">
      <c r="U40" s="2"/>
      <c r="V40" s="2"/>
      <c r="W40" s="2"/>
      <c r="X40" s="2"/>
      <c r="Y40" s="2"/>
      <c r="Z40" s="2"/>
      <c r="AA40" s="2"/>
    </row>
    <row r="41" spans="21:27" x14ac:dyDescent="0.25">
      <c r="U41" s="2"/>
      <c r="V41" s="2"/>
      <c r="W41" s="2"/>
      <c r="X41" s="2"/>
      <c r="Y41" s="2"/>
      <c r="Z41" s="2"/>
      <c r="AA41" s="2"/>
    </row>
    <row r="42" spans="21:27" x14ac:dyDescent="0.25">
      <c r="U42" s="2"/>
      <c r="V42" s="2"/>
      <c r="W42" s="2"/>
      <c r="X42" s="2"/>
      <c r="Y42" s="2"/>
      <c r="Z42" s="2"/>
      <c r="AA42" s="2"/>
    </row>
    <row r="43" spans="21:27" x14ac:dyDescent="0.25">
      <c r="U43" s="2"/>
      <c r="V43" s="2"/>
      <c r="W43" s="2"/>
      <c r="X43" s="2"/>
      <c r="Y43" s="2"/>
      <c r="Z43" s="2"/>
      <c r="AA43" s="2"/>
    </row>
    <row r="44" spans="21:27" x14ac:dyDescent="0.25">
      <c r="U44" s="2"/>
      <c r="V44" s="2"/>
      <c r="W44" s="2"/>
      <c r="X44" s="2"/>
      <c r="Y44" s="2"/>
      <c r="Z44" s="2"/>
      <c r="AA44" s="2"/>
    </row>
    <row r="45" spans="21:27" x14ac:dyDescent="0.25">
      <c r="U45" s="2"/>
      <c r="V45" s="2"/>
      <c r="W45" s="2"/>
      <c r="X45" s="2"/>
      <c r="Y45" s="2"/>
      <c r="Z45" s="2"/>
      <c r="AA45" s="2"/>
    </row>
    <row r="46" spans="21:27" x14ac:dyDescent="0.25">
      <c r="U46" s="2"/>
      <c r="V46" s="2"/>
      <c r="W46" s="2"/>
      <c r="X46" s="2"/>
      <c r="Y46" s="2"/>
      <c r="Z46" s="2"/>
      <c r="AA46" s="2"/>
    </row>
    <row r="47" spans="21:27" x14ac:dyDescent="0.25">
      <c r="U47" s="2"/>
      <c r="V47" s="2"/>
      <c r="W47" s="2"/>
      <c r="X47" s="2"/>
      <c r="Y47" s="2"/>
      <c r="Z47" s="2"/>
      <c r="AA47" s="2"/>
    </row>
    <row r="48" spans="21:27" x14ac:dyDescent="0.25">
      <c r="U48" s="2"/>
      <c r="V48" s="2"/>
      <c r="W48" s="2"/>
      <c r="X48" s="2"/>
      <c r="Y48" s="2"/>
      <c r="Z48" s="2"/>
      <c r="AA48" s="2"/>
    </row>
    <row r="49" spans="21:27" x14ac:dyDescent="0.25">
      <c r="U49" s="2"/>
      <c r="V49" s="2"/>
      <c r="W49" s="2"/>
      <c r="X49" s="2"/>
      <c r="Y49" s="2"/>
      <c r="Z49" s="2"/>
      <c r="AA49" s="2"/>
    </row>
    <row r="50" spans="21:27" x14ac:dyDescent="0.25">
      <c r="U50" s="2"/>
      <c r="V50" s="2"/>
      <c r="W50" s="2"/>
      <c r="X50" s="2"/>
      <c r="Y50" s="2"/>
      <c r="Z50" s="2"/>
      <c r="AA50" s="2"/>
    </row>
    <row r="51" spans="21:27" x14ac:dyDescent="0.25">
      <c r="U51" s="2"/>
      <c r="V51" s="2"/>
      <c r="W51" s="2"/>
      <c r="X51" s="2"/>
      <c r="Y51" s="2"/>
      <c r="Z51" s="2"/>
      <c r="AA51" s="2"/>
    </row>
    <row r="52" spans="21:27" x14ac:dyDescent="0.25">
      <c r="U52" s="2"/>
      <c r="V52" s="2"/>
      <c r="W52" s="2"/>
      <c r="X52" s="2"/>
      <c r="Y52" s="2"/>
      <c r="Z52" s="2"/>
      <c r="AA52" s="2"/>
    </row>
    <row r="53" spans="21:27" x14ac:dyDescent="0.25">
      <c r="U53" s="2"/>
      <c r="V53" s="2"/>
      <c r="W53" s="2"/>
      <c r="X53" s="2"/>
      <c r="Y53" s="2"/>
      <c r="Z53" s="2"/>
      <c r="AA53" s="2"/>
    </row>
    <row r="54" spans="21:27" x14ac:dyDescent="0.25">
      <c r="U54" s="2"/>
      <c r="V54" s="2"/>
      <c r="W54" s="2"/>
      <c r="X54" s="2"/>
      <c r="Y54" s="2"/>
      <c r="Z54" s="2"/>
      <c r="AA54" s="2"/>
    </row>
    <row r="55" spans="21:27" x14ac:dyDescent="0.25">
      <c r="U55" s="2"/>
      <c r="V55" s="2"/>
      <c r="W55" s="2"/>
      <c r="X55" s="2"/>
      <c r="Y55" s="2"/>
      <c r="Z55" s="2"/>
      <c r="AA55" s="2"/>
    </row>
    <row r="56" spans="21:27" x14ac:dyDescent="0.25">
      <c r="U56" s="2"/>
      <c r="V56" s="2"/>
      <c r="W56" s="2"/>
      <c r="X56" s="2"/>
      <c r="Y56" s="2"/>
      <c r="Z56" s="2"/>
      <c r="AA56" s="2"/>
    </row>
    <row r="57" spans="21:27" x14ac:dyDescent="0.25">
      <c r="U57" s="2"/>
      <c r="V57" s="2"/>
      <c r="W57" s="2"/>
      <c r="X57" s="2"/>
      <c r="Y57" s="2"/>
      <c r="Z57" s="2"/>
      <c r="AA57" s="2"/>
    </row>
    <row r="58" spans="21:27" x14ac:dyDescent="0.25">
      <c r="U58" s="2"/>
      <c r="V58" s="2"/>
      <c r="W58" s="2"/>
      <c r="X58" s="2"/>
      <c r="Y58" s="2"/>
      <c r="Z58" s="2"/>
      <c r="AA58" s="2"/>
    </row>
    <row r="59" spans="21:27" x14ac:dyDescent="0.25">
      <c r="U59" s="2"/>
      <c r="V59" s="2"/>
      <c r="W59" s="2"/>
      <c r="X59" s="2"/>
      <c r="Y59" s="2"/>
      <c r="Z59" s="2"/>
      <c r="AA59" s="2"/>
    </row>
    <row r="60" spans="21:27" x14ac:dyDescent="0.25">
      <c r="U60" s="2"/>
      <c r="V60" s="2"/>
      <c r="W60" s="2"/>
      <c r="X60" s="2"/>
      <c r="Y60" s="2"/>
      <c r="Z60" s="2"/>
      <c r="AA60" s="2"/>
    </row>
    <row r="61" spans="21:27" x14ac:dyDescent="0.25">
      <c r="U61" s="2"/>
      <c r="V61" s="2"/>
      <c r="W61" s="2"/>
      <c r="X61" s="2"/>
      <c r="Y61" s="2"/>
      <c r="Z61" s="2"/>
      <c r="AA61" s="2"/>
    </row>
    <row r="62" spans="21:27" x14ac:dyDescent="0.25">
      <c r="U62" s="2"/>
      <c r="V62" s="2"/>
      <c r="W62" s="2"/>
      <c r="X62" s="2"/>
      <c r="Y62" s="2"/>
      <c r="Z62" s="2"/>
      <c r="AA62" s="2"/>
    </row>
    <row r="63" spans="21:27" x14ac:dyDescent="0.25">
      <c r="U63" s="2"/>
      <c r="V63" s="2"/>
      <c r="W63" s="2"/>
      <c r="X63" s="2"/>
      <c r="Y63" s="2"/>
      <c r="Z63" s="2"/>
      <c r="AA63" s="2"/>
    </row>
    <row r="64" spans="21:27" x14ac:dyDescent="0.25">
      <c r="U64" s="2"/>
      <c r="V64" s="2"/>
      <c r="W64" s="2"/>
      <c r="X64" s="2"/>
      <c r="Y64" s="2"/>
      <c r="Z64" s="2"/>
      <c r="AA64" s="2"/>
    </row>
    <row r="65" spans="21:27" x14ac:dyDescent="0.25">
      <c r="U65" s="2"/>
      <c r="V65" s="2"/>
      <c r="W65" s="2"/>
      <c r="X65" s="2"/>
      <c r="Y65" s="2"/>
      <c r="Z65" s="2"/>
      <c r="AA65" s="2"/>
    </row>
    <row r="66" spans="21:27" x14ac:dyDescent="0.25">
      <c r="U66" s="2"/>
      <c r="V66" s="2"/>
      <c r="W66" s="2"/>
      <c r="X66" s="2"/>
      <c r="Y66" s="2"/>
      <c r="Z66" s="2"/>
      <c r="AA66" s="2"/>
    </row>
    <row r="67" spans="21:27" x14ac:dyDescent="0.25">
      <c r="U67" s="2"/>
      <c r="V67" s="2"/>
      <c r="W67" s="2"/>
      <c r="X67" s="2"/>
      <c r="Y67" s="2"/>
      <c r="Z67" s="2"/>
      <c r="AA67" s="2"/>
    </row>
    <row r="68" spans="21:27" x14ac:dyDescent="0.25">
      <c r="U68" s="2"/>
      <c r="V68" s="2"/>
      <c r="W68" s="2"/>
      <c r="X68" s="2"/>
      <c r="Y68" s="2"/>
      <c r="Z68" s="2"/>
      <c r="AA68" s="2"/>
    </row>
    <row r="69" spans="21:27" x14ac:dyDescent="0.25">
      <c r="U69" s="2"/>
      <c r="V69" s="2"/>
      <c r="W69" s="2"/>
      <c r="X69" s="2"/>
      <c r="Y69" s="2"/>
      <c r="Z69" s="2"/>
      <c r="AA69" s="2"/>
    </row>
    <row r="70" spans="21:27" x14ac:dyDescent="0.25">
      <c r="U70" s="2"/>
      <c r="V70" s="2"/>
      <c r="W70" s="2"/>
      <c r="X70" s="2"/>
      <c r="Y70" s="2"/>
      <c r="Z70" s="2"/>
      <c r="AA70" s="2"/>
    </row>
    <row r="71" spans="21:27" x14ac:dyDescent="0.25">
      <c r="U71" s="2"/>
      <c r="V71" s="2"/>
      <c r="W71" s="2"/>
      <c r="X71" s="2"/>
      <c r="Y71" s="2"/>
      <c r="Z71" s="2"/>
      <c r="AA71" s="2"/>
    </row>
    <row r="72" spans="21:27" x14ac:dyDescent="0.25">
      <c r="U72" s="2"/>
      <c r="V72" s="2"/>
      <c r="W72" s="2"/>
      <c r="X72" s="2"/>
      <c r="Y72" s="2"/>
      <c r="Z72" s="2"/>
      <c r="AA72" s="2"/>
    </row>
    <row r="73" spans="21:27" x14ac:dyDescent="0.25">
      <c r="U73" s="2"/>
      <c r="V73" s="2"/>
      <c r="W73" s="2"/>
      <c r="X73" s="2"/>
      <c r="Y73" s="2"/>
      <c r="Z73" s="2"/>
      <c r="AA73" s="2"/>
    </row>
    <row r="74" spans="21:27" x14ac:dyDescent="0.25">
      <c r="U74" s="2"/>
      <c r="V74" s="2"/>
      <c r="W74" s="2"/>
      <c r="X74" s="2"/>
      <c r="Y74" s="2"/>
      <c r="Z74" s="2"/>
      <c r="AA74" s="2"/>
    </row>
    <row r="75" spans="21:27" x14ac:dyDescent="0.25">
      <c r="U75" s="2"/>
      <c r="V75" s="2"/>
      <c r="W75" s="2"/>
      <c r="X75" s="2"/>
      <c r="Y75" s="2"/>
      <c r="Z75" s="2"/>
      <c r="AA75" s="2"/>
    </row>
    <row r="76" spans="21:27" x14ac:dyDescent="0.25">
      <c r="U76" s="2"/>
      <c r="V76" s="2"/>
      <c r="W76" s="2"/>
      <c r="X76" s="2"/>
      <c r="Y76" s="2"/>
      <c r="Z76" s="2"/>
      <c r="AA76" s="2"/>
    </row>
    <row r="77" spans="21:27" x14ac:dyDescent="0.25">
      <c r="U77" s="2"/>
      <c r="V77" s="2"/>
      <c r="W77" s="2"/>
      <c r="X77" s="2"/>
      <c r="Y77" s="2"/>
      <c r="Z77" s="2"/>
      <c r="AA77" s="2"/>
    </row>
    <row r="78" spans="21:27" x14ac:dyDescent="0.25">
      <c r="U78" s="2"/>
      <c r="V78" s="2"/>
      <c r="W78" s="2"/>
      <c r="X78" s="2"/>
      <c r="Y78" s="2"/>
      <c r="Z78" s="2"/>
      <c r="AA78" s="2"/>
    </row>
    <row r="79" spans="21:27" ht="32.25" customHeight="1" x14ac:dyDescent="0.25">
      <c r="U79" s="2"/>
      <c r="V79" s="2"/>
      <c r="W79" s="2"/>
      <c r="X79" s="2"/>
      <c r="Y79" s="2"/>
      <c r="Z79" s="2"/>
      <c r="AA79" s="2"/>
    </row>
    <row r="80" spans="21:27" ht="32.25" customHeight="1" x14ac:dyDescent="0.25">
      <c r="U80" s="2"/>
      <c r="V80" s="2"/>
      <c r="W80" s="2"/>
      <c r="X80" s="2"/>
      <c r="Y80" s="2"/>
      <c r="Z80" s="2"/>
      <c r="AA80" s="2"/>
    </row>
    <row r="81" spans="21:27" x14ac:dyDescent="0.25">
      <c r="U81" s="2"/>
      <c r="V81" s="2"/>
      <c r="W81" s="2"/>
      <c r="X81" s="2"/>
      <c r="Y81" s="2"/>
      <c r="Z81" s="2"/>
      <c r="AA81" s="2"/>
    </row>
    <row r="82" spans="21:27" x14ac:dyDescent="0.25">
      <c r="U82" s="2"/>
      <c r="V82" s="2"/>
      <c r="W82" s="2"/>
      <c r="X82" s="2"/>
      <c r="Y82" s="2"/>
      <c r="Z82" s="2"/>
      <c r="AA82" s="2"/>
    </row>
    <row r="83" spans="21:27" ht="30" customHeight="1" x14ac:dyDescent="0.25">
      <c r="U83" s="2"/>
      <c r="V83" s="2"/>
      <c r="W83" s="2"/>
      <c r="X83" s="2"/>
      <c r="Y83" s="2"/>
      <c r="Z83" s="2"/>
      <c r="AA83" s="2"/>
    </row>
    <row r="84" spans="21:27" x14ac:dyDescent="0.25">
      <c r="U84" s="2"/>
      <c r="V84" s="2"/>
      <c r="W84" s="2"/>
      <c r="X84" s="2"/>
      <c r="Y84" s="2"/>
      <c r="Z84" s="2"/>
      <c r="AA84" s="2"/>
    </row>
    <row r="85" spans="21:27" x14ac:dyDescent="0.25">
      <c r="U85" s="2"/>
      <c r="V85" s="2"/>
      <c r="W85" s="2"/>
      <c r="X85" s="2"/>
      <c r="Y85" s="2"/>
      <c r="Z85" s="2"/>
      <c r="AA85" s="2"/>
    </row>
    <row r="86" spans="21:27" ht="21" customHeight="1" x14ac:dyDescent="0.25">
      <c r="U86" s="2"/>
      <c r="V86" s="2"/>
      <c r="W86" s="2"/>
      <c r="X86" s="2"/>
      <c r="Y86" s="2"/>
      <c r="Z86" s="2"/>
      <c r="AA86" s="2"/>
    </row>
    <row r="87" spans="21:27" x14ac:dyDescent="0.25">
      <c r="U87" s="2"/>
      <c r="V87" s="2"/>
      <c r="W87" s="2"/>
      <c r="X87" s="2"/>
      <c r="Y87" s="2"/>
      <c r="Z87" s="2"/>
      <c r="AA87" s="2"/>
    </row>
    <row r="88" spans="21:27" x14ac:dyDescent="0.25">
      <c r="U88" s="2"/>
      <c r="V88" s="2"/>
      <c r="W88" s="2"/>
      <c r="X88" s="2"/>
      <c r="Y88" s="2"/>
      <c r="Z88" s="2"/>
      <c r="AA88" s="2"/>
    </row>
    <row r="89" spans="21:27" x14ac:dyDescent="0.25">
      <c r="U89" s="2"/>
      <c r="V89" s="2"/>
      <c r="W89" s="2"/>
      <c r="X89" s="2"/>
      <c r="Y89" s="2"/>
      <c r="Z89" s="2"/>
      <c r="AA89" s="2"/>
    </row>
    <row r="90" spans="21:27" x14ac:dyDescent="0.25">
      <c r="U90" s="2"/>
      <c r="V90" s="2"/>
      <c r="W90" s="2"/>
      <c r="X90" s="2"/>
    </row>
    <row r="91" spans="21:27" x14ac:dyDescent="0.25">
      <c r="U91" s="2"/>
      <c r="V91" s="2"/>
      <c r="W91" s="2"/>
      <c r="X91" s="2"/>
    </row>
    <row r="92" spans="21:27" x14ac:dyDescent="0.25">
      <c r="U92" s="2"/>
      <c r="V92" s="2"/>
      <c r="W92" s="2"/>
      <c r="X92" s="2"/>
    </row>
    <row r="93" spans="21:27" x14ac:dyDescent="0.25">
      <c r="U93" s="2"/>
      <c r="V93" s="2"/>
      <c r="W93" s="2"/>
      <c r="X93" s="2"/>
    </row>
    <row r="94" spans="21:27" x14ac:dyDescent="0.25">
      <c r="U94" s="2"/>
      <c r="V94" s="2"/>
      <c r="W94" s="2"/>
      <c r="X94" s="2"/>
    </row>
    <row r="95" spans="21:27" x14ac:dyDescent="0.25">
      <c r="U95" s="2"/>
      <c r="V95" s="2"/>
      <c r="W95" s="2"/>
      <c r="X95" s="2"/>
    </row>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R86"/>
  <sheetViews>
    <sheetView topLeftCell="E1" zoomScaleNormal="100" workbookViewId="0">
      <selection activeCell="S37" sqref="S37"/>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234"/>
      <c r="B1" s="234"/>
      <c r="C1" s="234"/>
    </row>
    <row r="2" spans="1:18" ht="15.75" thickBot="1" x14ac:dyDescent="0.3"/>
    <row r="3" spans="1:18" ht="26.25" customHeight="1" thickBot="1" x14ac:dyDescent="0.4">
      <c r="F3" s="259" t="s">
        <v>153</v>
      </c>
      <c r="G3" s="239"/>
      <c r="H3" s="239"/>
      <c r="I3" s="239"/>
      <c r="J3" s="239"/>
      <c r="K3" s="239"/>
      <c r="L3" s="239"/>
      <c r="M3" s="239"/>
      <c r="N3" s="239"/>
      <c r="O3" s="239"/>
      <c r="P3" s="239"/>
      <c r="Q3" s="239"/>
      <c r="R3" s="240"/>
    </row>
    <row r="4" spans="1:18" ht="26.25" customHeight="1" thickBot="1" x14ac:dyDescent="0.3">
      <c r="E4" s="74" t="s">
        <v>60</v>
      </c>
      <c r="F4" s="70">
        <v>44593</v>
      </c>
      <c r="G4" s="71">
        <v>44621</v>
      </c>
      <c r="H4" s="71">
        <v>44652</v>
      </c>
      <c r="I4" s="71">
        <v>44682</v>
      </c>
      <c r="J4" s="71">
        <v>44713</v>
      </c>
      <c r="K4" s="71">
        <v>44743</v>
      </c>
      <c r="L4" s="71">
        <v>44774</v>
      </c>
      <c r="M4" s="71">
        <v>44805</v>
      </c>
      <c r="N4" s="71">
        <v>44835</v>
      </c>
      <c r="O4" s="71">
        <v>44866</v>
      </c>
      <c r="P4" s="71">
        <v>44896</v>
      </c>
      <c r="Q4" s="71">
        <v>44927</v>
      </c>
      <c r="R4" s="72">
        <v>44958</v>
      </c>
    </row>
    <row r="5" spans="1:18" ht="26.25" customHeight="1" x14ac:dyDescent="0.25">
      <c r="E5" s="75" t="s">
        <v>63</v>
      </c>
      <c r="F5" s="48">
        <v>849.08</v>
      </c>
      <c r="G5" s="49">
        <v>810.81</v>
      </c>
      <c r="H5" s="49">
        <v>761.86</v>
      </c>
      <c r="I5" s="49">
        <v>826.7</v>
      </c>
      <c r="J5" s="49">
        <v>827.01</v>
      </c>
      <c r="K5" s="49">
        <v>886.17</v>
      </c>
      <c r="L5" s="49">
        <v>910.91</v>
      </c>
      <c r="M5" s="49">
        <v>912.26</v>
      </c>
      <c r="N5" s="49">
        <v>962.02</v>
      </c>
      <c r="O5" s="49">
        <v>1040.3399999999999</v>
      </c>
      <c r="P5" s="49">
        <v>1022.62</v>
      </c>
      <c r="Q5" s="49">
        <v>1114.3</v>
      </c>
      <c r="R5" s="50">
        <v>1093.5</v>
      </c>
    </row>
    <row r="6" spans="1:18" ht="26.25" customHeight="1" x14ac:dyDescent="0.25">
      <c r="E6" s="42" t="s">
        <v>64</v>
      </c>
      <c r="F6" s="46">
        <v>197.89</v>
      </c>
      <c r="G6" s="33">
        <v>194.02</v>
      </c>
      <c r="H6" s="33">
        <v>183.95</v>
      </c>
      <c r="I6" s="33">
        <v>187.86</v>
      </c>
      <c r="J6" s="33">
        <v>196.82</v>
      </c>
      <c r="K6" s="33">
        <v>211.86</v>
      </c>
      <c r="L6" s="33">
        <v>206.26</v>
      </c>
      <c r="M6" s="33">
        <v>206.01</v>
      </c>
      <c r="N6" s="33">
        <v>185.17</v>
      </c>
      <c r="O6" s="33">
        <v>186.54</v>
      </c>
      <c r="P6" s="33">
        <v>191.17</v>
      </c>
      <c r="Q6" s="33">
        <v>187.05</v>
      </c>
      <c r="R6" s="34">
        <v>211.55</v>
      </c>
    </row>
    <row r="7" spans="1:18" ht="26.25" customHeight="1" x14ac:dyDescent="0.25">
      <c r="E7" s="42" t="s">
        <v>65</v>
      </c>
      <c r="F7" s="46">
        <v>778.12</v>
      </c>
      <c r="G7" s="33">
        <v>795.6</v>
      </c>
      <c r="H7" s="33">
        <v>809.75</v>
      </c>
      <c r="I7" s="33">
        <v>820.54</v>
      </c>
      <c r="J7" s="33">
        <v>834.92</v>
      </c>
      <c r="K7" s="33">
        <v>837.8</v>
      </c>
      <c r="L7" s="33">
        <v>852.79</v>
      </c>
      <c r="M7" s="33">
        <v>853.9</v>
      </c>
      <c r="N7" s="33">
        <v>859.36</v>
      </c>
      <c r="O7" s="33">
        <v>870.26</v>
      </c>
      <c r="P7" s="33">
        <v>882.47</v>
      </c>
      <c r="Q7" s="33">
        <v>883.66</v>
      </c>
      <c r="R7" s="34">
        <v>930.03</v>
      </c>
    </row>
    <row r="8" spans="1:18" ht="26.25" customHeight="1" x14ac:dyDescent="0.25">
      <c r="E8" s="42" t="s">
        <v>66</v>
      </c>
      <c r="F8" s="46">
        <v>1864.59</v>
      </c>
      <c r="G8" s="33">
        <v>1838.57</v>
      </c>
      <c r="H8" s="33">
        <v>1790.68</v>
      </c>
      <c r="I8" s="33">
        <v>1874.06</v>
      </c>
      <c r="J8" s="33">
        <v>1900.19</v>
      </c>
      <c r="K8" s="33">
        <v>1978.46</v>
      </c>
      <c r="L8" s="33">
        <v>2014.17</v>
      </c>
      <c r="M8" s="33">
        <v>2018.96</v>
      </c>
      <c r="N8" s="33">
        <v>2054.17</v>
      </c>
      <c r="O8" s="33">
        <v>2147.73</v>
      </c>
      <c r="P8" s="33">
        <v>2146.46</v>
      </c>
      <c r="Q8" s="33">
        <v>2238.4</v>
      </c>
      <c r="R8" s="34">
        <v>2288.91</v>
      </c>
    </row>
    <row r="9" spans="1:18" ht="26.25" customHeight="1" thickBot="1" x14ac:dyDescent="0.3">
      <c r="E9" s="43" t="s">
        <v>67</v>
      </c>
      <c r="F9" s="47">
        <v>2981.38</v>
      </c>
      <c r="G9" s="44">
        <v>3026.37</v>
      </c>
      <c r="H9" s="44">
        <v>3052.71</v>
      </c>
      <c r="I9" s="44">
        <v>3086.92</v>
      </c>
      <c r="J9" s="44">
        <v>3108.99</v>
      </c>
      <c r="K9" s="44">
        <v>3121.06</v>
      </c>
      <c r="L9" s="44">
        <v>3142.24</v>
      </c>
      <c r="M9" s="44">
        <v>3170.41</v>
      </c>
      <c r="N9" s="44">
        <v>3195.89</v>
      </c>
      <c r="O9" s="44">
        <v>3214.8</v>
      </c>
      <c r="P9" s="44">
        <v>3235.48</v>
      </c>
      <c r="Q9" s="44">
        <v>3272.2</v>
      </c>
      <c r="R9" s="45">
        <v>3326.2</v>
      </c>
    </row>
    <row r="10" spans="1:18" ht="30" customHeight="1" thickBot="1" x14ac:dyDescent="0.3">
      <c r="E10" s="238" t="s">
        <v>88</v>
      </c>
      <c r="F10" s="238"/>
      <c r="G10" s="238"/>
      <c r="H10" s="238"/>
      <c r="I10" s="238"/>
      <c r="J10" s="238"/>
      <c r="K10" s="238"/>
      <c r="L10" s="238"/>
      <c r="M10" s="238"/>
      <c r="N10" s="238"/>
      <c r="O10" s="238"/>
      <c r="P10" s="238"/>
      <c r="Q10" s="238"/>
      <c r="R10" s="238"/>
    </row>
    <row r="11" spans="1:18" ht="30" customHeight="1" thickBot="1" x14ac:dyDescent="0.4">
      <c r="F11" s="259" t="s">
        <v>154</v>
      </c>
      <c r="G11" s="239"/>
      <c r="H11" s="239"/>
      <c r="I11" s="239"/>
      <c r="J11" s="239"/>
      <c r="K11" s="239"/>
      <c r="L11" s="239"/>
      <c r="M11" s="239"/>
      <c r="N11" s="239"/>
      <c r="O11" s="239"/>
      <c r="P11" s="239"/>
      <c r="Q11" s="239"/>
      <c r="R11" s="240"/>
    </row>
    <row r="12" spans="1:18" ht="30" customHeight="1" thickBot="1" x14ac:dyDescent="0.3">
      <c r="D12" s="57" t="s">
        <v>84</v>
      </c>
      <c r="E12" s="73" t="s">
        <v>83</v>
      </c>
      <c r="F12" s="70">
        <v>44593</v>
      </c>
      <c r="G12" s="71">
        <v>44621</v>
      </c>
      <c r="H12" s="71">
        <v>44652</v>
      </c>
      <c r="I12" s="71">
        <v>44682</v>
      </c>
      <c r="J12" s="71">
        <v>44713</v>
      </c>
      <c r="K12" s="71">
        <v>44743</v>
      </c>
      <c r="L12" s="71">
        <v>44774</v>
      </c>
      <c r="M12" s="71">
        <v>44805</v>
      </c>
      <c r="N12" s="71">
        <v>44835</v>
      </c>
      <c r="O12" s="71">
        <v>44866</v>
      </c>
      <c r="P12" s="71">
        <v>44896</v>
      </c>
      <c r="Q12" s="71">
        <v>44927</v>
      </c>
      <c r="R12" s="72">
        <v>44958</v>
      </c>
    </row>
    <row r="13" spans="1:18" ht="30" customHeight="1" x14ac:dyDescent="0.25">
      <c r="D13" s="235" t="s">
        <v>85</v>
      </c>
      <c r="E13" s="54" t="s">
        <v>68</v>
      </c>
      <c r="F13" s="118">
        <v>840.84</v>
      </c>
      <c r="G13" s="119">
        <v>831.68</v>
      </c>
      <c r="H13" s="119">
        <v>815.29</v>
      </c>
      <c r="I13" s="119">
        <v>849.49</v>
      </c>
      <c r="J13" s="119">
        <v>856.82</v>
      </c>
      <c r="K13" s="119">
        <v>894.13</v>
      </c>
      <c r="L13" s="119">
        <v>907.16</v>
      </c>
      <c r="M13" s="119">
        <v>907.44</v>
      </c>
      <c r="N13" s="119">
        <v>924.96</v>
      </c>
      <c r="O13" s="119">
        <v>962.82</v>
      </c>
      <c r="P13" s="119">
        <v>970.22</v>
      </c>
      <c r="Q13" s="119">
        <v>1001.38</v>
      </c>
      <c r="R13" s="120">
        <v>1024.53</v>
      </c>
    </row>
    <row r="14" spans="1:18" ht="30" customHeight="1" thickBot="1" x14ac:dyDescent="0.3">
      <c r="D14" s="236"/>
      <c r="E14" s="42" t="s">
        <v>69</v>
      </c>
      <c r="F14" s="46">
        <v>1054.98</v>
      </c>
      <c r="G14" s="33">
        <v>1043.33</v>
      </c>
      <c r="H14" s="33">
        <v>1022.06</v>
      </c>
      <c r="I14" s="33">
        <v>1064.9000000000001</v>
      </c>
      <c r="J14" s="33">
        <v>1075.55</v>
      </c>
      <c r="K14" s="33">
        <v>1119.1300000000001</v>
      </c>
      <c r="L14" s="33">
        <v>1137.3699999999999</v>
      </c>
      <c r="M14" s="33">
        <v>1149</v>
      </c>
      <c r="N14" s="33">
        <v>1159.68</v>
      </c>
      <c r="O14" s="33">
        <v>1206.32</v>
      </c>
      <c r="P14" s="33">
        <v>1215.5999999999999</v>
      </c>
      <c r="Q14" s="33">
        <v>1254.3</v>
      </c>
      <c r="R14" s="34">
        <v>1284.4000000000001</v>
      </c>
    </row>
    <row r="15" spans="1:18" ht="30" customHeight="1" thickBot="1" x14ac:dyDescent="0.3">
      <c r="D15" s="55" t="s">
        <v>86</v>
      </c>
      <c r="E15" s="42" t="s">
        <v>70</v>
      </c>
      <c r="F15" s="46">
        <v>1864.59</v>
      </c>
      <c r="G15" s="33">
        <v>1838.57</v>
      </c>
      <c r="H15" s="33">
        <v>1790.68</v>
      </c>
      <c r="I15" s="33">
        <v>1874.06</v>
      </c>
      <c r="J15" s="33">
        <v>1900.19</v>
      </c>
      <c r="K15" s="33">
        <v>1978.46</v>
      </c>
      <c r="L15" s="33">
        <v>2014.17</v>
      </c>
      <c r="M15" s="33">
        <v>2018.96</v>
      </c>
      <c r="N15" s="33">
        <v>2054.17</v>
      </c>
      <c r="O15" s="33">
        <v>2147.73</v>
      </c>
      <c r="P15" s="33">
        <v>2146.46</v>
      </c>
      <c r="Q15" s="33">
        <v>2238.4</v>
      </c>
      <c r="R15" s="34">
        <v>2288.91</v>
      </c>
    </row>
    <row r="16" spans="1:18" ht="30" customHeight="1" thickBot="1" x14ac:dyDescent="0.3">
      <c r="D16" s="55" t="s">
        <v>87</v>
      </c>
      <c r="E16" s="43" t="s">
        <v>71</v>
      </c>
      <c r="F16" s="32">
        <v>2237.5079999999998</v>
      </c>
      <c r="G16" s="28">
        <v>2206.2839999999997</v>
      </c>
      <c r="H16" s="28">
        <v>2148.8159999999998</v>
      </c>
      <c r="I16" s="28">
        <v>2248.8719999999998</v>
      </c>
      <c r="J16" s="28">
        <v>2280.2280000000001</v>
      </c>
      <c r="K16" s="28">
        <v>2374.152</v>
      </c>
      <c r="L16" s="28">
        <v>2417.0039999999999</v>
      </c>
      <c r="M16" s="28">
        <v>2422.752</v>
      </c>
      <c r="N16" s="28">
        <v>2465.0039999999999</v>
      </c>
      <c r="O16" s="28">
        <v>2577.2759999999998</v>
      </c>
      <c r="P16" s="28">
        <v>2575.752</v>
      </c>
      <c r="Q16" s="28">
        <v>2686.08</v>
      </c>
      <c r="R16" s="29">
        <v>2746.6919999999996</v>
      </c>
    </row>
    <row r="17" spans="5:18" ht="13.5" customHeight="1" x14ac:dyDescent="0.25">
      <c r="E17" s="247" t="s">
        <v>89</v>
      </c>
      <c r="F17" s="237"/>
      <c r="G17" s="237"/>
      <c r="H17" s="237"/>
      <c r="I17" s="237"/>
      <c r="J17" s="237"/>
      <c r="K17" s="237"/>
      <c r="L17" s="237"/>
      <c r="M17" s="237"/>
      <c r="N17" s="237"/>
      <c r="O17" s="237"/>
      <c r="P17" s="237"/>
      <c r="Q17" s="237"/>
      <c r="R17" s="237"/>
    </row>
    <row r="18" spans="5:18" x14ac:dyDescent="0.25">
      <c r="E18" s="237"/>
      <c r="F18" s="237"/>
      <c r="G18" s="237"/>
      <c r="H18" s="237"/>
      <c r="I18" s="237"/>
      <c r="J18" s="237"/>
      <c r="K18" s="237"/>
      <c r="L18" s="237"/>
      <c r="M18" s="237"/>
      <c r="N18" s="237"/>
      <c r="O18" s="237"/>
      <c r="P18" s="237"/>
      <c r="Q18" s="237"/>
      <c r="R18" s="237"/>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X87"/>
  <sheetViews>
    <sheetView zoomScaleNormal="100" workbookViewId="0">
      <selection activeCell="Z14" sqref="Z14"/>
    </sheetView>
  </sheetViews>
  <sheetFormatPr baseColWidth="10" defaultColWidth="11.42578125" defaultRowHeight="15" x14ac:dyDescent="0.25"/>
  <cols>
    <col min="1" max="3" width="11.42578125" style="2"/>
    <col min="4" max="4" width="14.42578125" style="2" customWidth="1"/>
    <col min="5" max="5" width="18" style="2" customWidth="1"/>
    <col min="6" max="11" width="9.5703125" style="2" hidden="1" customWidth="1"/>
    <col min="12" max="21" width="9.5703125" style="2" customWidth="1"/>
    <col min="22" max="16384" width="11.42578125" style="2"/>
  </cols>
  <sheetData>
    <row r="1" spans="1:24" x14ac:dyDescent="0.25">
      <c r="A1" s="234"/>
      <c r="B1" s="234"/>
      <c r="C1" s="234"/>
    </row>
    <row r="3" spans="1:24" ht="26.25" customHeight="1" thickBot="1" x14ac:dyDescent="0.4">
      <c r="F3" s="262" t="s">
        <v>151</v>
      </c>
      <c r="G3" s="263"/>
      <c r="H3" s="263"/>
      <c r="I3" s="263"/>
      <c r="J3" s="263"/>
      <c r="K3" s="263"/>
      <c r="L3" s="263"/>
      <c r="M3" s="263"/>
      <c r="N3" s="263"/>
      <c r="O3" s="263"/>
      <c r="P3" s="263"/>
      <c r="Q3" s="263"/>
      <c r="R3" s="263"/>
      <c r="S3" s="263"/>
      <c r="T3" s="263"/>
      <c r="U3" s="263"/>
      <c r="V3" s="263"/>
      <c r="W3" s="263"/>
      <c r="X3" s="263"/>
    </row>
    <row r="4" spans="1:24" ht="26.25" customHeight="1" thickBot="1" x14ac:dyDescent="0.3">
      <c r="E4" s="61" t="s">
        <v>60</v>
      </c>
      <c r="F4" s="62">
        <v>44409</v>
      </c>
      <c r="G4" s="62">
        <v>44440</v>
      </c>
      <c r="H4" s="62">
        <v>44470</v>
      </c>
      <c r="I4" s="62">
        <v>44501</v>
      </c>
      <c r="J4" s="62">
        <v>44531</v>
      </c>
      <c r="K4" s="132">
        <v>44562</v>
      </c>
      <c r="L4" s="70">
        <v>44593</v>
      </c>
      <c r="M4" s="71">
        <v>44621</v>
      </c>
      <c r="N4" s="71">
        <v>44652</v>
      </c>
      <c r="O4" s="71">
        <v>44682</v>
      </c>
      <c r="P4" s="71">
        <v>44713</v>
      </c>
      <c r="Q4" s="71">
        <v>44743</v>
      </c>
      <c r="R4" s="71">
        <v>44774</v>
      </c>
      <c r="S4" s="71">
        <v>44805</v>
      </c>
      <c r="T4" s="71">
        <v>44835</v>
      </c>
      <c r="U4" s="71">
        <v>44866</v>
      </c>
      <c r="V4" s="71">
        <v>44896</v>
      </c>
      <c r="W4" s="71">
        <v>44927</v>
      </c>
      <c r="X4" s="72">
        <v>44958</v>
      </c>
    </row>
    <row r="5" spans="1:24" ht="26.25" customHeight="1" x14ac:dyDescent="0.25">
      <c r="E5" s="54" t="s">
        <v>63</v>
      </c>
      <c r="F5" s="52">
        <v>1136.29</v>
      </c>
      <c r="G5" s="52">
        <v>1055.98</v>
      </c>
      <c r="H5" s="52">
        <v>1198.6099999999999</v>
      </c>
      <c r="I5" s="52">
        <v>1338.51</v>
      </c>
      <c r="J5" s="52">
        <v>1221.8599999999999</v>
      </c>
      <c r="K5" s="88">
        <v>1130.08</v>
      </c>
      <c r="L5" s="275">
        <v>1193.32</v>
      </c>
      <c r="M5" s="276">
        <v>1120.29</v>
      </c>
      <c r="N5" s="276">
        <v>1092</v>
      </c>
      <c r="O5" s="276">
        <v>1213.53</v>
      </c>
      <c r="P5" s="276">
        <v>1311.85</v>
      </c>
      <c r="Q5" s="276">
        <v>1266.6199999999999</v>
      </c>
      <c r="R5" s="276">
        <v>1462.83</v>
      </c>
      <c r="S5" s="276">
        <v>1551.06</v>
      </c>
      <c r="T5" s="276">
        <v>1665.75</v>
      </c>
      <c r="U5" s="276">
        <v>1722.18</v>
      </c>
      <c r="V5" s="276">
        <v>1699.54</v>
      </c>
      <c r="W5" s="276">
        <v>1699.06</v>
      </c>
      <c r="X5" s="277">
        <v>1714.78</v>
      </c>
    </row>
    <row r="6" spans="1:24" ht="26.25" customHeight="1" x14ac:dyDescent="0.25">
      <c r="E6" s="42" t="s">
        <v>64</v>
      </c>
      <c r="F6" s="11">
        <v>248.57</v>
      </c>
      <c r="G6" s="11">
        <v>254.56</v>
      </c>
      <c r="H6" s="11">
        <v>287.14</v>
      </c>
      <c r="I6" s="11">
        <v>265.04000000000002</v>
      </c>
      <c r="J6" s="11">
        <v>290.55</v>
      </c>
      <c r="K6" s="90">
        <v>315.87</v>
      </c>
      <c r="L6" s="31">
        <v>285.55</v>
      </c>
      <c r="M6" s="11">
        <v>275.73</v>
      </c>
      <c r="N6" s="11">
        <v>309.51</v>
      </c>
      <c r="O6" s="11">
        <v>278.75</v>
      </c>
      <c r="P6" s="11">
        <v>303.7</v>
      </c>
      <c r="Q6" s="11">
        <v>323.18</v>
      </c>
      <c r="R6" s="11">
        <v>279.37</v>
      </c>
      <c r="S6" s="11">
        <v>258.41000000000003</v>
      </c>
      <c r="T6" s="11">
        <v>244.23</v>
      </c>
      <c r="U6" s="11">
        <v>196.33</v>
      </c>
      <c r="V6" s="11">
        <v>207.91</v>
      </c>
      <c r="W6" s="11">
        <v>244.23</v>
      </c>
      <c r="X6" s="27">
        <v>229.32</v>
      </c>
    </row>
    <row r="7" spans="1:24" ht="26.25" customHeight="1" x14ac:dyDescent="0.25">
      <c r="E7" s="42" t="s">
        <v>65</v>
      </c>
      <c r="F7" s="11">
        <v>1113.31</v>
      </c>
      <c r="G7" s="11">
        <v>1104.54</v>
      </c>
      <c r="H7" s="11">
        <v>1146.3</v>
      </c>
      <c r="I7" s="11">
        <v>1170.48</v>
      </c>
      <c r="J7" s="11">
        <v>1147.22</v>
      </c>
      <c r="K7" s="90">
        <v>1150.94</v>
      </c>
      <c r="L7" s="31">
        <v>1183.5</v>
      </c>
      <c r="M7" s="11">
        <v>1210.53</v>
      </c>
      <c r="N7" s="11">
        <v>1243.93</v>
      </c>
      <c r="O7" s="11">
        <v>1263.3399999999999</v>
      </c>
      <c r="P7" s="11">
        <v>1287.3900000000001</v>
      </c>
      <c r="Q7" s="11">
        <v>1290.6099999999999</v>
      </c>
      <c r="R7" s="11">
        <v>1319</v>
      </c>
      <c r="S7" s="11">
        <v>1328.42</v>
      </c>
      <c r="T7" s="11">
        <v>1360.41</v>
      </c>
      <c r="U7" s="11">
        <v>1366.84</v>
      </c>
      <c r="V7" s="11">
        <v>1388.06</v>
      </c>
      <c r="W7" s="11">
        <v>1383.12</v>
      </c>
      <c r="X7" s="27">
        <v>1391.26</v>
      </c>
    </row>
    <row r="8" spans="1:24" ht="26.25" customHeight="1" x14ac:dyDescent="0.25">
      <c r="E8" s="42" t="s">
        <v>66</v>
      </c>
      <c r="F8" s="11">
        <v>2501.64</v>
      </c>
      <c r="G8" s="11">
        <v>2416.65</v>
      </c>
      <c r="H8" s="11">
        <v>2633.54</v>
      </c>
      <c r="I8" s="11">
        <v>2782.74</v>
      </c>
      <c r="J8" s="11">
        <v>2669.52</v>
      </c>
      <c r="K8" s="90">
        <v>2620.4</v>
      </c>
      <c r="L8" s="31">
        <v>2688.25</v>
      </c>
      <c r="M8" s="11">
        <v>2631.42</v>
      </c>
      <c r="N8" s="11">
        <v>2676.82</v>
      </c>
      <c r="O8" s="11">
        <v>2784.06</v>
      </c>
      <c r="P8" s="11">
        <v>2927.04</v>
      </c>
      <c r="Q8" s="11">
        <v>2908.56</v>
      </c>
      <c r="R8" s="11">
        <v>3090.43</v>
      </c>
      <c r="S8" s="11">
        <v>3176.14</v>
      </c>
      <c r="T8" s="11">
        <v>3315.35</v>
      </c>
      <c r="U8" s="11">
        <v>3327.1</v>
      </c>
      <c r="V8" s="11">
        <v>3331.66</v>
      </c>
      <c r="W8" s="11">
        <v>3330.8</v>
      </c>
      <c r="X8" s="27">
        <v>3374.22</v>
      </c>
    </row>
    <row r="9" spans="1:24" ht="26.25" customHeight="1" thickBot="1" x14ac:dyDescent="0.3">
      <c r="E9" s="43" t="s">
        <v>67</v>
      </c>
      <c r="F9" s="28">
        <v>2682.57</v>
      </c>
      <c r="G9" s="28">
        <v>2691</v>
      </c>
      <c r="H9" s="28">
        <v>2697.94</v>
      </c>
      <c r="I9" s="28">
        <v>2695.05</v>
      </c>
      <c r="J9" s="28">
        <v>2704.89</v>
      </c>
      <c r="K9" s="94">
        <v>2721.3</v>
      </c>
      <c r="L9" s="32">
        <v>2763.02</v>
      </c>
      <c r="M9" s="28">
        <v>2804.72</v>
      </c>
      <c r="N9" s="28">
        <v>2829.13</v>
      </c>
      <c r="O9" s="28">
        <v>2860.83</v>
      </c>
      <c r="P9" s="28">
        <v>2881.28</v>
      </c>
      <c r="Q9" s="28">
        <v>2892.47</v>
      </c>
      <c r="R9" s="28">
        <v>2912.1</v>
      </c>
      <c r="S9" s="28">
        <v>2938.2</v>
      </c>
      <c r="T9" s="28">
        <v>2961.82</v>
      </c>
      <c r="U9" s="28">
        <v>2979.35</v>
      </c>
      <c r="V9" s="28">
        <v>2998.51</v>
      </c>
      <c r="W9" s="28">
        <v>3032.54</v>
      </c>
      <c r="X9" s="29">
        <v>3082.58</v>
      </c>
    </row>
    <row r="10" spans="1:24" ht="30" customHeight="1" thickBot="1" x14ac:dyDescent="0.3">
      <c r="E10" s="246" t="s">
        <v>88</v>
      </c>
      <c r="F10" s="246"/>
      <c r="G10" s="246"/>
      <c r="H10" s="246"/>
      <c r="I10" s="246"/>
      <c r="J10" s="246"/>
      <c r="K10" s="246"/>
      <c r="L10" s="261"/>
      <c r="M10" s="261"/>
      <c r="N10" s="261"/>
      <c r="O10" s="261"/>
      <c r="P10" s="261"/>
      <c r="Q10" s="261"/>
      <c r="R10" s="261"/>
      <c r="S10" s="261"/>
      <c r="T10" s="100"/>
    </row>
    <row r="11" spans="1:24" ht="30" customHeight="1" thickBot="1" x14ac:dyDescent="0.4">
      <c r="F11" s="253" t="s">
        <v>152</v>
      </c>
      <c r="G11" s="254"/>
      <c r="H11" s="254"/>
      <c r="I11" s="254"/>
      <c r="J11" s="254"/>
      <c r="K11" s="254"/>
      <c r="L11" s="254"/>
      <c r="M11" s="254"/>
      <c r="N11" s="254"/>
      <c r="O11" s="254"/>
      <c r="P11" s="254"/>
      <c r="Q11" s="254"/>
      <c r="R11" s="254"/>
      <c r="S11" s="254"/>
      <c r="T11" s="254"/>
      <c r="U11" s="254"/>
      <c r="V11" s="254"/>
      <c r="W11" s="254"/>
      <c r="X11" s="264"/>
    </row>
    <row r="12" spans="1:24" ht="30" customHeight="1" thickBot="1" x14ac:dyDescent="0.3">
      <c r="D12" s="57" t="s">
        <v>84</v>
      </c>
      <c r="E12" s="73" t="s">
        <v>83</v>
      </c>
      <c r="F12" s="124">
        <v>44409</v>
      </c>
      <c r="G12" s="123">
        <v>44440</v>
      </c>
      <c r="H12" s="123">
        <v>44470</v>
      </c>
      <c r="I12" s="123">
        <v>44501</v>
      </c>
      <c r="J12" s="123">
        <v>44531</v>
      </c>
      <c r="K12" s="123">
        <v>44562</v>
      </c>
      <c r="L12" s="129">
        <v>44593</v>
      </c>
      <c r="M12" s="129">
        <v>44621</v>
      </c>
      <c r="N12" s="129">
        <v>44652</v>
      </c>
      <c r="O12" s="129">
        <v>44682</v>
      </c>
      <c r="P12" s="129">
        <v>44713</v>
      </c>
      <c r="Q12" s="129">
        <v>44743</v>
      </c>
      <c r="R12" s="129">
        <v>44774</v>
      </c>
      <c r="S12" s="129">
        <v>44805</v>
      </c>
      <c r="T12" s="129">
        <v>44835</v>
      </c>
      <c r="U12" s="129">
        <v>44866</v>
      </c>
      <c r="V12" s="129">
        <v>44896</v>
      </c>
      <c r="W12" s="129">
        <v>44927</v>
      </c>
      <c r="X12" s="130">
        <v>44958</v>
      </c>
    </row>
    <row r="13" spans="1:24" ht="30" customHeight="1" x14ac:dyDescent="0.25">
      <c r="D13" s="235" t="s">
        <v>85</v>
      </c>
      <c r="E13" s="54" t="s">
        <v>68</v>
      </c>
      <c r="F13" s="31">
        <v>1083.26</v>
      </c>
      <c r="G13" s="11">
        <v>1053.4000000000001</v>
      </c>
      <c r="H13" s="11">
        <v>1140.0999999999999</v>
      </c>
      <c r="I13" s="11">
        <v>1198.31</v>
      </c>
      <c r="J13" s="11">
        <v>1152.94</v>
      </c>
      <c r="K13" s="90">
        <v>1135.52</v>
      </c>
      <c r="L13" s="51">
        <v>1162.74</v>
      </c>
      <c r="M13" s="52">
        <v>1141.46</v>
      </c>
      <c r="N13" s="52">
        <v>1158.72</v>
      </c>
      <c r="O13" s="52">
        <v>1204.73</v>
      </c>
      <c r="P13" s="52">
        <v>1262.94</v>
      </c>
      <c r="Q13" s="52">
        <v>1256.8800000000001</v>
      </c>
      <c r="R13" s="52">
        <v>1331.73</v>
      </c>
      <c r="S13" s="52">
        <v>1367.51</v>
      </c>
      <c r="T13" s="52">
        <v>1423.49</v>
      </c>
      <c r="U13" s="52">
        <v>1433.79</v>
      </c>
      <c r="V13" s="52">
        <v>1444.79</v>
      </c>
      <c r="W13" s="52">
        <v>1462.96</v>
      </c>
      <c r="X13" s="53">
        <v>1488.96</v>
      </c>
    </row>
    <row r="14" spans="1:24" ht="30" customHeight="1" thickBot="1" x14ac:dyDescent="0.3">
      <c r="D14" s="236"/>
      <c r="E14" s="42" t="s">
        <v>69</v>
      </c>
      <c r="F14" s="31">
        <v>1355.85</v>
      </c>
      <c r="G14" s="11">
        <v>1318.34</v>
      </c>
      <c r="H14" s="11">
        <v>1427.25</v>
      </c>
      <c r="I14" s="11">
        <v>1499.77</v>
      </c>
      <c r="J14" s="11">
        <v>1444.18</v>
      </c>
      <c r="K14" s="90">
        <v>1421.55</v>
      </c>
      <c r="L14" s="31">
        <v>1456.54</v>
      </c>
      <c r="M14" s="11">
        <v>1427.8</v>
      </c>
      <c r="N14" s="11">
        <v>1451.12</v>
      </c>
      <c r="O14" s="11">
        <v>1510.34</v>
      </c>
      <c r="P14" s="11">
        <v>1581.51</v>
      </c>
      <c r="Q14" s="11">
        <v>1573.21</v>
      </c>
      <c r="R14" s="11">
        <v>1667.06</v>
      </c>
      <c r="S14" s="11">
        <v>1711.63</v>
      </c>
      <c r="T14" s="11">
        <v>1781.6</v>
      </c>
      <c r="U14" s="11">
        <v>1794.38</v>
      </c>
      <c r="V14" s="11">
        <v>1808.19</v>
      </c>
      <c r="W14" s="11">
        <v>1831</v>
      </c>
      <c r="X14" s="27">
        <v>1863.54</v>
      </c>
    </row>
    <row r="15" spans="1:24" ht="30" customHeight="1" thickBot="1" x14ac:dyDescent="0.3">
      <c r="D15" s="55" t="s">
        <v>86</v>
      </c>
      <c r="E15" s="42" t="s">
        <v>70</v>
      </c>
      <c r="F15" s="31">
        <v>2501.64</v>
      </c>
      <c r="G15" s="11">
        <v>2416.65</v>
      </c>
      <c r="H15" s="11">
        <v>2633.54</v>
      </c>
      <c r="I15" s="11">
        <v>2782.74</v>
      </c>
      <c r="J15" s="11">
        <v>2669.52</v>
      </c>
      <c r="K15" s="90">
        <v>2620.4</v>
      </c>
      <c r="L15" s="31">
        <v>2688.25</v>
      </c>
      <c r="M15" s="11">
        <v>2631.42</v>
      </c>
      <c r="N15" s="11">
        <v>2676.82</v>
      </c>
      <c r="O15" s="11">
        <v>2784.06</v>
      </c>
      <c r="P15" s="11">
        <v>2927.04</v>
      </c>
      <c r="Q15" s="11">
        <v>2908.56</v>
      </c>
      <c r="R15" s="11">
        <v>3090.43</v>
      </c>
      <c r="S15" s="11">
        <v>3176.14</v>
      </c>
      <c r="T15" s="11">
        <v>3315.35</v>
      </c>
      <c r="U15" s="11">
        <f>+U8</f>
        <v>3327.1</v>
      </c>
      <c r="V15" s="11">
        <v>3331.66</v>
      </c>
      <c r="W15" s="11">
        <v>3330.8</v>
      </c>
      <c r="X15" s="27">
        <f t="shared" ref="X15" si="0">+X8</f>
        <v>3374.22</v>
      </c>
    </row>
    <row r="16" spans="1:24" ht="30" customHeight="1" thickBot="1" x14ac:dyDescent="0.3">
      <c r="D16" s="55" t="s">
        <v>87</v>
      </c>
      <c r="E16" s="43" t="s">
        <v>71</v>
      </c>
      <c r="F16" s="32">
        <v>3001.9679999999998</v>
      </c>
      <c r="G16" s="28">
        <v>2899.98</v>
      </c>
      <c r="H16" s="28">
        <v>3160.248</v>
      </c>
      <c r="I16" s="28">
        <v>3339.2879999999996</v>
      </c>
      <c r="J16" s="28">
        <v>3203.424</v>
      </c>
      <c r="K16" s="94">
        <v>3144.48</v>
      </c>
      <c r="L16" s="32">
        <v>3225.9</v>
      </c>
      <c r="M16" s="28">
        <v>3157.7040000000002</v>
      </c>
      <c r="N16" s="28">
        <v>3212.1840000000002</v>
      </c>
      <c r="O16" s="28">
        <v>3340.8719999999998</v>
      </c>
      <c r="P16" s="28">
        <v>3512.4479999999999</v>
      </c>
      <c r="Q16" s="28">
        <v>3490.2719999999999</v>
      </c>
      <c r="R16" s="28">
        <v>3708.5159999999996</v>
      </c>
      <c r="S16" s="28">
        <v>3811.3679999999995</v>
      </c>
      <c r="T16" s="28">
        <v>3978.4199999999996</v>
      </c>
      <c r="U16" s="28">
        <v>3992.5199999999995</v>
      </c>
      <c r="V16" s="28">
        <v>3997.9919999999997</v>
      </c>
      <c r="W16" s="28">
        <v>3996.96</v>
      </c>
      <c r="X16" s="29">
        <v>4049.0639999999994</v>
      </c>
    </row>
    <row r="17" spans="4:24" ht="30" customHeight="1" x14ac:dyDescent="0.25">
      <c r="D17" s="246" t="s">
        <v>108</v>
      </c>
      <c r="E17" s="246"/>
      <c r="F17" s="246"/>
      <c r="G17" s="246"/>
      <c r="H17" s="246"/>
      <c r="I17" s="246"/>
      <c r="J17" s="246"/>
      <c r="K17" s="261"/>
      <c r="L17" s="261"/>
      <c r="M17" s="261"/>
      <c r="N17" s="261"/>
      <c r="O17" s="261"/>
      <c r="P17" s="261"/>
      <c r="Q17" s="261"/>
      <c r="R17" s="261"/>
      <c r="S17" s="121"/>
      <c r="X17" s="131"/>
    </row>
    <row r="18" spans="4:24" ht="16.899999999999999" customHeight="1" x14ac:dyDescent="0.25">
      <c r="E18" s="260" t="s">
        <v>102</v>
      </c>
      <c r="F18" s="260"/>
      <c r="G18" s="260"/>
      <c r="H18" s="260"/>
      <c r="I18" s="260"/>
      <c r="J18" s="260"/>
      <c r="K18" s="260"/>
      <c r="L18" s="260"/>
      <c r="M18" s="260"/>
      <c r="N18" s="260"/>
      <c r="O18" s="260"/>
      <c r="P18" s="260"/>
      <c r="Q18" s="260"/>
      <c r="R18" s="260"/>
      <c r="S18" s="260"/>
      <c r="T18" s="81"/>
    </row>
    <row r="19" spans="4:24" x14ac:dyDescent="0.25">
      <c r="E19" s="260"/>
      <c r="F19" s="260"/>
      <c r="G19" s="260"/>
      <c r="H19" s="260"/>
      <c r="I19" s="260"/>
      <c r="J19" s="260"/>
      <c r="K19" s="260"/>
      <c r="L19" s="260"/>
      <c r="M19" s="260"/>
      <c r="N19" s="260"/>
      <c r="O19" s="260"/>
      <c r="P19" s="260"/>
      <c r="Q19" s="260"/>
      <c r="R19" s="260"/>
      <c r="S19" s="260"/>
      <c r="T19" s="81"/>
    </row>
    <row r="20" spans="4:24" x14ac:dyDescent="0.25">
      <c r="E20" s="260"/>
      <c r="F20" s="260"/>
      <c r="G20" s="260"/>
      <c r="H20" s="260"/>
      <c r="I20" s="260"/>
      <c r="J20" s="260"/>
      <c r="K20" s="260"/>
      <c r="L20" s="260"/>
      <c r="M20" s="260"/>
      <c r="N20" s="260"/>
      <c r="O20" s="260"/>
      <c r="P20" s="260"/>
      <c r="Q20" s="260"/>
      <c r="R20" s="260"/>
      <c r="S20" s="260"/>
      <c r="T20" s="81"/>
    </row>
    <row r="80" ht="32.25" customHeight="1" x14ac:dyDescent="0.25"/>
    <row r="81" ht="32.25" customHeight="1" x14ac:dyDescent="0.25"/>
    <row r="84" ht="30" customHeight="1" x14ac:dyDescent="0.25"/>
    <row r="87" ht="21" customHeight="1" x14ac:dyDescent="0.25"/>
  </sheetData>
  <mergeCells count="7">
    <mergeCell ref="E18:S20"/>
    <mergeCell ref="A1:C1"/>
    <mergeCell ref="E10:S10"/>
    <mergeCell ref="D13:D14"/>
    <mergeCell ref="F3:X3"/>
    <mergeCell ref="F11:X11"/>
    <mergeCell ref="D17:R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R86"/>
  <sheetViews>
    <sheetView zoomScaleNormal="100" workbookViewId="0">
      <selection activeCell="V49" sqref="V49"/>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234"/>
      <c r="B1" s="234"/>
      <c r="C1" s="234"/>
    </row>
    <row r="2" spans="1:18" ht="15.75" thickBot="1" x14ac:dyDescent="0.3"/>
    <row r="3" spans="1:18" ht="26.25" customHeight="1" thickBot="1" x14ac:dyDescent="0.4">
      <c r="F3" s="259" t="s">
        <v>149</v>
      </c>
      <c r="G3" s="239"/>
      <c r="H3" s="239"/>
      <c r="I3" s="239"/>
      <c r="J3" s="239"/>
      <c r="K3" s="239"/>
      <c r="L3" s="239"/>
      <c r="M3" s="239"/>
      <c r="N3" s="239"/>
      <c r="O3" s="239"/>
      <c r="P3" s="239"/>
      <c r="Q3" s="239"/>
      <c r="R3" s="240"/>
    </row>
    <row r="4" spans="1:18" ht="26.25" customHeight="1" thickBot="1" x14ac:dyDescent="0.3">
      <c r="E4" s="69" t="s">
        <v>60</v>
      </c>
      <c r="F4" s="60">
        <v>44531</v>
      </c>
      <c r="G4" s="58">
        <v>44562</v>
      </c>
      <c r="H4" s="58">
        <v>44593</v>
      </c>
      <c r="I4" s="58">
        <v>44621</v>
      </c>
      <c r="J4" s="58">
        <v>44652</v>
      </c>
      <c r="K4" s="58">
        <v>44682</v>
      </c>
      <c r="L4" s="58">
        <v>44713</v>
      </c>
      <c r="M4" s="58">
        <v>44743</v>
      </c>
      <c r="N4" s="58">
        <v>44774</v>
      </c>
      <c r="O4" s="58">
        <v>44805</v>
      </c>
      <c r="P4" s="58">
        <v>44835</v>
      </c>
      <c r="Q4" s="58">
        <v>44866</v>
      </c>
      <c r="R4" s="59">
        <v>44896</v>
      </c>
    </row>
    <row r="5" spans="1:18" ht="26.25" customHeight="1" x14ac:dyDescent="0.25">
      <c r="E5" s="54" t="s">
        <v>63</v>
      </c>
      <c r="F5" s="48">
        <v>1166.9000000000001</v>
      </c>
      <c r="G5" s="49">
        <v>943.11</v>
      </c>
      <c r="H5" s="49">
        <v>981.24</v>
      </c>
      <c r="I5" s="49">
        <v>916.5</v>
      </c>
      <c r="J5" s="49">
        <v>901.73</v>
      </c>
      <c r="K5" s="49">
        <v>952.91</v>
      </c>
      <c r="L5" s="49">
        <v>923.8</v>
      </c>
      <c r="M5" s="49">
        <v>996.95</v>
      </c>
      <c r="N5" s="49">
        <v>1006.44</v>
      </c>
      <c r="O5" s="49">
        <v>1033.47</v>
      </c>
      <c r="P5" s="49">
        <v>1061.27</v>
      </c>
      <c r="Q5" s="49">
        <v>1119.6099999999999</v>
      </c>
      <c r="R5" s="50">
        <v>1111.69</v>
      </c>
    </row>
    <row r="6" spans="1:18" ht="26.25" customHeight="1" x14ac:dyDescent="0.25">
      <c r="E6" s="42" t="s">
        <v>64</v>
      </c>
      <c r="F6" s="46">
        <v>895.22</v>
      </c>
      <c r="G6" s="33">
        <v>974.42</v>
      </c>
      <c r="H6" s="33">
        <v>956.88</v>
      </c>
      <c r="I6" s="33">
        <v>980.4</v>
      </c>
      <c r="J6" s="33">
        <v>969.87</v>
      </c>
      <c r="K6" s="33">
        <v>928.23</v>
      </c>
      <c r="L6" s="33">
        <v>915.47</v>
      </c>
      <c r="M6" s="33">
        <v>1034.77</v>
      </c>
      <c r="N6" s="33">
        <v>979.53</v>
      </c>
      <c r="O6" s="33">
        <v>979.51</v>
      </c>
      <c r="P6" s="33">
        <v>1169.53</v>
      </c>
      <c r="Q6" s="33">
        <v>1075.19</v>
      </c>
      <c r="R6" s="34">
        <v>1091.3599999999999</v>
      </c>
    </row>
    <row r="7" spans="1:18" ht="26.25" customHeight="1" x14ac:dyDescent="0.25">
      <c r="E7" s="42" t="s">
        <v>65</v>
      </c>
      <c r="F7" s="46">
        <v>822.17</v>
      </c>
      <c r="G7" s="33">
        <v>843.23</v>
      </c>
      <c r="H7" s="33">
        <v>865.81</v>
      </c>
      <c r="I7" s="33">
        <v>884.73</v>
      </c>
      <c r="J7" s="33">
        <v>902.09</v>
      </c>
      <c r="K7" s="33">
        <v>913.22</v>
      </c>
      <c r="L7" s="33">
        <v>930.11</v>
      </c>
      <c r="M7" s="33">
        <v>932.75</v>
      </c>
      <c r="N7" s="33">
        <v>950.32</v>
      </c>
      <c r="O7" s="33">
        <v>948.67</v>
      </c>
      <c r="P7" s="33">
        <v>953.42</v>
      </c>
      <c r="Q7" s="33">
        <v>966.69</v>
      </c>
      <c r="R7" s="34">
        <v>980.8</v>
      </c>
    </row>
    <row r="8" spans="1:18" ht="26.25" customHeight="1" x14ac:dyDescent="0.25">
      <c r="E8" s="42" t="s">
        <v>66</v>
      </c>
      <c r="F8" s="46">
        <v>2902.39</v>
      </c>
      <c r="G8" s="33">
        <v>2778.76</v>
      </c>
      <c r="H8" s="33">
        <v>2818.77</v>
      </c>
      <c r="I8" s="33">
        <v>2801.57</v>
      </c>
      <c r="J8" s="33">
        <v>2791.83</v>
      </c>
      <c r="K8" s="33">
        <v>2808.77</v>
      </c>
      <c r="L8" s="33">
        <v>2787.21</v>
      </c>
      <c r="M8" s="33">
        <v>2986.65</v>
      </c>
      <c r="N8" s="33">
        <v>2951.9</v>
      </c>
      <c r="O8" s="33">
        <v>2979.32</v>
      </c>
      <c r="P8" s="33">
        <v>3208.12</v>
      </c>
      <c r="Q8" s="33">
        <v>3185.9</v>
      </c>
      <c r="R8" s="34">
        <v>3209.93</v>
      </c>
    </row>
    <row r="9" spans="1:18" ht="26.25" customHeight="1" thickBot="1" x14ac:dyDescent="0.3">
      <c r="E9" s="43" t="s">
        <v>67</v>
      </c>
      <c r="F9" s="47">
        <v>2425.2800000000002</v>
      </c>
      <c r="G9" s="44">
        <v>2439.9899999999998</v>
      </c>
      <c r="H9" s="44">
        <v>2477.41</v>
      </c>
      <c r="I9" s="44">
        <v>2514.73</v>
      </c>
      <c r="J9" s="44">
        <v>2536.6799999999998</v>
      </c>
      <c r="K9" s="44">
        <v>2565.1</v>
      </c>
      <c r="L9" s="44">
        <v>2583.44</v>
      </c>
      <c r="M9" s="44">
        <v>2593.4699999999998</v>
      </c>
      <c r="N9" s="44">
        <v>2611.0700000000002</v>
      </c>
      <c r="O9" s="44">
        <v>2634.48</v>
      </c>
      <c r="P9" s="44">
        <v>2655.66</v>
      </c>
      <c r="Q9" s="44">
        <v>2671.37</v>
      </c>
      <c r="R9" s="45">
        <v>2688.55</v>
      </c>
    </row>
    <row r="10" spans="1:18" ht="30" customHeight="1" thickBot="1" x14ac:dyDescent="0.3">
      <c r="E10" s="246" t="s">
        <v>88</v>
      </c>
      <c r="F10" s="238"/>
      <c r="G10" s="238"/>
      <c r="H10" s="238"/>
      <c r="I10" s="238"/>
      <c r="J10" s="238"/>
      <c r="K10" s="238"/>
      <c r="L10" s="238"/>
      <c r="M10" s="238"/>
      <c r="N10" s="238"/>
      <c r="O10" s="238"/>
      <c r="P10" s="238"/>
      <c r="Q10" s="238"/>
      <c r="R10" s="238"/>
    </row>
    <row r="11" spans="1:18" ht="30" customHeight="1" thickBot="1" x14ac:dyDescent="0.4">
      <c r="F11" s="259" t="s">
        <v>150</v>
      </c>
      <c r="G11" s="239"/>
      <c r="H11" s="239"/>
      <c r="I11" s="239"/>
      <c r="J11" s="239"/>
      <c r="K11" s="239"/>
      <c r="L11" s="239"/>
      <c r="M11" s="239"/>
      <c r="N11" s="239"/>
      <c r="O11" s="239"/>
      <c r="P11" s="239"/>
      <c r="Q11" s="239"/>
      <c r="R11" s="240"/>
    </row>
    <row r="12" spans="1:18" ht="30" customHeight="1" thickBot="1" x14ac:dyDescent="0.3">
      <c r="D12" s="57" t="s">
        <v>84</v>
      </c>
      <c r="E12" s="73" t="s">
        <v>83</v>
      </c>
      <c r="F12" s="70">
        <v>44531</v>
      </c>
      <c r="G12" s="71">
        <v>44562</v>
      </c>
      <c r="H12" s="71">
        <v>44593</v>
      </c>
      <c r="I12" s="71">
        <v>44621</v>
      </c>
      <c r="J12" s="71">
        <v>44652</v>
      </c>
      <c r="K12" s="71">
        <v>44682</v>
      </c>
      <c r="L12" s="71">
        <v>44713</v>
      </c>
      <c r="M12" s="71">
        <v>44743</v>
      </c>
      <c r="N12" s="71">
        <v>44774</v>
      </c>
      <c r="O12" s="71">
        <v>44805</v>
      </c>
      <c r="P12" s="71">
        <v>44835</v>
      </c>
      <c r="Q12" s="71">
        <v>44866</v>
      </c>
      <c r="R12" s="72">
        <v>44896</v>
      </c>
    </row>
    <row r="13" spans="1:18" ht="30" customHeight="1" x14ac:dyDescent="0.25">
      <c r="D13" s="235" t="s">
        <v>85</v>
      </c>
      <c r="E13" s="54" t="s">
        <v>68</v>
      </c>
      <c r="F13" s="118">
        <v>1260.02</v>
      </c>
      <c r="G13" s="119">
        <v>1211.22</v>
      </c>
      <c r="H13" s="119">
        <v>1233.3900000000001</v>
      </c>
      <c r="I13" s="119">
        <v>1222.1600000000001</v>
      </c>
      <c r="J13" s="119">
        <v>1220.79</v>
      </c>
      <c r="K13" s="119">
        <v>1229.71</v>
      </c>
      <c r="L13" s="119">
        <v>1224.76</v>
      </c>
      <c r="M13" s="119">
        <v>1324.23</v>
      </c>
      <c r="N13" s="119">
        <v>1334.86</v>
      </c>
      <c r="O13" s="119">
        <v>1348.44</v>
      </c>
      <c r="P13" s="119">
        <v>1390.28</v>
      </c>
      <c r="Q13" s="119">
        <v>1400.42</v>
      </c>
      <c r="R13" s="120">
        <v>1410.99</v>
      </c>
    </row>
    <row r="14" spans="1:18" ht="30" customHeight="1" thickBot="1" x14ac:dyDescent="0.3">
      <c r="D14" s="236"/>
      <c r="E14" s="42" t="s">
        <v>69</v>
      </c>
      <c r="F14" s="46">
        <v>1585.16</v>
      </c>
      <c r="G14" s="33">
        <v>1524.02</v>
      </c>
      <c r="H14" s="33">
        <v>1552.41</v>
      </c>
      <c r="I14" s="33">
        <v>1538.54</v>
      </c>
      <c r="J14" s="33">
        <v>1535.57</v>
      </c>
      <c r="K14" s="33">
        <v>1546.92</v>
      </c>
      <c r="L14" s="33">
        <v>1543.76</v>
      </c>
      <c r="M14" s="33">
        <v>1665.88</v>
      </c>
      <c r="N14" s="33">
        <v>1679.33</v>
      </c>
      <c r="O14" s="33">
        <v>1696.41</v>
      </c>
      <c r="P14" s="33">
        <v>1750.02</v>
      </c>
      <c r="Q14" s="33">
        <v>1762.52</v>
      </c>
      <c r="R14" s="34">
        <v>1776</v>
      </c>
    </row>
    <row r="15" spans="1:18" ht="30" customHeight="1" thickBot="1" x14ac:dyDescent="0.3">
      <c r="D15" s="55" t="s">
        <v>86</v>
      </c>
      <c r="E15" s="42" t="s">
        <v>70</v>
      </c>
      <c r="F15" s="46">
        <v>2902.39</v>
      </c>
      <c r="G15" s="33">
        <v>2778.76</v>
      </c>
      <c r="H15" s="33">
        <v>2818.77</v>
      </c>
      <c r="I15" s="33">
        <v>2801.57</v>
      </c>
      <c r="J15" s="33">
        <v>2791.83</v>
      </c>
      <c r="K15" s="33">
        <v>2808.77</v>
      </c>
      <c r="L15" s="33">
        <v>2787.21</v>
      </c>
      <c r="M15" s="33">
        <v>2986.65</v>
      </c>
      <c r="N15" s="33">
        <v>2951.9</v>
      </c>
      <c r="O15" s="33">
        <v>2979.32</v>
      </c>
      <c r="P15" s="33">
        <v>3208.12</v>
      </c>
      <c r="Q15" s="33">
        <v>3185.9</v>
      </c>
      <c r="R15" s="34">
        <v>3209.93</v>
      </c>
    </row>
    <row r="16" spans="1:18" ht="30" customHeight="1" thickBot="1" x14ac:dyDescent="0.3">
      <c r="D16" s="55" t="s">
        <v>87</v>
      </c>
      <c r="E16" s="43" t="s">
        <v>71</v>
      </c>
      <c r="F16" s="32">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8" ht="15" customHeight="1" x14ac:dyDescent="0.25">
      <c r="E17" s="247" t="s">
        <v>89</v>
      </c>
      <c r="F17" s="237"/>
      <c r="G17" s="237"/>
      <c r="H17" s="237"/>
      <c r="I17" s="237"/>
      <c r="J17" s="237"/>
      <c r="K17" s="237"/>
      <c r="L17" s="237"/>
      <c r="M17" s="237"/>
      <c r="N17" s="237"/>
      <c r="O17" s="237"/>
      <c r="P17" s="237"/>
      <c r="Q17" s="237"/>
      <c r="R17" s="237"/>
    </row>
    <row r="18" spans="5:18" x14ac:dyDescent="0.25">
      <c r="E18" s="237"/>
      <c r="F18" s="237"/>
      <c r="G18" s="237"/>
      <c r="H18" s="237"/>
      <c r="I18" s="237"/>
      <c r="J18" s="237"/>
      <c r="K18" s="237"/>
      <c r="L18" s="237"/>
      <c r="M18" s="237"/>
      <c r="N18" s="237"/>
      <c r="O18" s="237"/>
      <c r="P18" s="237"/>
      <c r="Q18" s="237"/>
      <c r="R18" s="237"/>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Normal="100" workbookViewId="0">
      <selection activeCell="U29" sqref="U29"/>
    </sheetView>
  </sheetViews>
  <sheetFormatPr baseColWidth="10" defaultColWidth="11.42578125" defaultRowHeight="15" x14ac:dyDescent="0.25"/>
  <cols>
    <col min="1" max="3" width="11.42578125" style="2"/>
    <col min="4" max="4" width="14.42578125" style="2" customWidth="1"/>
    <col min="5" max="5" width="18" style="2" customWidth="1"/>
    <col min="6" max="19" width="9.7109375" style="2" customWidth="1"/>
    <col min="20" max="16384" width="11.42578125" style="2"/>
  </cols>
  <sheetData>
    <row r="1" spans="1:19" x14ac:dyDescent="0.25">
      <c r="A1" s="234"/>
      <c r="B1" s="234"/>
      <c r="C1" s="234"/>
    </row>
    <row r="2" spans="1:19" ht="15.75" thickBot="1" x14ac:dyDescent="0.3"/>
    <row r="3" spans="1:19" ht="26.25" customHeight="1" thickBot="1" x14ac:dyDescent="0.4">
      <c r="F3" s="239" t="s">
        <v>117</v>
      </c>
      <c r="G3" s="239"/>
      <c r="H3" s="239"/>
      <c r="I3" s="239"/>
      <c r="J3" s="239"/>
      <c r="K3" s="239"/>
      <c r="L3" s="239"/>
      <c r="M3" s="239"/>
      <c r="N3" s="239"/>
      <c r="O3" s="239"/>
      <c r="P3" s="239"/>
      <c r="Q3" s="239"/>
      <c r="R3" s="240"/>
    </row>
    <row r="4" spans="1:19" ht="26.25" customHeight="1" thickBot="1" x14ac:dyDescent="0.3">
      <c r="E4" s="69" t="s">
        <v>60</v>
      </c>
      <c r="F4" s="58">
        <v>44531</v>
      </c>
      <c r="G4" s="58">
        <v>44562</v>
      </c>
      <c r="H4" s="58">
        <v>44593</v>
      </c>
      <c r="I4" s="58">
        <v>44621</v>
      </c>
      <c r="J4" s="58">
        <v>44652</v>
      </c>
      <c r="K4" s="58">
        <v>44682</v>
      </c>
      <c r="L4" s="58">
        <v>44713</v>
      </c>
      <c r="M4" s="58">
        <v>44743</v>
      </c>
      <c r="N4" s="58">
        <v>44774</v>
      </c>
      <c r="O4" s="58">
        <v>44805</v>
      </c>
      <c r="P4" s="58">
        <v>44835</v>
      </c>
      <c r="Q4" s="58">
        <v>44866</v>
      </c>
      <c r="R4" s="58">
        <v>44896</v>
      </c>
    </row>
    <row r="5" spans="1:19" ht="26.25" customHeight="1" x14ac:dyDescent="0.25">
      <c r="E5" s="75" t="s">
        <v>63</v>
      </c>
      <c r="F5" s="51">
        <v>1166.9000000000001</v>
      </c>
      <c r="G5" s="52">
        <v>943.11</v>
      </c>
      <c r="H5" s="52">
        <v>981.24</v>
      </c>
      <c r="I5" s="52">
        <v>916.5</v>
      </c>
      <c r="J5" s="52">
        <v>901.73</v>
      </c>
      <c r="K5" s="52">
        <v>952.91</v>
      </c>
      <c r="L5" s="52">
        <v>923.8</v>
      </c>
      <c r="M5" s="52">
        <v>996.95</v>
      </c>
      <c r="N5" s="52">
        <v>1006.44</v>
      </c>
      <c r="O5" s="52">
        <v>1033.47</v>
      </c>
      <c r="P5" s="52">
        <v>1061.27</v>
      </c>
      <c r="Q5" s="52">
        <v>1119.6099999999999</v>
      </c>
      <c r="R5" s="53">
        <v>1111.69</v>
      </c>
    </row>
    <row r="6" spans="1:19" ht="26.25" customHeight="1" x14ac:dyDescent="0.25">
      <c r="E6" s="42" t="s">
        <v>64</v>
      </c>
      <c r="F6" s="31">
        <v>895.22</v>
      </c>
      <c r="G6" s="11">
        <v>974.42</v>
      </c>
      <c r="H6" s="11">
        <v>956.88</v>
      </c>
      <c r="I6" s="11">
        <v>980.4</v>
      </c>
      <c r="J6" s="11">
        <v>969.87</v>
      </c>
      <c r="K6" s="11">
        <v>928.23</v>
      </c>
      <c r="L6" s="11">
        <v>915.47</v>
      </c>
      <c r="M6" s="11">
        <v>1034.77</v>
      </c>
      <c r="N6" s="11">
        <v>979.53</v>
      </c>
      <c r="O6" s="11">
        <v>979.51</v>
      </c>
      <c r="P6" s="11">
        <v>1169.53</v>
      </c>
      <c r="Q6" s="11">
        <v>1075.19</v>
      </c>
      <c r="R6" s="27">
        <v>1091.3599999999999</v>
      </c>
    </row>
    <row r="7" spans="1:19" ht="26.25" customHeight="1" x14ac:dyDescent="0.25">
      <c r="E7" s="42" t="s">
        <v>65</v>
      </c>
      <c r="F7" s="31">
        <v>822.17</v>
      </c>
      <c r="G7" s="11">
        <v>843.23</v>
      </c>
      <c r="H7" s="11">
        <v>865.81</v>
      </c>
      <c r="I7" s="11">
        <v>884.73</v>
      </c>
      <c r="J7" s="11">
        <v>902.09</v>
      </c>
      <c r="K7" s="11">
        <v>913.22</v>
      </c>
      <c r="L7" s="11">
        <v>930.11</v>
      </c>
      <c r="M7" s="11">
        <v>932.75</v>
      </c>
      <c r="N7" s="11">
        <v>950.32</v>
      </c>
      <c r="O7" s="11">
        <v>948.67</v>
      </c>
      <c r="P7" s="11">
        <v>953.42</v>
      </c>
      <c r="Q7" s="11">
        <v>966.69</v>
      </c>
      <c r="R7" s="27">
        <v>980.8</v>
      </c>
    </row>
    <row r="8" spans="1:19" ht="26.25" customHeight="1" x14ac:dyDescent="0.25">
      <c r="E8" s="42" t="s">
        <v>66</v>
      </c>
      <c r="F8" s="31">
        <v>2902.39</v>
      </c>
      <c r="G8" s="11">
        <v>2778.76</v>
      </c>
      <c r="H8" s="11">
        <v>2818.77</v>
      </c>
      <c r="I8" s="11">
        <v>2801.57</v>
      </c>
      <c r="J8" s="11">
        <v>2791.83</v>
      </c>
      <c r="K8" s="11">
        <v>2808.77</v>
      </c>
      <c r="L8" s="11">
        <v>2787.21</v>
      </c>
      <c r="M8" s="11">
        <v>2986.65</v>
      </c>
      <c r="N8" s="11">
        <v>2951.9</v>
      </c>
      <c r="O8" s="11">
        <v>2979.32</v>
      </c>
      <c r="P8" s="11">
        <v>3208.12</v>
      </c>
      <c r="Q8" s="11">
        <v>3185.9</v>
      </c>
      <c r="R8" s="27">
        <v>3209.93</v>
      </c>
    </row>
    <row r="9" spans="1:19" ht="26.25" customHeight="1" thickBot="1" x14ac:dyDescent="0.3">
      <c r="E9" s="43" t="s">
        <v>67</v>
      </c>
      <c r="F9" s="32">
        <v>4091.77</v>
      </c>
      <c r="G9" s="28">
        <v>4116.58</v>
      </c>
      <c r="H9" s="28">
        <v>4179.71</v>
      </c>
      <c r="I9" s="28">
        <v>4242.67</v>
      </c>
      <c r="J9" s="28">
        <v>4279.7</v>
      </c>
      <c r="K9" s="28">
        <v>4327.66</v>
      </c>
      <c r="L9" s="28">
        <v>4358.6000000000004</v>
      </c>
      <c r="M9" s="28">
        <v>4375.5200000000004</v>
      </c>
      <c r="N9" s="28">
        <v>4405.22</v>
      </c>
      <c r="O9" s="28">
        <v>4444.71</v>
      </c>
      <c r="P9" s="28">
        <v>4480.4399999999996</v>
      </c>
      <c r="Q9" s="28">
        <v>4506.95</v>
      </c>
      <c r="R9" s="29">
        <v>4535.9399999999996</v>
      </c>
    </row>
    <row r="10" spans="1:19" ht="30" customHeight="1" thickBot="1" x14ac:dyDescent="0.3">
      <c r="E10" s="238" t="s">
        <v>88</v>
      </c>
      <c r="F10" s="238"/>
      <c r="G10" s="238"/>
      <c r="H10" s="238"/>
      <c r="I10" s="238"/>
      <c r="J10" s="238"/>
      <c r="K10" s="238"/>
      <c r="L10" s="238"/>
      <c r="M10" s="238"/>
      <c r="N10" s="238"/>
      <c r="O10" s="238"/>
      <c r="P10" s="238"/>
      <c r="Q10" s="238"/>
      <c r="R10" s="238"/>
      <c r="S10" s="238"/>
    </row>
    <row r="11" spans="1:19" ht="30" customHeight="1" thickBot="1" x14ac:dyDescent="0.4">
      <c r="F11" s="239" t="s">
        <v>118</v>
      </c>
      <c r="G11" s="239"/>
      <c r="H11" s="239"/>
      <c r="I11" s="239"/>
      <c r="J11" s="239"/>
      <c r="K11" s="239"/>
      <c r="L11" s="239"/>
      <c r="M11" s="239"/>
      <c r="N11" s="239"/>
      <c r="O11" s="239"/>
      <c r="P11" s="239"/>
      <c r="Q11" s="239"/>
      <c r="R11" s="240"/>
    </row>
    <row r="12" spans="1:19" ht="30" customHeight="1" thickBot="1" x14ac:dyDescent="0.3">
      <c r="D12" s="57" t="s">
        <v>84</v>
      </c>
      <c r="E12" s="82" t="s">
        <v>83</v>
      </c>
      <c r="F12" s="58">
        <v>44531</v>
      </c>
      <c r="G12" s="58">
        <v>44562</v>
      </c>
      <c r="H12" s="58">
        <v>44593</v>
      </c>
      <c r="I12" s="58">
        <v>44621</v>
      </c>
      <c r="J12" s="58">
        <v>44652</v>
      </c>
      <c r="K12" s="58">
        <v>44682</v>
      </c>
      <c r="L12" s="58">
        <v>44713</v>
      </c>
      <c r="M12" s="58">
        <v>44743</v>
      </c>
      <c r="N12" s="58">
        <v>44774</v>
      </c>
      <c r="O12" s="58">
        <v>44805</v>
      </c>
      <c r="P12" s="58">
        <v>44835</v>
      </c>
      <c r="Q12" s="58">
        <v>44866</v>
      </c>
      <c r="R12" s="58">
        <v>44896</v>
      </c>
    </row>
    <row r="13" spans="1:19" ht="30" customHeight="1" x14ac:dyDescent="0.25">
      <c r="D13" s="265" t="s">
        <v>85</v>
      </c>
      <c r="E13" s="75" t="s">
        <v>68</v>
      </c>
      <c r="F13" s="52">
        <v>1294.42</v>
      </c>
      <c r="G13" s="52">
        <v>1247.6300000000001</v>
      </c>
      <c r="H13" s="52">
        <v>1265.3599999999999</v>
      </c>
      <c r="I13" s="52">
        <v>1258.99</v>
      </c>
      <c r="J13" s="52">
        <v>1258.78</v>
      </c>
      <c r="K13" s="52">
        <v>1266.29</v>
      </c>
      <c r="L13" s="52">
        <v>1259.3399999999999</v>
      </c>
      <c r="M13" s="52">
        <v>1338.24</v>
      </c>
      <c r="N13" s="52">
        <v>1348.94</v>
      </c>
      <c r="O13" s="52">
        <v>1362.74</v>
      </c>
      <c r="P13" s="52">
        <v>1431.37</v>
      </c>
      <c r="Q13" s="52">
        <v>1441.49</v>
      </c>
      <c r="R13" s="53">
        <v>1452.83</v>
      </c>
    </row>
    <row r="14" spans="1:19" ht="30" customHeight="1" thickBot="1" x14ac:dyDescent="0.3">
      <c r="D14" s="266"/>
      <c r="E14" s="42" t="s">
        <v>69</v>
      </c>
      <c r="F14" s="11">
        <v>1624.99</v>
      </c>
      <c r="G14" s="11">
        <v>1567.63</v>
      </c>
      <c r="H14" s="11">
        <v>1589.21</v>
      </c>
      <c r="I14" s="11">
        <v>1581.08</v>
      </c>
      <c r="J14" s="11">
        <v>1581.81</v>
      </c>
      <c r="K14" s="11">
        <v>1591.45</v>
      </c>
      <c r="L14" s="11">
        <v>1582.32</v>
      </c>
      <c r="M14" s="11">
        <v>1681.01</v>
      </c>
      <c r="N14" s="11">
        <v>1694.58</v>
      </c>
      <c r="O14" s="11">
        <v>1711.93</v>
      </c>
      <c r="P14" s="11">
        <v>1796.98</v>
      </c>
      <c r="Q14" s="11">
        <v>1809.92</v>
      </c>
      <c r="R14" s="27">
        <v>1823.71</v>
      </c>
    </row>
    <row r="15" spans="1:19" ht="30" customHeight="1" thickBot="1" x14ac:dyDescent="0.3">
      <c r="D15" s="76" t="s">
        <v>86</v>
      </c>
      <c r="E15" s="42" t="s">
        <v>70</v>
      </c>
      <c r="F15" s="11">
        <v>2902.39</v>
      </c>
      <c r="G15" s="11">
        <v>2778.76</v>
      </c>
      <c r="H15" s="11">
        <v>2818.77</v>
      </c>
      <c r="I15" s="11">
        <v>2801.57</v>
      </c>
      <c r="J15" s="11">
        <v>2791.83</v>
      </c>
      <c r="K15" s="11">
        <v>2808.77</v>
      </c>
      <c r="L15" s="11">
        <v>2787.21</v>
      </c>
      <c r="M15" s="11">
        <v>2986.65</v>
      </c>
      <c r="N15" s="11">
        <v>2951.9</v>
      </c>
      <c r="O15" s="11">
        <v>2979.32</v>
      </c>
      <c r="P15" s="11">
        <v>3208.12</v>
      </c>
      <c r="Q15" s="11">
        <v>3185.9</v>
      </c>
      <c r="R15" s="27">
        <v>3209.93</v>
      </c>
    </row>
    <row r="16" spans="1:19" ht="30" customHeight="1" thickBot="1" x14ac:dyDescent="0.3">
      <c r="D16" s="76" t="s">
        <v>87</v>
      </c>
      <c r="E16" s="43" t="s">
        <v>71</v>
      </c>
      <c r="F16" s="28">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9" ht="15" customHeight="1" x14ac:dyDescent="0.25">
      <c r="E17" s="237" t="s">
        <v>89</v>
      </c>
      <c r="F17" s="237"/>
      <c r="G17" s="237"/>
      <c r="H17" s="237"/>
      <c r="I17" s="237"/>
      <c r="J17" s="237"/>
      <c r="K17" s="237"/>
      <c r="L17" s="237"/>
      <c r="M17" s="237"/>
      <c r="N17" s="237"/>
      <c r="O17" s="237"/>
      <c r="P17" s="237"/>
      <c r="Q17" s="237"/>
      <c r="R17" s="237"/>
      <c r="S17" s="237"/>
    </row>
    <row r="18" spans="5:19" x14ac:dyDescent="0.25">
      <c r="E18" s="237"/>
      <c r="F18" s="237"/>
      <c r="G18" s="237"/>
      <c r="H18" s="237"/>
      <c r="I18" s="237"/>
      <c r="J18" s="237"/>
      <c r="K18" s="237"/>
      <c r="L18" s="237"/>
      <c r="M18" s="237"/>
      <c r="N18" s="237"/>
      <c r="O18" s="237"/>
      <c r="P18" s="237"/>
      <c r="Q18" s="237"/>
      <c r="R18" s="237"/>
      <c r="S18" s="237"/>
    </row>
    <row r="79" ht="32.25" customHeight="1" x14ac:dyDescent="0.25"/>
    <row r="80" ht="32.25" customHeight="1" x14ac:dyDescent="0.25"/>
    <row r="83" ht="30" customHeight="1" x14ac:dyDescent="0.25"/>
    <row r="86" ht="21" customHeight="1" x14ac:dyDescent="0.25"/>
  </sheetData>
  <mergeCells count="6">
    <mergeCell ref="A1:C1"/>
    <mergeCell ref="F3:R3"/>
    <mergeCell ref="E10:S10"/>
    <mergeCell ref="F11:R11"/>
    <mergeCell ref="D13:D14"/>
    <mergeCell ref="E17:S18"/>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R86"/>
  <sheetViews>
    <sheetView zoomScaleNormal="100" workbookViewId="0">
      <selection activeCell="R16" sqref="R16"/>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234"/>
      <c r="B1" s="234"/>
      <c r="C1" s="234"/>
    </row>
    <row r="2" spans="1:18" ht="15.75" thickBot="1" x14ac:dyDescent="0.3"/>
    <row r="3" spans="1:18" ht="26.25" customHeight="1" thickBot="1" x14ac:dyDescent="0.4">
      <c r="F3" s="259" t="s">
        <v>145</v>
      </c>
      <c r="G3" s="239"/>
      <c r="H3" s="239"/>
      <c r="I3" s="239"/>
      <c r="J3" s="239"/>
      <c r="K3" s="239"/>
      <c r="L3" s="239"/>
      <c r="M3" s="239"/>
      <c r="N3" s="239"/>
      <c r="O3" s="239"/>
      <c r="P3" s="239"/>
      <c r="Q3" s="239"/>
      <c r="R3" s="240"/>
    </row>
    <row r="4" spans="1:18" ht="26.25" customHeight="1" thickBot="1" x14ac:dyDescent="0.3">
      <c r="E4" s="69" t="s">
        <v>60</v>
      </c>
      <c r="F4" s="70">
        <v>44593</v>
      </c>
      <c r="G4" s="71">
        <v>44621</v>
      </c>
      <c r="H4" s="71">
        <v>44652</v>
      </c>
      <c r="I4" s="71">
        <v>44682</v>
      </c>
      <c r="J4" s="71">
        <v>44713</v>
      </c>
      <c r="K4" s="71">
        <v>44743</v>
      </c>
      <c r="L4" s="71">
        <v>44774</v>
      </c>
      <c r="M4" s="71">
        <v>44805</v>
      </c>
      <c r="N4" s="71">
        <v>44835</v>
      </c>
      <c r="O4" s="71">
        <v>44866</v>
      </c>
      <c r="P4" s="71">
        <v>44896</v>
      </c>
      <c r="Q4" s="71">
        <v>44927</v>
      </c>
      <c r="R4" s="72">
        <v>44958</v>
      </c>
    </row>
    <row r="5" spans="1:18" ht="26.25" customHeight="1" x14ac:dyDescent="0.25">
      <c r="E5" s="54" t="s">
        <v>63</v>
      </c>
      <c r="F5" s="118">
        <v>1054.28</v>
      </c>
      <c r="G5" s="119">
        <v>997.39</v>
      </c>
      <c r="H5" s="119">
        <v>993.58</v>
      </c>
      <c r="I5" s="119">
        <v>1046.51</v>
      </c>
      <c r="J5" s="119">
        <v>1026.97</v>
      </c>
      <c r="K5" s="119">
        <v>1077.1099999999999</v>
      </c>
      <c r="L5" s="119">
        <v>1175.82</v>
      </c>
      <c r="M5" s="119">
        <v>1182.5</v>
      </c>
      <c r="N5" s="119">
        <v>1181.8800000000001</v>
      </c>
      <c r="O5" s="119">
        <v>1288.68</v>
      </c>
      <c r="P5" s="119">
        <v>1259.19</v>
      </c>
      <c r="Q5" s="119">
        <v>1437.75845</v>
      </c>
      <c r="R5" s="120">
        <v>1314.49</v>
      </c>
    </row>
    <row r="6" spans="1:18" ht="26.25" customHeight="1" x14ac:dyDescent="0.25">
      <c r="E6" s="42" t="s">
        <v>64</v>
      </c>
      <c r="F6" s="46">
        <v>565.07000000000005</v>
      </c>
      <c r="G6" s="33">
        <v>591.64</v>
      </c>
      <c r="H6" s="33">
        <v>514.51</v>
      </c>
      <c r="I6" s="33">
        <v>539.86</v>
      </c>
      <c r="J6" s="33">
        <v>507.37</v>
      </c>
      <c r="K6" s="33">
        <v>532.44000000000005</v>
      </c>
      <c r="L6" s="33">
        <v>520.33000000000004</v>
      </c>
      <c r="M6" s="33">
        <v>515.15</v>
      </c>
      <c r="N6" s="33">
        <v>565.72</v>
      </c>
      <c r="O6" s="33">
        <v>602.02</v>
      </c>
      <c r="P6" s="33">
        <v>604.79999999999995</v>
      </c>
      <c r="Q6" s="33">
        <v>535.94235000000003</v>
      </c>
      <c r="R6" s="34">
        <v>331.09</v>
      </c>
    </row>
    <row r="7" spans="1:18" ht="26.25" customHeight="1" x14ac:dyDescent="0.25">
      <c r="E7" s="42" t="s">
        <v>65</v>
      </c>
      <c r="F7" s="46">
        <v>427.16</v>
      </c>
      <c r="G7" s="33">
        <v>427.16</v>
      </c>
      <c r="H7" s="33">
        <v>427.16</v>
      </c>
      <c r="I7" s="33">
        <v>427.16</v>
      </c>
      <c r="J7" s="33">
        <v>427.16</v>
      </c>
      <c r="K7" s="33">
        <v>427.16</v>
      </c>
      <c r="L7" s="33">
        <v>427.16</v>
      </c>
      <c r="M7" s="33">
        <v>427.16</v>
      </c>
      <c r="N7" s="33">
        <v>427.16</v>
      </c>
      <c r="O7" s="33">
        <v>427.16</v>
      </c>
      <c r="P7" s="33">
        <v>427.16</v>
      </c>
      <c r="Q7" s="33">
        <v>483.20459</v>
      </c>
      <c r="R7" s="34">
        <v>462.69</v>
      </c>
    </row>
    <row r="8" spans="1:18" ht="26.25" customHeight="1" x14ac:dyDescent="0.25">
      <c r="E8" s="42" t="s">
        <v>66</v>
      </c>
      <c r="F8" s="46">
        <v>2097.94</v>
      </c>
      <c r="G8" s="33">
        <v>2071.37</v>
      </c>
      <c r="H8" s="33">
        <v>1991.18</v>
      </c>
      <c r="I8" s="33">
        <v>2068.29</v>
      </c>
      <c r="J8" s="33">
        <v>2017.99</v>
      </c>
      <c r="K8" s="33">
        <v>2092.5500000000002</v>
      </c>
      <c r="L8" s="33">
        <v>2179.73</v>
      </c>
      <c r="M8" s="33">
        <v>2180.8000000000002</v>
      </c>
      <c r="N8" s="33">
        <v>2233.2399999999998</v>
      </c>
      <c r="O8" s="33">
        <v>2374.06</v>
      </c>
      <c r="P8" s="33">
        <v>2351.81</v>
      </c>
      <c r="Q8" s="33">
        <v>2525</v>
      </c>
      <c r="R8" s="34">
        <v>2119.87</v>
      </c>
    </row>
    <row r="9" spans="1:18" ht="26.25" customHeight="1" thickBot="1" x14ac:dyDescent="0.3">
      <c r="E9" s="43" t="s">
        <v>67</v>
      </c>
      <c r="F9" s="47">
        <v>3181.1</v>
      </c>
      <c r="G9" s="44">
        <v>3229.02</v>
      </c>
      <c r="H9" s="44">
        <v>3257.2</v>
      </c>
      <c r="I9" s="44">
        <v>3293.7</v>
      </c>
      <c r="J9" s="44">
        <v>3317.25</v>
      </c>
      <c r="K9" s="44">
        <v>3330.13</v>
      </c>
      <c r="L9" s="44">
        <v>3352.73</v>
      </c>
      <c r="M9" s="44">
        <v>3382.78</v>
      </c>
      <c r="N9" s="44">
        <v>3409.98</v>
      </c>
      <c r="O9" s="44">
        <v>3430.15</v>
      </c>
      <c r="P9" s="44">
        <v>3452.22</v>
      </c>
      <c r="Q9" s="44">
        <v>3491.3960400000001</v>
      </c>
      <c r="R9" s="45">
        <v>2698</v>
      </c>
    </row>
    <row r="10" spans="1:18" ht="30" customHeight="1" thickBot="1" x14ac:dyDescent="0.3">
      <c r="E10" s="246" t="s">
        <v>88</v>
      </c>
      <c r="F10" s="238"/>
      <c r="G10" s="238"/>
      <c r="H10" s="238"/>
      <c r="I10" s="238"/>
      <c r="J10" s="238"/>
      <c r="K10" s="238"/>
      <c r="L10" s="238"/>
      <c r="M10" s="238"/>
      <c r="N10" s="238"/>
      <c r="O10" s="238"/>
      <c r="P10" s="238"/>
      <c r="Q10" s="238"/>
      <c r="R10" s="238"/>
    </row>
    <row r="11" spans="1:18" ht="30" customHeight="1" thickBot="1" x14ac:dyDescent="0.4">
      <c r="F11" s="259" t="s">
        <v>146</v>
      </c>
      <c r="G11" s="239"/>
      <c r="H11" s="239"/>
      <c r="I11" s="239"/>
      <c r="J11" s="239"/>
      <c r="K11" s="239"/>
      <c r="L11" s="239"/>
      <c r="M11" s="239"/>
      <c r="N11" s="239"/>
      <c r="O11" s="239"/>
      <c r="P11" s="239"/>
      <c r="Q11" s="239"/>
      <c r="R11" s="240"/>
    </row>
    <row r="12" spans="1:18" ht="30" customHeight="1" thickBot="1" x14ac:dyDescent="0.3">
      <c r="D12" s="57" t="s">
        <v>84</v>
      </c>
      <c r="E12" s="73" t="s">
        <v>83</v>
      </c>
      <c r="F12" s="70">
        <v>44593</v>
      </c>
      <c r="G12" s="71">
        <v>44621</v>
      </c>
      <c r="H12" s="71">
        <v>44652</v>
      </c>
      <c r="I12" s="71">
        <v>44682</v>
      </c>
      <c r="J12" s="71">
        <v>44713</v>
      </c>
      <c r="K12" s="71">
        <v>44743</v>
      </c>
      <c r="L12" s="71">
        <v>44774</v>
      </c>
      <c r="M12" s="71">
        <v>44805</v>
      </c>
      <c r="N12" s="71">
        <v>44835</v>
      </c>
      <c r="O12" s="71">
        <v>44866</v>
      </c>
      <c r="P12" s="71">
        <v>44896</v>
      </c>
      <c r="Q12" s="71">
        <v>44927</v>
      </c>
      <c r="R12" s="72">
        <v>44958</v>
      </c>
    </row>
    <row r="13" spans="1:18" ht="30" customHeight="1" x14ac:dyDescent="0.25">
      <c r="D13" s="235" t="s">
        <v>85</v>
      </c>
      <c r="E13" s="54" t="s">
        <v>68</v>
      </c>
      <c r="F13" s="118">
        <v>944.04</v>
      </c>
      <c r="G13" s="119">
        <v>932.97</v>
      </c>
      <c r="H13" s="119">
        <v>900.71</v>
      </c>
      <c r="I13" s="119">
        <v>934.06</v>
      </c>
      <c r="J13" s="119">
        <v>912.8</v>
      </c>
      <c r="K13" s="119">
        <v>944.85</v>
      </c>
      <c r="L13" s="119">
        <v>978.13</v>
      </c>
      <c r="M13" s="119">
        <v>988.13</v>
      </c>
      <c r="N13" s="119">
        <v>1004.17</v>
      </c>
      <c r="O13" s="119">
        <v>1059.4100000000001</v>
      </c>
      <c r="P13" s="119">
        <v>1067.55</v>
      </c>
      <c r="Q13" s="119">
        <v>1122.06</v>
      </c>
      <c r="R13" s="120">
        <v>930.14</v>
      </c>
    </row>
    <row r="14" spans="1:18" ht="30" customHeight="1" thickBot="1" x14ac:dyDescent="0.3">
      <c r="D14" s="236"/>
      <c r="E14" s="42" t="s">
        <v>69</v>
      </c>
      <c r="F14" s="46">
        <v>1180.3399999999999</v>
      </c>
      <c r="G14" s="33">
        <v>1166.33</v>
      </c>
      <c r="H14" s="33">
        <v>1128.96</v>
      </c>
      <c r="I14" s="33">
        <v>1168.18</v>
      </c>
      <c r="J14" s="33">
        <v>1141.29</v>
      </c>
      <c r="K14" s="33">
        <v>1181.6300000000001</v>
      </c>
      <c r="L14" s="33">
        <v>1222.23</v>
      </c>
      <c r="M14" s="33">
        <v>1234.73</v>
      </c>
      <c r="N14" s="33">
        <v>1255.69</v>
      </c>
      <c r="O14" s="33">
        <v>1324.26</v>
      </c>
      <c r="P14" s="33">
        <v>1334.45</v>
      </c>
      <c r="Q14" s="33">
        <v>1402.59</v>
      </c>
      <c r="R14" s="34">
        <v>1170.78</v>
      </c>
    </row>
    <row r="15" spans="1:18" ht="30" customHeight="1" thickBot="1" x14ac:dyDescent="0.3">
      <c r="D15" s="55" t="s">
        <v>86</v>
      </c>
      <c r="E15" s="42" t="s">
        <v>70</v>
      </c>
      <c r="F15" s="46">
        <v>2097.94</v>
      </c>
      <c r="G15" s="33">
        <v>2071.37</v>
      </c>
      <c r="H15" s="33">
        <v>1991.18</v>
      </c>
      <c r="I15" s="33">
        <v>2068.29</v>
      </c>
      <c r="J15" s="33">
        <v>2017.99</v>
      </c>
      <c r="K15" s="33">
        <v>2092.5500000000002</v>
      </c>
      <c r="L15" s="33">
        <v>2179.73</v>
      </c>
      <c r="M15" s="33">
        <v>2180.8000000000002</v>
      </c>
      <c r="N15" s="33">
        <v>2233.2399999999998</v>
      </c>
      <c r="O15" s="33">
        <v>2374.06</v>
      </c>
      <c r="P15" s="33">
        <v>2351.81</v>
      </c>
      <c r="Q15" s="33">
        <v>2525</v>
      </c>
      <c r="R15" s="34">
        <v>2119.87</v>
      </c>
    </row>
    <row r="16" spans="1:18" ht="30" customHeight="1" thickBot="1" x14ac:dyDescent="0.3">
      <c r="D16" s="55" t="s">
        <v>87</v>
      </c>
      <c r="E16" s="43" t="s">
        <v>71</v>
      </c>
      <c r="F16" s="32">
        <v>2517.5279999999998</v>
      </c>
      <c r="G16" s="28">
        <v>2485.6439999999998</v>
      </c>
      <c r="H16" s="28">
        <v>2389.4160000000002</v>
      </c>
      <c r="I16" s="28">
        <v>2481.9479999999999</v>
      </c>
      <c r="J16" s="28">
        <v>2421.5879999999997</v>
      </c>
      <c r="K16" s="28">
        <v>2511.06</v>
      </c>
      <c r="L16" s="28">
        <v>2615.6759999999999</v>
      </c>
      <c r="M16" s="28">
        <v>2616.96</v>
      </c>
      <c r="N16" s="28">
        <f>+N15*1.2</f>
        <v>2679.8879999999995</v>
      </c>
      <c r="O16" s="28">
        <v>2848.8719999999998</v>
      </c>
      <c r="P16" s="28">
        <v>2822.172</v>
      </c>
      <c r="Q16" s="28">
        <v>3030</v>
      </c>
      <c r="R16" s="29">
        <v>2543.8439999999996</v>
      </c>
    </row>
    <row r="17" spans="5:18" ht="15" customHeight="1" x14ac:dyDescent="0.25">
      <c r="E17" s="241" t="s">
        <v>89</v>
      </c>
      <c r="F17" s="242"/>
      <c r="G17" s="242"/>
      <c r="H17" s="242"/>
      <c r="I17" s="242"/>
      <c r="J17" s="242"/>
      <c r="K17" s="242"/>
      <c r="L17" s="242"/>
      <c r="M17" s="242"/>
      <c r="N17" s="242"/>
      <c r="O17" s="242"/>
      <c r="P17" s="242"/>
      <c r="Q17" s="242"/>
      <c r="R17" s="242"/>
    </row>
    <row r="18" spans="5:18" x14ac:dyDescent="0.25">
      <c r="E18" s="242"/>
      <c r="F18" s="242"/>
      <c r="G18" s="242"/>
      <c r="H18" s="242"/>
      <c r="I18" s="242"/>
      <c r="J18" s="242"/>
      <c r="K18" s="242"/>
      <c r="L18" s="242"/>
      <c r="M18" s="242"/>
      <c r="N18" s="242"/>
      <c r="O18" s="242"/>
      <c r="P18" s="242"/>
      <c r="Q18" s="242"/>
      <c r="R18" s="242"/>
    </row>
    <row r="19" spans="5:18" x14ac:dyDescent="0.25">
      <c r="E19" s="242"/>
      <c r="F19" s="242"/>
      <c r="G19" s="242"/>
      <c r="H19" s="242"/>
      <c r="I19" s="242"/>
      <c r="J19" s="242"/>
      <c r="K19" s="242"/>
      <c r="L19" s="242"/>
      <c r="M19" s="242"/>
      <c r="N19" s="242"/>
      <c r="O19" s="242"/>
      <c r="P19" s="242"/>
      <c r="Q19" s="242"/>
      <c r="R19" s="242"/>
    </row>
    <row r="79" ht="32.25" customHeight="1" x14ac:dyDescent="0.25"/>
    <row r="80" ht="32.25" customHeight="1" x14ac:dyDescent="0.25"/>
    <row r="83" ht="30" customHeight="1" x14ac:dyDescent="0.25"/>
    <row r="86" ht="21" customHeight="1" x14ac:dyDescent="0.25"/>
  </sheetData>
  <mergeCells count="6">
    <mergeCell ref="E17:R19"/>
    <mergeCell ref="A1:C1"/>
    <mergeCell ref="D13:D14"/>
    <mergeCell ref="E10:R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AA86"/>
  <sheetViews>
    <sheetView zoomScaleNormal="100" workbookViewId="0">
      <selection activeCell="Z26" sqref="Z26"/>
    </sheetView>
  </sheetViews>
  <sheetFormatPr baseColWidth="10" defaultColWidth="11.42578125" defaultRowHeight="15" x14ac:dyDescent="0.25"/>
  <cols>
    <col min="1" max="3" width="11.42578125" style="2"/>
    <col min="4" max="4" width="14.42578125" style="2" customWidth="1"/>
    <col min="5" max="5" width="18" style="2" customWidth="1"/>
    <col min="6" max="11" width="9.7109375" style="2" hidden="1" customWidth="1"/>
    <col min="12" max="24" width="9.7109375" style="2" customWidth="1"/>
    <col min="25" max="16384" width="11.42578125" style="2"/>
  </cols>
  <sheetData>
    <row r="1" spans="1:27" x14ac:dyDescent="0.25">
      <c r="A1" s="234"/>
      <c r="B1" s="234"/>
      <c r="C1" s="234"/>
    </row>
    <row r="2" spans="1:27" ht="15.75" thickBot="1" x14ac:dyDescent="0.3"/>
    <row r="3" spans="1:27" ht="26.25" customHeight="1" thickBot="1" x14ac:dyDescent="0.4">
      <c r="F3" s="243" t="s">
        <v>147</v>
      </c>
      <c r="G3" s="244"/>
      <c r="H3" s="244"/>
      <c r="I3" s="244"/>
      <c r="J3" s="244"/>
      <c r="K3" s="244"/>
      <c r="L3" s="239"/>
      <c r="M3" s="239"/>
      <c r="N3" s="239"/>
      <c r="O3" s="239"/>
      <c r="P3" s="239"/>
      <c r="Q3" s="239"/>
      <c r="R3" s="240"/>
      <c r="S3" s="240"/>
      <c r="T3" s="240"/>
      <c r="U3" s="240"/>
      <c r="V3" s="240"/>
      <c r="W3" s="240"/>
      <c r="X3" s="240"/>
    </row>
    <row r="4" spans="1:27" ht="26.25" customHeight="1" thickBot="1" x14ac:dyDescent="0.3">
      <c r="E4" s="61" t="s">
        <v>60</v>
      </c>
      <c r="F4" s="95">
        <v>44409</v>
      </c>
      <c r="G4" s="62">
        <v>44440</v>
      </c>
      <c r="H4" s="62">
        <v>44470</v>
      </c>
      <c r="I4" s="62">
        <v>44501</v>
      </c>
      <c r="J4" s="62">
        <v>44531</v>
      </c>
      <c r="K4" s="132">
        <v>44562</v>
      </c>
      <c r="L4" s="70">
        <v>44593</v>
      </c>
      <c r="M4" s="71">
        <v>44621</v>
      </c>
      <c r="N4" s="71">
        <v>44652</v>
      </c>
      <c r="O4" s="71">
        <v>44682</v>
      </c>
      <c r="P4" s="71">
        <v>44713</v>
      </c>
      <c r="Q4" s="71">
        <v>44743</v>
      </c>
      <c r="R4" s="71">
        <v>44774</v>
      </c>
      <c r="S4" s="71">
        <v>44805</v>
      </c>
      <c r="T4" s="71">
        <v>44835</v>
      </c>
      <c r="U4" s="71">
        <v>44866</v>
      </c>
      <c r="V4" s="71">
        <v>44896</v>
      </c>
      <c r="W4" s="71">
        <v>44927</v>
      </c>
      <c r="X4" s="72">
        <v>44958</v>
      </c>
    </row>
    <row r="5" spans="1:27" ht="26.25" customHeight="1" x14ac:dyDescent="0.25">
      <c r="E5" s="54" t="s">
        <v>63</v>
      </c>
      <c r="F5" s="51">
        <v>885.01</v>
      </c>
      <c r="G5" s="52">
        <v>885.01</v>
      </c>
      <c r="H5" s="52">
        <v>846.46</v>
      </c>
      <c r="I5" s="52">
        <v>846.46</v>
      </c>
      <c r="J5" s="52">
        <v>888.25</v>
      </c>
      <c r="K5" s="88">
        <v>1017.59</v>
      </c>
      <c r="L5" s="51">
        <v>1018.83</v>
      </c>
      <c r="M5" s="52">
        <v>948.81</v>
      </c>
      <c r="N5" s="52">
        <v>890.41</v>
      </c>
      <c r="O5" s="52">
        <v>952.08</v>
      </c>
      <c r="P5" s="52">
        <v>937.38</v>
      </c>
      <c r="Q5" s="52">
        <v>967.08</v>
      </c>
      <c r="R5" s="52">
        <v>1034.31</v>
      </c>
      <c r="S5" s="52">
        <v>1034.31</v>
      </c>
      <c r="T5" s="52">
        <v>1067.51</v>
      </c>
      <c r="U5" s="52">
        <v>1067.51</v>
      </c>
      <c r="V5" s="52">
        <v>1141.53</v>
      </c>
      <c r="W5" s="52">
        <v>1094.6400000000001</v>
      </c>
      <c r="X5" s="53">
        <v>1068.19</v>
      </c>
    </row>
    <row r="6" spans="1:27" ht="26.25" customHeight="1" x14ac:dyDescent="0.25">
      <c r="E6" s="42" t="s">
        <v>64</v>
      </c>
      <c r="F6" s="31">
        <v>540.25</v>
      </c>
      <c r="G6" s="11">
        <v>540.25</v>
      </c>
      <c r="H6" s="11">
        <v>517.88</v>
      </c>
      <c r="I6" s="11">
        <v>517.88</v>
      </c>
      <c r="J6" s="11">
        <v>543.96</v>
      </c>
      <c r="K6" s="90">
        <v>557.79999999999995</v>
      </c>
      <c r="L6" s="31">
        <v>588.88</v>
      </c>
      <c r="M6" s="11">
        <v>565.86</v>
      </c>
      <c r="N6" s="11">
        <v>537.05999999999995</v>
      </c>
      <c r="O6" s="11">
        <v>560.91</v>
      </c>
      <c r="P6" s="11">
        <v>555.07000000000005</v>
      </c>
      <c r="Q6" s="11">
        <v>558.87</v>
      </c>
      <c r="R6" s="11">
        <v>589.64</v>
      </c>
      <c r="S6" s="11">
        <v>589.64</v>
      </c>
      <c r="T6" s="11">
        <v>608.44000000000005</v>
      </c>
      <c r="U6" s="11">
        <v>608.44000000000005</v>
      </c>
      <c r="V6" s="11">
        <v>629.26</v>
      </c>
      <c r="W6" s="11">
        <v>637.95000000000005</v>
      </c>
      <c r="X6" s="27">
        <v>723.22</v>
      </c>
    </row>
    <row r="7" spans="1:27" ht="26.25" customHeight="1" x14ac:dyDescent="0.25">
      <c r="E7" s="42" t="s">
        <v>65</v>
      </c>
      <c r="F7" s="31">
        <v>540.85</v>
      </c>
      <c r="G7" s="11">
        <v>540.85</v>
      </c>
      <c r="H7" s="11">
        <v>546.94000000000005</v>
      </c>
      <c r="I7" s="11">
        <v>546.94000000000005</v>
      </c>
      <c r="J7" s="11">
        <v>559.88</v>
      </c>
      <c r="K7" s="90">
        <v>566.91</v>
      </c>
      <c r="L7" s="31">
        <v>584.28</v>
      </c>
      <c r="M7" s="11">
        <v>598.22</v>
      </c>
      <c r="N7" s="11">
        <v>608.87</v>
      </c>
      <c r="O7" s="11">
        <v>616.84</v>
      </c>
      <c r="P7" s="11">
        <v>629.04</v>
      </c>
      <c r="Q7" s="11">
        <v>631.23</v>
      </c>
      <c r="R7" s="11">
        <v>640.63</v>
      </c>
      <c r="S7" s="11">
        <v>640.63</v>
      </c>
      <c r="T7" s="11">
        <v>644.64</v>
      </c>
      <c r="U7" s="11">
        <v>644.64</v>
      </c>
      <c r="V7" s="11">
        <v>660.56</v>
      </c>
      <c r="W7" s="11">
        <v>661.67</v>
      </c>
      <c r="X7" s="27">
        <v>674.52</v>
      </c>
      <c r="AA7" s="2" t="s">
        <v>107</v>
      </c>
    </row>
    <row r="8" spans="1:27" ht="26.25" customHeight="1" x14ac:dyDescent="0.25">
      <c r="E8" s="42" t="s">
        <v>66</v>
      </c>
      <c r="F8" s="31">
        <v>2052.61</v>
      </c>
      <c r="G8" s="11">
        <v>2052.61</v>
      </c>
      <c r="H8" s="11">
        <v>1985.19</v>
      </c>
      <c r="I8" s="11">
        <v>1985.19</v>
      </c>
      <c r="J8" s="11">
        <v>2080.16</v>
      </c>
      <c r="K8" s="90">
        <v>2235.75</v>
      </c>
      <c r="L8" s="31">
        <v>2276.0700000000002</v>
      </c>
      <c r="M8" s="11">
        <v>2206.46</v>
      </c>
      <c r="N8" s="11">
        <v>2127.67</v>
      </c>
      <c r="O8" s="11">
        <v>2218.4699999999998</v>
      </c>
      <c r="P8" s="11">
        <v>2210.16</v>
      </c>
      <c r="Q8" s="11">
        <v>2240.8200000000002</v>
      </c>
      <c r="R8" s="11">
        <v>2358.44</v>
      </c>
      <c r="S8" s="11">
        <v>2358.44</v>
      </c>
      <c r="T8" s="11">
        <v>2416.46</v>
      </c>
      <c r="U8" s="11">
        <v>2416.46</v>
      </c>
      <c r="V8" s="11">
        <v>2531.41</v>
      </c>
      <c r="W8" s="11">
        <v>2493.09</v>
      </c>
      <c r="X8" s="27">
        <v>2567.54</v>
      </c>
    </row>
    <row r="9" spans="1:27" ht="26.25" customHeight="1" thickBot="1" x14ac:dyDescent="0.3">
      <c r="E9" s="43" t="s">
        <v>67</v>
      </c>
      <c r="F9" s="32">
        <v>3223.46</v>
      </c>
      <c r="G9" s="28">
        <v>3223.46</v>
      </c>
      <c r="H9" s="28">
        <v>3241.93</v>
      </c>
      <c r="I9" s="28">
        <v>3241.93</v>
      </c>
      <c r="J9" s="28">
        <v>3250.24</v>
      </c>
      <c r="K9" s="94">
        <v>3269.94</v>
      </c>
      <c r="L9" s="32">
        <v>3320.07</v>
      </c>
      <c r="M9" s="28">
        <v>3370.08</v>
      </c>
      <c r="N9" s="28">
        <v>3399.54</v>
      </c>
      <c r="O9" s="28">
        <v>3437.69</v>
      </c>
      <c r="P9" s="28">
        <v>3462.3</v>
      </c>
      <c r="Q9" s="28">
        <v>3475.66</v>
      </c>
      <c r="R9" s="28">
        <v>3499.34</v>
      </c>
      <c r="S9" s="28">
        <v>3499.34</v>
      </c>
      <c r="T9" s="28">
        <v>3559.06</v>
      </c>
      <c r="U9" s="28">
        <v>3559.06</v>
      </c>
      <c r="V9" s="28">
        <v>3603.11</v>
      </c>
      <c r="W9" s="28">
        <v>3644.01</v>
      </c>
      <c r="X9" s="29">
        <v>3704.16</v>
      </c>
    </row>
    <row r="10" spans="1:27" ht="30" customHeight="1" thickBot="1" x14ac:dyDescent="0.3">
      <c r="E10" s="246" t="s">
        <v>88</v>
      </c>
      <c r="F10" s="246"/>
      <c r="G10" s="246"/>
      <c r="H10" s="246"/>
      <c r="I10" s="246"/>
      <c r="J10" s="246"/>
      <c r="K10" s="246"/>
      <c r="L10" s="246"/>
      <c r="M10" s="246"/>
      <c r="N10" s="246"/>
      <c r="O10" s="246"/>
      <c r="P10" s="246"/>
      <c r="Q10" s="246"/>
      <c r="R10" s="246"/>
      <c r="S10" s="246"/>
      <c r="T10" s="246"/>
      <c r="U10" s="246"/>
      <c r="V10" s="246"/>
      <c r="W10" s="246"/>
      <c r="X10" s="246"/>
    </row>
    <row r="11" spans="1:27" ht="30" customHeight="1" thickBot="1" x14ac:dyDescent="0.4">
      <c r="F11" s="243" t="s">
        <v>148</v>
      </c>
      <c r="G11" s="244"/>
      <c r="H11" s="244"/>
      <c r="I11" s="244"/>
      <c r="J11" s="244"/>
      <c r="K11" s="244"/>
      <c r="L11" s="239"/>
      <c r="M11" s="239"/>
      <c r="N11" s="239"/>
      <c r="O11" s="239"/>
      <c r="P11" s="239"/>
      <c r="Q11" s="239"/>
      <c r="R11" s="240"/>
      <c r="S11" s="240"/>
      <c r="T11" s="240"/>
      <c r="U11" s="240"/>
      <c r="V11" s="240"/>
      <c r="W11" s="240"/>
      <c r="X11" s="240"/>
    </row>
    <row r="12" spans="1:27" ht="30" customHeight="1" thickBot="1" x14ac:dyDescent="0.3">
      <c r="D12" s="57" t="s">
        <v>84</v>
      </c>
      <c r="E12" s="57" t="s">
        <v>83</v>
      </c>
      <c r="F12" s="96">
        <v>44409</v>
      </c>
      <c r="G12" s="58">
        <v>44440</v>
      </c>
      <c r="H12" s="58">
        <v>44470</v>
      </c>
      <c r="I12" s="58">
        <v>44501</v>
      </c>
      <c r="J12" s="58">
        <v>44531</v>
      </c>
      <c r="K12" s="97">
        <v>44562</v>
      </c>
      <c r="L12" s="70">
        <v>44593</v>
      </c>
      <c r="M12" s="71">
        <v>44621</v>
      </c>
      <c r="N12" s="71">
        <v>44652</v>
      </c>
      <c r="O12" s="71">
        <v>44682</v>
      </c>
      <c r="P12" s="71">
        <v>44713</v>
      </c>
      <c r="Q12" s="71">
        <v>44743</v>
      </c>
      <c r="R12" s="71">
        <v>44774</v>
      </c>
      <c r="S12" s="71">
        <v>44805</v>
      </c>
      <c r="T12" s="71">
        <v>44835</v>
      </c>
      <c r="U12" s="71">
        <v>44866</v>
      </c>
      <c r="V12" s="71">
        <v>44896</v>
      </c>
      <c r="W12" s="71">
        <v>44927</v>
      </c>
      <c r="X12" s="72">
        <v>44958</v>
      </c>
    </row>
    <row r="13" spans="1:27" ht="30" customHeight="1" x14ac:dyDescent="0.25">
      <c r="D13" s="235" t="s">
        <v>85</v>
      </c>
      <c r="E13" s="54" t="s">
        <v>68</v>
      </c>
      <c r="F13" s="51">
        <v>943.84</v>
      </c>
      <c r="G13" s="52">
        <v>943.49</v>
      </c>
      <c r="H13" s="52">
        <v>917.11</v>
      </c>
      <c r="I13" s="52">
        <v>917.34</v>
      </c>
      <c r="J13" s="52">
        <v>956.83</v>
      </c>
      <c r="K13" s="52">
        <v>1019.7</v>
      </c>
      <c r="L13" s="276">
        <v>1039.99</v>
      </c>
      <c r="M13" s="276">
        <v>1013.84</v>
      </c>
      <c r="N13" s="276">
        <v>982.96</v>
      </c>
      <c r="O13" s="276">
        <v>1021.15</v>
      </c>
      <c r="P13" s="276">
        <v>1023.53</v>
      </c>
      <c r="Q13" s="276">
        <v>1038.48</v>
      </c>
      <c r="R13" s="276">
        <v>1079.67</v>
      </c>
      <c r="S13" s="276">
        <v>1090.78</v>
      </c>
      <c r="T13" s="276">
        <v>1109.0899999999999</v>
      </c>
      <c r="U13" s="276">
        <v>1117.1099999999999</v>
      </c>
      <c r="V13" s="276">
        <v>1151.1400000000001</v>
      </c>
      <c r="W13" s="276">
        <v>1165.79</v>
      </c>
      <c r="X13" s="276">
        <v>1186.5899999999999</v>
      </c>
    </row>
    <row r="14" spans="1:27" ht="30" customHeight="1" thickBot="1" x14ac:dyDescent="0.3">
      <c r="D14" s="236"/>
      <c r="E14" s="42" t="s">
        <v>69</v>
      </c>
      <c r="F14" s="31">
        <v>1174.72</v>
      </c>
      <c r="G14" s="11">
        <v>1175.1300000000001</v>
      </c>
      <c r="H14" s="11">
        <v>1141.45</v>
      </c>
      <c r="I14" s="11">
        <v>1141.04</v>
      </c>
      <c r="J14" s="11">
        <v>1190.98</v>
      </c>
      <c r="K14" s="11">
        <v>1269.4000000000001</v>
      </c>
      <c r="L14" s="11">
        <v>1293.9100000000001</v>
      </c>
      <c r="M14" s="11">
        <v>1260.57</v>
      </c>
      <c r="N14" s="11">
        <v>1222.0999999999999</v>
      </c>
      <c r="O14" s="11">
        <v>1269.8800000000001</v>
      </c>
      <c r="P14" s="11">
        <v>1273.1600000000001</v>
      </c>
      <c r="Q14" s="11">
        <v>1290.79</v>
      </c>
      <c r="R14" s="11">
        <v>1343.67</v>
      </c>
      <c r="S14" s="11">
        <v>1357.5</v>
      </c>
      <c r="T14" s="11">
        <v>1379.51</v>
      </c>
      <c r="U14" s="11">
        <v>1389.55</v>
      </c>
      <c r="V14" s="11">
        <v>1432.98</v>
      </c>
      <c r="W14" s="11">
        <v>1451.1</v>
      </c>
      <c r="X14" s="11">
        <v>1476.94</v>
      </c>
    </row>
    <row r="15" spans="1:27" ht="30" customHeight="1" thickBot="1" x14ac:dyDescent="0.3">
      <c r="D15" s="55" t="s">
        <v>86</v>
      </c>
      <c r="E15" s="42" t="s">
        <v>70</v>
      </c>
      <c r="F15" s="31">
        <v>2052.61</v>
      </c>
      <c r="G15" s="11">
        <v>1985.19</v>
      </c>
      <c r="H15" s="11">
        <v>1985.19</v>
      </c>
      <c r="I15" s="11">
        <v>2080.16</v>
      </c>
      <c r="J15" s="11">
        <v>2235.75</v>
      </c>
      <c r="K15" s="11">
        <v>2276.0700000000002</v>
      </c>
      <c r="L15" s="11">
        <v>2206.46</v>
      </c>
      <c r="M15" s="11">
        <v>2127.67</v>
      </c>
      <c r="N15" s="11">
        <v>2218.4699999999998</v>
      </c>
      <c r="O15" s="11">
        <v>2210.16</v>
      </c>
      <c r="P15" s="11">
        <v>2240.8200000000002</v>
      </c>
      <c r="Q15" s="11">
        <v>2358.44</v>
      </c>
      <c r="R15" s="11">
        <v>2358.44</v>
      </c>
      <c r="S15" s="11">
        <f>+S8</f>
        <v>2358.44</v>
      </c>
      <c r="T15" s="11">
        <f>+T8</f>
        <v>2416.46</v>
      </c>
      <c r="U15" s="11">
        <f>+U8</f>
        <v>2416.46</v>
      </c>
      <c r="V15" s="11">
        <f>+V8</f>
        <v>2531.41</v>
      </c>
      <c r="W15" s="11">
        <f t="shared" ref="W15:X15" si="0">+W8</f>
        <v>2493.09</v>
      </c>
      <c r="X15" s="11">
        <f t="shared" si="0"/>
        <v>2567.54</v>
      </c>
    </row>
    <row r="16" spans="1:27" ht="30" customHeight="1" thickBot="1" x14ac:dyDescent="0.3">
      <c r="D16" s="55" t="s">
        <v>87</v>
      </c>
      <c r="E16" s="43" t="s">
        <v>71</v>
      </c>
      <c r="F16" s="32">
        <v>2463.1320000000001</v>
      </c>
      <c r="G16" s="28">
        <v>2463.1320000000001</v>
      </c>
      <c r="H16" s="28">
        <v>2382.2280000000001</v>
      </c>
      <c r="I16" s="28">
        <v>2382.2280000000001</v>
      </c>
      <c r="J16" s="28">
        <v>2496.1919999999996</v>
      </c>
      <c r="K16" s="28">
        <v>2682.9</v>
      </c>
      <c r="L16" s="28">
        <v>2731.2840000000001</v>
      </c>
      <c r="M16" s="28">
        <v>2647.752</v>
      </c>
      <c r="N16" s="28">
        <v>2553.2040000000002</v>
      </c>
      <c r="O16" s="28">
        <v>2662.1639999999998</v>
      </c>
      <c r="P16" s="28">
        <v>2652.1919999999996</v>
      </c>
      <c r="Q16" s="28">
        <v>2688.9839999999999</v>
      </c>
      <c r="R16" s="28">
        <v>2830.1280000000002</v>
      </c>
      <c r="S16" s="28">
        <f>+S15*1.2</f>
        <v>2830.1280000000002</v>
      </c>
      <c r="T16" s="28">
        <f>+T15*1.2</f>
        <v>2899.752</v>
      </c>
      <c r="U16" s="28">
        <f>+U15*1.2</f>
        <v>2899.752</v>
      </c>
      <c r="V16" s="28">
        <f>+V15*1.2</f>
        <v>3037.6919999999996</v>
      </c>
      <c r="W16" s="28">
        <f t="shared" ref="W16" si="1">+W15*1.2</f>
        <v>2991.7080000000001</v>
      </c>
      <c r="X16" s="28">
        <f>+X15*1.2</f>
        <v>3081.0479999999998</v>
      </c>
    </row>
    <row r="17" spans="5:24" ht="24.75" customHeight="1" x14ac:dyDescent="0.25">
      <c r="E17" s="247" t="s">
        <v>89</v>
      </c>
      <c r="F17" s="247"/>
      <c r="G17" s="247"/>
      <c r="H17" s="247"/>
      <c r="I17" s="247"/>
      <c r="J17" s="247"/>
      <c r="K17" s="247"/>
      <c r="L17" s="247"/>
      <c r="M17" s="247"/>
      <c r="N17" s="247"/>
      <c r="O17" s="247"/>
      <c r="P17" s="247"/>
      <c r="Q17" s="247"/>
      <c r="R17" s="247"/>
      <c r="S17" s="247"/>
      <c r="T17" s="247"/>
      <c r="U17" s="247"/>
      <c r="V17" s="247"/>
      <c r="W17" s="247"/>
      <c r="X17" s="247"/>
    </row>
    <row r="18" spans="5:24" ht="24.75" customHeight="1" x14ac:dyDescent="0.25">
      <c r="E18" s="237"/>
      <c r="F18" s="237"/>
      <c r="G18" s="237"/>
      <c r="H18" s="237"/>
      <c r="I18" s="237"/>
      <c r="J18" s="237"/>
      <c r="K18" s="237"/>
      <c r="L18" s="237"/>
      <c r="M18" s="237"/>
      <c r="N18" s="237"/>
      <c r="O18" s="237"/>
      <c r="P18" s="237"/>
      <c r="Q18" s="237"/>
      <c r="R18" s="237"/>
      <c r="S18" s="237"/>
      <c r="T18" s="237"/>
      <c r="U18" s="237"/>
      <c r="V18" s="237"/>
      <c r="W18" s="237"/>
      <c r="X18" s="237"/>
    </row>
    <row r="79" ht="32.25" customHeight="1" x14ac:dyDescent="0.25"/>
    <row r="80" ht="32.25" customHeight="1" x14ac:dyDescent="0.25"/>
    <row r="83" ht="30" customHeight="1" x14ac:dyDescent="0.25"/>
    <row r="86" ht="21" customHeight="1" x14ac:dyDescent="0.25"/>
  </sheetData>
  <mergeCells count="6">
    <mergeCell ref="E17:X18"/>
    <mergeCell ref="A1:C1"/>
    <mergeCell ref="F3:X3"/>
    <mergeCell ref="E10:X10"/>
    <mergeCell ref="F11:X11"/>
    <mergeCell ref="D13:D14"/>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Normal="100" workbookViewId="0">
      <selection activeCell="T8" sqref="T8"/>
    </sheetView>
  </sheetViews>
  <sheetFormatPr baseColWidth="10" defaultColWidth="11.42578125" defaultRowHeight="15" x14ac:dyDescent="0.25"/>
  <cols>
    <col min="1" max="3" width="11.42578125" style="2"/>
    <col min="4" max="4" width="14.42578125" style="2" customWidth="1"/>
    <col min="5" max="5" width="18" style="2" customWidth="1"/>
    <col min="6" max="19" width="9.7109375" style="2" customWidth="1"/>
    <col min="20" max="16384" width="11.42578125" style="2"/>
  </cols>
  <sheetData>
    <row r="1" spans="1:19" x14ac:dyDescent="0.25">
      <c r="A1" s="234"/>
      <c r="B1" s="234"/>
      <c r="C1" s="234"/>
    </row>
    <row r="2" spans="1:19" ht="15.75" thickBot="1" x14ac:dyDescent="0.3"/>
    <row r="3" spans="1:19" ht="26.25" customHeight="1" thickBot="1" x14ac:dyDescent="0.3">
      <c r="F3" s="267" t="s">
        <v>119</v>
      </c>
      <c r="G3" s="267"/>
      <c r="H3" s="267"/>
      <c r="I3" s="267"/>
      <c r="J3" s="267"/>
      <c r="K3" s="267"/>
      <c r="L3" s="267"/>
      <c r="M3" s="267"/>
      <c r="N3" s="267"/>
      <c r="O3" s="267"/>
      <c r="P3" s="267"/>
      <c r="Q3" s="267"/>
      <c r="R3" s="268"/>
    </row>
    <row r="4" spans="1:19" ht="26.25" customHeight="1" thickBot="1" x14ac:dyDescent="0.3">
      <c r="E4" s="69" t="s">
        <v>60</v>
      </c>
      <c r="F4" s="70">
        <v>44531</v>
      </c>
      <c r="G4" s="71">
        <v>44562</v>
      </c>
      <c r="H4" s="71">
        <v>44593</v>
      </c>
      <c r="I4" s="71">
        <v>44621</v>
      </c>
      <c r="J4" s="71">
        <v>44652</v>
      </c>
      <c r="K4" s="71">
        <v>44682</v>
      </c>
      <c r="L4" s="71">
        <v>44713</v>
      </c>
      <c r="M4" s="71">
        <v>44743</v>
      </c>
      <c r="N4" s="71">
        <v>44774</v>
      </c>
      <c r="O4" s="71">
        <v>44805</v>
      </c>
      <c r="P4" s="71">
        <v>44835</v>
      </c>
      <c r="Q4" s="71">
        <v>44866</v>
      </c>
      <c r="R4" s="72">
        <v>44896</v>
      </c>
    </row>
    <row r="5" spans="1:19" ht="26.25" customHeight="1" x14ac:dyDescent="0.25">
      <c r="E5" s="54" t="s">
        <v>63</v>
      </c>
      <c r="F5" s="52">
        <v>887.54</v>
      </c>
      <c r="G5" s="52">
        <v>990.98</v>
      </c>
      <c r="H5" s="52">
        <v>1001.77</v>
      </c>
      <c r="I5" s="52">
        <v>914.81</v>
      </c>
      <c r="J5" s="52">
        <v>894.94</v>
      </c>
      <c r="K5" s="52">
        <v>953.73</v>
      </c>
      <c r="L5" s="52">
        <v>928.46</v>
      </c>
      <c r="M5" s="52">
        <v>981.79</v>
      </c>
      <c r="N5" s="52">
        <v>996.74</v>
      </c>
      <c r="O5" s="52">
        <v>1050.2</v>
      </c>
      <c r="P5" s="52">
        <v>1062.28</v>
      </c>
      <c r="Q5" s="52">
        <v>1106.58</v>
      </c>
      <c r="R5" s="53">
        <v>1132.6400000000001</v>
      </c>
    </row>
    <row r="6" spans="1:19" ht="26.25" customHeight="1" x14ac:dyDescent="0.25">
      <c r="E6" s="42" t="s">
        <v>64</v>
      </c>
      <c r="F6" s="11">
        <v>2473.88</v>
      </c>
      <c r="G6" s="11">
        <v>2599.65</v>
      </c>
      <c r="H6" s="11">
        <v>3852.68</v>
      </c>
      <c r="I6" s="11">
        <v>3823.95</v>
      </c>
      <c r="J6" s="11">
        <v>2689.95</v>
      </c>
      <c r="K6" s="11">
        <v>2700.46</v>
      </c>
      <c r="L6" s="11">
        <v>2681.27</v>
      </c>
      <c r="M6" s="11">
        <v>2794.1</v>
      </c>
      <c r="N6" s="11">
        <v>2739.11</v>
      </c>
      <c r="O6" s="11">
        <v>2779.53</v>
      </c>
      <c r="P6" s="11">
        <v>2848.55</v>
      </c>
      <c r="Q6" s="11">
        <v>2938.59</v>
      </c>
      <c r="R6" s="27">
        <v>2874.17</v>
      </c>
    </row>
    <row r="7" spans="1:19" ht="26.25" customHeight="1" x14ac:dyDescent="0.25">
      <c r="E7" s="42" t="s">
        <v>65</v>
      </c>
      <c r="F7" s="11">
        <v>840.42</v>
      </c>
      <c r="G7" s="11">
        <v>853.11</v>
      </c>
      <c r="H7" s="11">
        <v>881.93</v>
      </c>
      <c r="I7" s="11">
        <v>904.86</v>
      </c>
      <c r="J7" s="11">
        <v>925.27</v>
      </c>
      <c r="K7" s="11">
        <v>937.18</v>
      </c>
      <c r="L7" s="11">
        <v>958.88</v>
      </c>
      <c r="M7" s="11">
        <v>959.99</v>
      </c>
      <c r="N7" s="11">
        <v>983.01</v>
      </c>
      <c r="O7" s="11">
        <v>976.98</v>
      </c>
      <c r="P7" s="11">
        <v>980.12</v>
      </c>
      <c r="Q7" s="11">
        <v>995.43</v>
      </c>
      <c r="R7" s="27">
        <v>1012.88</v>
      </c>
    </row>
    <row r="8" spans="1:19" ht="26.25" customHeight="1" x14ac:dyDescent="0.25">
      <c r="E8" s="42" t="s">
        <v>66</v>
      </c>
      <c r="F8" s="11">
        <v>4328.76</v>
      </c>
      <c r="G8" s="11">
        <v>4570.18</v>
      </c>
      <c r="H8" s="11">
        <v>5875.34</v>
      </c>
      <c r="I8" s="11">
        <v>5787.27</v>
      </c>
      <c r="J8" s="11">
        <v>4649.66</v>
      </c>
      <c r="K8" s="11">
        <v>4735.45</v>
      </c>
      <c r="L8" s="11">
        <v>4711.05</v>
      </c>
      <c r="M8" s="11">
        <v>4889.25</v>
      </c>
      <c r="N8" s="11">
        <v>4927.8500000000004</v>
      </c>
      <c r="O8" s="11">
        <v>4968.53</v>
      </c>
      <c r="P8" s="11">
        <v>5063.68</v>
      </c>
      <c r="Q8" s="11">
        <v>5208.4799999999996</v>
      </c>
      <c r="R8" s="27">
        <v>5177.58</v>
      </c>
    </row>
    <row r="9" spans="1:19" ht="26.25" customHeight="1" thickBot="1" x14ac:dyDescent="0.3">
      <c r="E9" s="43" t="s">
        <v>67</v>
      </c>
      <c r="F9" s="28">
        <v>2552.92</v>
      </c>
      <c r="G9" s="28">
        <v>2568.4</v>
      </c>
      <c r="H9" s="28">
        <v>2607.79</v>
      </c>
      <c r="I9" s="28">
        <v>2647.07</v>
      </c>
      <c r="J9" s="28">
        <v>2670.17</v>
      </c>
      <c r="K9" s="28">
        <v>2700.1</v>
      </c>
      <c r="L9" s="28">
        <v>2719.4</v>
      </c>
      <c r="M9" s="28">
        <v>2729.96</v>
      </c>
      <c r="N9" s="28">
        <v>2748.49</v>
      </c>
      <c r="O9" s="28">
        <v>2773.12</v>
      </c>
      <c r="P9" s="28">
        <v>2795.42</v>
      </c>
      <c r="Q9" s="28">
        <v>2811.96</v>
      </c>
      <c r="R9" s="29">
        <v>2830.04</v>
      </c>
    </row>
    <row r="10" spans="1:19" ht="30" customHeight="1" thickBot="1" x14ac:dyDescent="0.3">
      <c r="E10" s="246" t="s">
        <v>88</v>
      </c>
      <c r="F10" s="238"/>
      <c r="G10" s="238"/>
      <c r="H10" s="238"/>
      <c r="I10" s="238"/>
      <c r="J10" s="238"/>
      <c r="K10" s="238"/>
      <c r="L10" s="238"/>
      <c r="M10" s="238"/>
      <c r="N10" s="238"/>
      <c r="O10" s="238"/>
      <c r="P10" s="238"/>
      <c r="Q10" s="238"/>
      <c r="R10" s="238"/>
      <c r="S10" s="238"/>
    </row>
    <row r="11" spans="1:19" ht="30" customHeight="1" thickBot="1" x14ac:dyDescent="0.4">
      <c r="F11" s="243" t="s">
        <v>120</v>
      </c>
      <c r="G11" s="244"/>
      <c r="H11" s="244"/>
      <c r="I11" s="244"/>
      <c r="J11" s="244"/>
      <c r="K11" s="244"/>
      <c r="L11" s="244"/>
      <c r="M11" s="244"/>
      <c r="N11" s="244"/>
      <c r="O11" s="244"/>
      <c r="P11" s="244"/>
      <c r="Q11" s="244"/>
      <c r="R11" s="245"/>
    </row>
    <row r="12" spans="1:19" ht="30" customHeight="1" thickBot="1" x14ac:dyDescent="0.3">
      <c r="D12" s="57" t="s">
        <v>84</v>
      </c>
      <c r="E12" s="82" t="s">
        <v>83</v>
      </c>
      <c r="F12" s="70">
        <v>44531</v>
      </c>
      <c r="G12" s="71">
        <v>44562</v>
      </c>
      <c r="H12" s="71">
        <v>44593</v>
      </c>
      <c r="I12" s="71">
        <v>44621</v>
      </c>
      <c r="J12" s="71">
        <v>44652</v>
      </c>
      <c r="K12" s="71">
        <v>44682</v>
      </c>
      <c r="L12" s="71">
        <v>44713</v>
      </c>
      <c r="M12" s="71">
        <v>44743</v>
      </c>
      <c r="N12" s="71">
        <v>44774</v>
      </c>
      <c r="O12" s="71">
        <v>44805</v>
      </c>
      <c r="P12" s="71">
        <v>44835</v>
      </c>
      <c r="Q12" s="71">
        <v>44866</v>
      </c>
      <c r="R12" s="72">
        <v>44896</v>
      </c>
    </row>
    <row r="13" spans="1:19" ht="30" customHeight="1" x14ac:dyDescent="0.25">
      <c r="D13" s="235" t="s">
        <v>85</v>
      </c>
      <c r="E13" s="75" t="s">
        <v>68</v>
      </c>
      <c r="F13" s="52">
        <v>2035.33</v>
      </c>
      <c r="G13" s="52">
        <v>2050.23</v>
      </c>
      <c r="H13" s="52">
        <v>2050.23</v>
      </c>
      <c r="I13" s="52">
        <v>2515.36</v>
      </c>
      <c r="J13" s="52">
        <v>2139.4899999999998</v>
      </c>
      <c r="K13" s="52">
        <v>2166.17</v>
      </c>
      <c r="L13" s="52">
        <v>2184.39</v>
      </c>
      <c r="M13" s="52">
        <v>2195.62</v>
      </c>
      <c r="N13" s="52">
        <v>2213.2800000000002</v>
      </c>
      <c r="O13" s="52">
        <v>2235.92</v>
      </c>
      <c r="P13" s="52">
        <v>2256.71</v>
      </c>
      <c r="Q13" s="52">
        <v>2272.91</v>
      </c>
      <c r="R13" s="53">
        <v>2290.39</v>
      </c>
    </row>
    <row r="14" spans="1:19" ht="30" customHeight="1" thickBot="1" x14ac:dyDescent="0.3">
      <c r="D14" s="236"/>
      <c r="E14" s="42" t="s">
        <v>69</v>
      </c>
      <c r="F14" s="11">
        <v>2571.52</v>
      </c>
      <c r="G14" s="11">
        <v>2590.35</v>
      </c>
      <c r="H14" s="11">
        <v>2590.35</v>
      </c>
      <c r="I14" s="11">
        <v>3176.09</v>
      </c>
      <c r="J14" s="11">
        <v>2703.12</v>
      </c>
      <c r="K14" s="11">
        <v>2736.83</v>
      </c>
      <c r="L14" s="11">
        <v>2759.85</v>
      </c>
      <c r="M14" s="11">
        <v>2774.03</v>
      </c>
      <c r="N14" s="11">
        <v>2796.36</v>
      </c>
      <c r="O14" s="11">
        <v>2824.95</v>
      </c>
      <c r="P14" s="11">
        <v>2851.23</v>
      </c>
      <c r="Q14" s="11">
        <v>2871.69</v>
      </c>
      <c r="R14" s="27">
        <v>2893.78</v>
      </c>
    </row>
    <row r="15" spans="1:19" ht="30" customHeight="1" thickBot="1" x14ac:dyDescent="0.3">
      <c r="D15" s="55" t="s">
        <v>86</v>
      </c>
      <c r="E15" s="42" t="s">
        <v>70</v>
      </c>
      <c r="F15" s="11">
        <v>4328.76</v>
      </c>
      <c r="G15" s="11">
        <v>4570.18</v>
      </c>
      <c r="H15" s="11">
        <v>5875.34</v>
      </c>
      <c r="I15" s="11">
        <v>5787.27</v>
      </c>
      <c r="J15" s="11">
        <v>4649.66</v>
      </c>
      <c r="K15" s="11">
        <v>4735.45</v>
      </c>
      <c r="L15" s="11">
        <v>4711.05</v>
      </c>
      <c r="M15" s="11">
        <v>4889.25</v>
      </c>
      <c r="N15" s="11">
        <v>4927.8500000000004</v>
      </c>
      <c r="O15" s="11">
        <v>4968.53</v>
      </c>
      <c r="P15" s="11">
        <v>5063.68</v>
      </c>
      <c r="Q15" s="11">
        <v>5208.4799999999996</v>
      </c>
      <c r="R15" s="27">
        <v>5177.58</v>
      </c>
    </row>
    <row r="16" spans="1:19" ht="30" customHeight="1" thickBot="1" x14ac:dyDescent="0.3">
      <c r="D16" s="55" t="s">
        <v>87</v>
      </c>
      <c r="E16" s="43" t="s">
        <v>71</v>
      </c>
      <c r="F16" s="28">
        <v>5194.5119999999997</v>
      </c>
      <c r="G16" s="28">
        <v>5484.2160000000003</v>
      </c>
      <c r="H16" s="28">
        <v>7050.4080000000004</v>
      </c>
      <c r="I16" s="28">
        <v>6944.7240000000002</v>
      </c>
      <c r="J16" s="28">
        <v>5579.5919999999996</v>
      </c>
      <c r="K16" s="28">
        <v>5682.54</v>
      </c>
      <c r="L16" s="28">
        <v>5653.26</v>
      </c>
      <c r="M16" s="28">
        <v>5867.0999999999995</v>
      </c>
      <c r="N16" s="28">
        <v>5913.42</v>
      </c>
      <c r="O16" s="28">
        <v>5962.2359999999999</v>
      </c>
      <c r="P16" s="28">
        <v>6076.4160000000002</v>
      </c>
      <c r="Q16" s="28">
        <v>6250.1759999999995</v>
      </c>
      <c r="R16" s="29">
        <v>6213.0959999999995</v>
      </c>
    </row>
    <row r="17" spans="5:19" ht="15" customHeight="1" x14ac:dyDescent="0.25">
      <c r="E17" s="237" t="s">
        <v>89</v>
      </c>
      <c r="F17" s="237"/>
      <c r="G17" s="237"/>
      <c r="H17" s="237"/>
      <c r="I17" s="237"/>
      <c r="J17" s="237"/>
      <c r="K17" s="237"/>
      <c r="L17" s="237"/>
      <c r="M17" s="237"/>
      <c r="N17" s="237"/>
      <c r="O17" s="237"/>
      <c r="P17" s="237"/>
      <c r="Q17" s="237"/>
      <c r="R17" s="237"/>
      <c r="S17" s="237"/>
    </row>
    <row r="18" spans="5:19" x14ac:dyDescent="0.25">
      <c r="E18" s="237"/>
      <c r="F18" s="237"/>
      <c r="G18" s="237"/>
      <c r="H18" s="237"/>
      <c r="I18" s="237"/>
      <c r="J18" s="237"/>
      <c r="K18" s="237"/>
      <c r="L18" s="237"/>
      <c r="M18" s="237"/>
      <c r="N18" s="237"/>
      <c r="O18" s="237"/>
      <c r="P18" s="237"/>
      <c r="Q18" s="237"/>
      <c r="R18" s="237"/>
      <c r="S18" s="237"/>
    </row>
    <row r="79" ht="32.25" customHeight="1" x14ac:dyDescent="0.25"/>
    <row r="80" ht="32.25" customHeight="1" x14ac:dyDescent="0.25"/>
    <row r="83" ht="30" customHeight="1" x14ac:dyDescent="0.25"/>
    <row r="86" ht="21" customHeight="1" x14ac:dyDescent="0.25"/>
  </sheetData>
  <mergeCells count="6">
    <mergeCell ref="A1:C1"/>
    <mergeCell ref="F3:R3"/>
    <mergeCell ref="E10:S10"/>
    <mergeCell ref="F11:R11"/>
    <mergeCell ref="D13:D14"/>
    <mergeCell ref="E17:S18"/>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S86"/>
  <sheetViews>
    <sheetView zoomScaleNormal="100" workbookViewId="0">
      <selection activeCell="S32" sqref="S32"/>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9" x14ac:dyDescent="0.25">
      <c r="A1" s="234"/>
      <c r="B1" s="234"/>
      <c r="C1" s="234"/>
    </row>
    <row r="2" spans="1:19" ht="15.75" thickBot="1" x14ac:dyDescent="0.3"/>
    <row r="3" spans="1:19" ht="26.25" customHeight="1" thickBot="1" x14ac:dyDescent="0.35">
      <c r="F3" s="272" t="s">
        <v>111</v>
      </c>
      <c r="G3" s="273"/>
      <c r="H3" s="273"/>
      <c r="I3" s="273"/>
      <c r="J3" s="273"/>
      <c r="K3" s="273"/>
      <c r="L3" s="273"/>
      <c r="M3" s="273"/>
      <c r="N3" s="273"/>
      <c r="O3" s="273"/>
      <c r="P3" s="273"/>
      <c r="Q3" s="273"/>
      <c r="R3" s="273"/>
    </row>
    <row r="4" spans="1:19" ht="26.25" customHeight="1" thickBot="1" x14ac:dyDescent="0.3">
      <c r="E4" s="69" t="s">
        <v>60</v>
      </c>
      <c r="F4" s="70">
        <v>44593</v>
      </c>
      <c r="G4" s="71">
        <v>44621</v>
      </c>
      <c r="H4" s="71">
        <v>44652</v>
      </c>
      <c r="I4" s="71">
        <v>44682</v>
      </c>
      <c r="J4" s="71">
        <v>44713</v>
      </c>
      <c r="K4" s="71">
        <v>44743</v>
      </c>
      <c r="L4" s="71">
        <v>44774</v>
      </c>
      <c r="M4" s="71">
        <v>44805</v>
      </c>
      <c r="N4" s="71">
        <v>44835</v>
      </c>
      <c r="O4" s="71">
        <v>44866</v>
      </c>
      <c r="P4" s="71">
        <v>44896</v>
      </c>
      <c r="Q4" s="71">
        <v>44927</v>
      </c>
      <c r="R4" s="72">
        <v>44958</v>
      </c>
    </row>
    <row r="5" spans="1:19" ht="26.25" customHeight="1" x14ac:dyDescent="0.25">
      <c r="E5" s="54" t="s">
        <v>63</v>
      </c>
      <c r="F5" s="118">
        <v>849.08</v>
      </c>
      <c r="G5" s="119">
        <v>810.81</v>
      </c>
      <c r="H5" s="119">
        <v>761.86</v>
      </c>
      <c r="I5" s="119">
        <v>826.7</v>
      </c>
      <c r="J5" s="119">
        <v>827.01</v>
      </c>
      <c r="K5" s="119">
        <v>886.17</v>
      </c>
      <c r="L5" s="119">
        <v>910.91</v>
      </c>
      <c r="M5" s="119">
        <v>912.26</v>
      </c>
      <c r="N5" s="119">
        <v>962.02</v>
      </c>
      <c r="O5" s="119">
        <v>1040.3399999999999</v>
      </c>
      <c r="P5" s="119">
        <v>1022.62</v>
      </c>
      <c r="Q5" s="119">
        <v>1114.3</v>
      </c>
      <c r="R5" s="120">
        <v>1093.5</v>
      </c>
    </row>
    <row r="6" spans="1:19" ht="26.25" customHeight="1" x14ac:dyDescent="0.25">
      <c r="E6" s="42" t="s">
        <v>64</v>
      </c>
      <c r="F6" s="46">
        <v>197.89</v>
      </c>
      <c r="G6" s="33">
        <v>194.02</v>
      </c>
      <c r="H6" s="33">
        <v>183.95</v>
      </c>
      <c r="I6" s="33">
        <v>187.86</v>
      </c>
      <c r="J6" s="33">
        <v>196.82</v>
      </c>
      <c r="K6" s="33">
        <v>211.86</v>
      </c>
      <c r="L6" s="33">
        <v>206.26</v>
      </c>
      <c r="M6" s="33">
        <v>206.01</v>
      </c>
      <c r="N6" s="33">
        <v>185.17</v>
      </c>
      <c r="O6" s="33">
        <v>186.54</v>
      </c>
      <c r="P6" s="33">
        <v>191.17</v>
      </c>
      <c r="Q6" s="33">
        <v>187.05</v>
      </c>
      <c r="R6" s="34">
        <v>211.55</v>
      </c>
    </row>
    <row r="7" spans="1:19" ht="26.25" customHeight="1" x14ac:dyDescent="0.25">
      <c r="E7" s="42" t="s">
        <v>65</v>
      </c>
      <c r="F7" s="46">
        <v>778.12</v>
      </c>
      <c r="G7" s="33">
        <v>795.6</v>
      </c>
      <c r="H7" s="33">
        <v>809.75</v>
      </c>
      <c r="I7" s="33">
        <v>820.54</v>
      </c>
      <c r="J7" s="33">
        <v>834.92</v>
      </c>
      <c r="K7" s="33">
        <v>837.8</v>
      </c>
      <c r="L7" s="33">
        <v>852.79</v>
      </c>
      <c r="M7" s="33">
        <v>853.9</v>
      </c>
      <c r="N7" s="33">
        <v>859.36</v>
      </c>
      <c r="O7" s="33">
        <v>870.26</v>
      </c>
      <c r="P7" s="33">
        <v>882.47</v>
      </c>
      <c r="Q7" s="33">
        <v>883.66</v>
      </c>
      <c r="R7" s="34">
        <v>930.03</v>
      </c>
    </row>
    <row r="8" spans="1:19" ht="26.25" customHeight="1" x14ac:dyDescent="0.25">
      <c r="E8" s="42" t="s">
        <v>66</v>
      </c>
      <c r="F8" s="46">
        <v>1864.59</v>
      </c>
      <c r="G8" s="33">
        <v>1838.57</v>
      </c>
      <c r="H8" s="33">
        <v>1790.68</v>
      </c>
      <c r="I8" s="33">
        <v>1874.06</v>
      </c>
      <c r="J8" s="33">
        <v>1900.19</v>
      </c>
      <c r="K8" s="33">
        <v>1978.46</v>
      </c>
      <c r="L8" s="33">
        <v>2014.17</v>
      </c>
      <c r="M8" s="33">
        <v>2018.96</v>
      </c>
      <c r="N8" s="33">
        <v>2054.17</v>
      </c>
      <c r="O8" s="33">
        <v>2147.73</v>
      </c>
      <c r="P8" s="33">
        <v>2146.46</v>
      </c>
      <c r="Q8" s="33">
        <v>2238.4</v>
      </c>
      <c r="R8" s="34">
        <v>2288.91</v>
      </c>
    </row>
    <row r="9" spans="1:19" ht="26.25" customHeight="1" thickBot="1" x14ac:dyDescent="0.3">
      <c r="E9" s="43" t="s">
        <v>67</v>
      </c>
      <c r="F9" s="47">
        <v>2981.38</v>
      </c>
      <c r="G9" s="44">
        <v>3026.37</v>
      </c>
      <c r="H9" s="44">
        <v>3052.71</v>
      </c>
      <c r="I9" s="44">
        <v>3086.92</v>
      </c>
      <c r="J9" s="44">
        <v>3108.99</v>
      </c>
      <c r="K9" s="44">
        <v>3121.06</v>
      </c>
      <c r="L9" s="44">
        <v>3142.24</v>
      </c>
      <c r="M9" s="44">
        <v>3170.41</v>
      </c>
      <c r="N9" s="44">
        <v>3195.89</v>
      </c>
      <c r="O9" s="44">
        <v>3214.8</v>
      </c>
      <c r="P9" s="44">
        <v>3235.48</v>
      </c>
      <c r="Q9" s="44">
        <v>3272.2</v>
      </c>
      <c r="R9" s="45">
        <v>3326.2</v>
      </c>
      <c r="S9"/>
    </row>
    <row r="10" spans="1:19" ht="30" customHeight="1" thickBot="1" x14ac:dyDescent="0.3">
      <c r="E10" s="246" t="s">
        <v>88</v>
      </c>
      <c r="F10" s="238"/>
      <c r="G10" s="238"/>
      <c r="H10" s="238"/>
      <c r="I10" s="238"/>
      <c r="J10" s="238"/>
      <c r="K10" s="238"/>
      <c r="L10" s="238"/>
      <c r="M10" s="238"/>
      <c r="N10" s="238"/>
      <c r="O10" s="238"/>
      <c r="P10" s="238"/>
      <c r="Q10" s="238"/>
      <c r="R10" s="238"/>
    </row>
    <row r="11" spans="1:19" ht="30" customHeight="1" thickBot="1" x14ac:dyDescent="0.35">
      <c r="F11" s="269" t="s">
        <v>112</v>
      </c>
      <c r="G11" s="270"/>
      <c r="H11" s="270"/>
      <c r="I11" s="270"/>
      <c r="J11" s="270"/>
      <c r="K11" s="270"/>
      <c r="L11" s="270"/>
      <c r="M11" s="270"/>
      <c r="N11" s="270"/>
      <c r="O11" s="270"/>
      <c r="P11" s="270"/>
      <c r="Q11" s="270"/>
      <c r="R11" s="271"/>
    </row>
    <row r="12" spans="1:19" ht="30" customHeight="1" thickBot="1" x14ac:dyDescent="0.3">
      <c r="D12" s="57" t="s">
        <v>84</v>
      </c>
      <c r="E12" s="73" t="s">
        <v>83</v>
      </c>
      <c r="F12" s="70">
        <v>44593</v>
      </c>
      <c r="G12" s="71">
        <v>44621</v>
      </c>
      <c r="H12" s="71">
        <v>44652</v>
      </c>
      <c r="I12" s="71">
        <v>44682</v>
      </c>
      <c r="J12" s="71">
        <v>44713</v>
      </c>
      <c r="K12" s="71">
        <v>44743</v>
      </c>
      <c r="L12" s="71">
        <v>44774</v>
      </c>
      <c r="M12" s="71">
        <v>44805</v>
      </c>
      <c r="N12" s="71">
        <v>44835</v>
      </c>
      <c r="O12" s="71">
        <v>44866</v>
      </c>
      <c r="P12" s="71">
        <v>44896</v>
      </c>
      <c r="Q12" s="71">
        <v>44927</v>
      </c>
      <c r="R12" s="72">
        <v>44958</v>
      </c>
      <c r="S12"/>
    </row>
    <row r="13" spans="1:19" ht="30" customHeight="1" x14ac:dyDescent="0.25">
      <c r="D13" s="235" t="s">
        <v>85</v>
      </c>
      <c r="E13" s="54" t="s">
        <v>68</v>
      </c>
      <c r="F13" s="118">
        <v>840.84</v>
      </c>
      <c r="G13" s="119">
        <v>831.68</v>
      </c>
      <c r="H13" s="119">
        <v>815.29</v>
      </c>
      <c r="I13" s="119">
        <v>849.49</v>
      </c>
      <c r="J13" s="119">
        <v>856.82</v>
      </c>
      <c r="K13" s="119">
        <v>894.13</v>
      </c>
      <c r="L13" s="119">
        <v>907.16</v>
      </c>
      <c r="M13" s="119">
        <v>907.44</v>
      </c>
      <c r="N13" s="119">
        <v>924.96</v>
      </c>
      <c r="O13" s="119">
        <v>962.82</v>
      </c>
      <c r="P13" s="119">
        <v>970.22</v>
      </c>
      <c r="Q13" s="119">
        <v>1001.38</v>
      </c>
      <c r="R13" s="120">
        <v>1024.53</v>
      </c>
    </row>
    <row r="14" spans="1:19" ht="30" customHeight="1" thickBot="1" x14ac:dyDescent="0.3">
      <c r="D14" s="236"/>
      <c r="E14" s="42" t="s">
        <v>69</v>
      </c>
      <c r="F14" s="46">
        <v>1054.98</v>
      </c>
      <c r="G14" s="33">
        <v>1043.33</v>
      </c>
      <c r="H14" s="33">
        <v>1022.06</v>
      </c>
      <c r="I14" s="33">
        <v>1064.9000000000001</v>
      </c>
      <c r="J14" s="33">
        <v>1075.55</v>
      </c>
      <c r="K14" s="33">
        <v>1119.1300000000001</v>
      </c>
      <c r="L14" s="33">
        <v>1137.3699999999999</v>
      </c>
      <c r="M14" s="33">
        <v>1149</v>
      </c>
      <c r="N14" s="33">
        <v>1159.68</v>
      </c>
      <c r="O14" s="33">
        <v>1206.32</v>
      </c>
      <c r="P14" s="33">
        <v>1215.5999999999999</v>
      </c>
      <c r="Q14" s="33">
        <v>1254.3</v>
      </c>
      <c r="R14" s="34">
        <v>1284.4000000000001</v>
      </c>
    </row>
    <row r="15" spans="1:19" ht="30" customHeight="1" thickBot="1" x14ac:dyDescent="0.3">
      <c r="D15" s="55" t="s">
        <v>86</v>
      </c>
      <c r="E15" s="42" t="s">
        <v>70</v>
      </c>
      <c r="F15" s="46">
        <v>1864.59</v>
      </c>
      <c r="G15" s="33">
        <v>1838.57</v>
      </c>
      <c r="H15" s="33">
        <v>1790.68</v>
      </c>
      <c r="I15" s="33">
        <v>1874.06</v>
      </c>
      <c r="J15" s="33">
        <v>1900.19</v>
      </c>
      <c r="K15" s="33">
        <v>1978.46</v>
      </c>
      <c r="L15" s="33">
        <v>2014.17</v>
      </c>
      <c r="M15" s="33">
        <v>2018.96</v>
      </c>
      <c r="N15" s="33">
        <v>2054.17</v>
      </c>
      <c r="O15" s="33">
        <v>2147.73</v>
      </c>
      <c r="P15" s="33">
        <v>2146.46</v>
      </c>
      <c r="Q15" s="33">
        <v>2238.4</v>
      </c>
      <c r="R15" s="34">
        <v>2288.91</v>
      </c>
    </row>
    <row r="16" spans="1:19" ht="30" customHeight="1" thickBot="1" x14ac:dyDescent="0.3">
      <c r="D16" s="55" t="s">
        <v>87</v>
      </c>
      <c r="E16" s="43" t="s">
        <v>71</v>
      </c>
      <c r="F16" s="32">
        <v>2237.5079999999998</v>
      </c>
      <c r="G16" s="28">
        <v>2206.2839999999997</v>
      </c>
      <c r="H16" s="28">
        <v>2148.8159999999998</v>
      </c>
      <c r="I16" s="28">
        <v>2248.8719999999998</v>
      </c>
      <c r="J16" s="28">
        <v>2280.2280000000001</v>
      </c>
      <c r="K16" s="28">
        <v>2374.152</v>
      </c>
      <c r="L16" s="28">
        <v>2417.0039999999999</v>
      </c>
      <c r="M16" s="28">
        <v>2422.752</v>
      </c>
      <c r="N16" s="28">
        <f>+N15*1.2</f>
        <v>2465.0039999999999</v>
      </c>
      <c r="O16" s="28">
        <v>2577.2759999999998</v>
      </c>
      <c r="P16" s="28">
        <v>2575.752</v>
      </c>
      <c r="Q16" s="28">
        <v>2686.08</v>
      </c>
      <c r="R16" s="29">
        <v>2746.6919999999996</v>
      </c>
    </row>
    <row r="17" spans="5:18" ht="15" customHeight="1" x14ac:dyDescent="0.25">
      <c r="E17" s="247" t="s">
        <v>89</v>
      </c>
      <c r="F17" s="237"/>
      <c r="G17" s="237"/>
      <c r="H17" s="237"/>
      <c r="I17" s="237"/>
      <c r="J17" s="237"/>
      <c r="K17" s="237"/>
      <c r="L17" s="237"/>
      <c r="M17" s="237"/>
      <c r="N17" s="237"/>
      <c r="O17" s="237"/>
      <c r="P17" s="237"/>
      <c r="Q17" s="237"/>
      <c r="R17" s="237"/>
    </row>
    <row r="18" spans="5:18" x14ac:dyDescent="0.25">
      <c r="E18" s="237"/>
      <c r="F18" s="237"/>
      <c r="G18" s="237"/>
      <c r="H18" s="237"/>
      <c r="I18" s="237"/>
      <c r="J18" s="237"/>
      <c r="K18" s="237"/>
      <c r="L18" s="237"/>
      <c r="M18" s="237"/>
      <c r="N18" s="237"/>
      <c r="O18" s="237"/>
      <c r="P18" s="237"/>
      <c r="Q18" s="237"/>
      <c r="R18" s="237"/>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86"/>
  <sheetViews>
    <sheetView topLeftCell="B1" zoomScaleNormal="100" workbookViewId="0">
      <selection activeCell="X25" sqref="X25"/>
    </sheetView>
  </sheetViews>
  <sheetFormatPr baseColWidth="10" defaultColWidth="11.42578125" defaultRowHeight="15" x14ac:dyDescent="0.25"/>
  <cols>
    <col min="1" max="3" width="11.42578125" style="2"/>
    <col min="4" max="4" width="14.42578125" style="2" customWidth="1"/>
    <col min="5" max="5" width="18" style="2" customWidth="1"/>
    <col min="6" max="9" width="9.7109375" style="2" hidden="1" customWidth="1"/>
    <col min="10" max="22" width="9.7109375" style="2" customWidth="1"/>
    <col min="23" max="16384" width="11.42578125" style="2"/>
  </cols>
  <sheetData>
    <row r="1" spans="1:22" x14ac:dyDescent="0.25">
      <c r="A1" s="234"/>
      <c r="B1" s="234"/>
      <c r="C1" s="234"/>
    </row>
    <row r="2" spans="1:22" ht="15.75" thickBot="1" x14ac:dyDescent="0.3"/>
    <row r="3" spans="1:22" ht="26.25" customHeight="1" thickBot="1" x14ac:dyDescent="0.4">
      <c r="F3" s="243" t="s">
        <v>143</v>
      </c>
      <c r="G3" s="244"/>
      <c r="H3" s="244"/>
      <c r="I3" s="244"/>
      <c r="J3" s="239"/>
      <c r="K3" s="239"/>
      <c r="L3" s="239"/>
      <c r="M3" s="239"/>
      <c r="N3" s="239"/>
      <c r="O3" s="239"/>
      <c r="P3" s="239"/>
      <c r="Q3" s="239"/>
      <c r="R3" s="240"/>
      <c r="S3" s="240"/>
      <c r="T3" s="240"/>
      <c r="U3" s="240"/>
      <c r="V3" s="240"/>
    </row>
    <row r="4" spans="1:22" ht="26.25" customHeight="1" thickBot="1" x14ac:dyDescent="0.3">
      <c r="E4" s="61" t="s">
        <v>60</v>
      </c>
      <c r="F4" s="95">
        <v>44409</v>
      </c>
      <c r="G4" s="62">
        <v>44440</v>
      </c>
      <c r="H4" s="62">
        <v>44470</v>
      </c>
      <c r="I4" s="132">
        <v>44501</v>
      </c>
      <c r="J4" s="60">
        <v>44531</v>
      </c>
      <c r="K4" s="58">
        <v>44562</v>
      </c>
      <c r="L4" s="58">
        <v>44593</v>
      </c>
      <c r="M4" s="58">
        <v>44621</v>
      </c>
      <c r="N4" s="58">
        <v>44652</v>
      </c>
      <c r="O4" s="58">
        <v>44682</v>
      </c>
      <c r="P4" s="58">
        <v>44713</v>
      </c>
      <c r="Q4" s="58">
        <v>44743</v>
      </c>
      <c r="R4" s="58">
        <v>44774</v>
      </c>
      <c r="S4" s="58">
        <v>44805</v>
      </c>
      <c r="T4" s="58">
        <v>44835</v>
      </c>
      <c r="U4" s="58">
        <v>44866</v>
      </c>
      <c r="V4" s="59">
        <v>44896</v>
      </c>
    </row>
    <row r="5" spans="1:22" ht="26.25" customHeight="1" x14ac:dyDescent="0.25">
      <c r="E5" s="54" t="s">
        <v>63</v>
      </c>
      <c r="F5" s="51">
        <v>1047.9100000000001</v>
      </c>
      <c r="G5" s="52">
        <v>1042.08</v>
      </c>
      <c r="H5" s="52">
        <v>1087.3399999999999</v>
      </c>
      <c r="I5" s="88">
        <v>1101.92</v>
      </c>
      <c r="J5" s="51">
        <v>1166.9000000000001</v>
      </c>
      <c r="K5" s="52">
        <v>943.11</v>
      </c>
      <c r="L5" s="52">
        <v>981.24</v>
      </c>
      <c r="M5" s="52">
        <v>916.5</v>
      </c>
      <c r="N5" s="52">
        <v>901.73</v>
      </c>
      <c r="O5" s="52">
        <v>952.91</v>
      </c>
      <c r="P5" s="52">
        <v>923.8</v>
      </c>
      <c r="Q5" s="52">
        <v>996.95</v>
      </c>
      <c r="R5" s="52">
        <v>1006.44</v>
      </c>
      <c r="S5" s="52">
        <v>1033.47</v>
      </c>
      <c r="T5" s="52">
        <v>1061.27</v>
      </c>
      <c r="U5" s="52">
        <v>1119.6099999999999</v>
      </c>
      <c r="V5" s="53">
        <v>1111.69</v>
      </c>
    </row>
    <row r="6" spans="1:22" ht="26.25" customHeight="1" x14ac:dyDescent="0.25">
      <c r="E6" s="42" t="s">
        <v>64</v>
      </c>
      <c r="F6" s="31">
        <v>842.22</v>
      </c>
      <c r="G6" s="11">
        <v>844.95</v>
      </c>
      <c r="H6" s="11">
        <v>946.76</v>
      </c>
      <c r="I6" s="90">
        <v>833.69</v>
      </c>
      <c r="J6" s="31">
        <v>895.22</v>
      </c>
      <c r="K6" s="11">
        <v>974.42</v>
      </c>
      <c r="L6" s="11">
        <v>956.88</v>
      </c>
      <c r="M6" s="11">
        <v>980.4</v>
      </c>
      <c r="N6" s="11">
        <v>969.87</v>
      </c>
      <c r="O6" s="11">
        <v>928.23</v>
      </c>
      <c r="P6" s="11">
        <v>915.47</v>
      </c>
      <c r="Q6" s="11">
        <v>1034.77</v>
      </c>
      <c r="R6" s="11">
        <v>979.53</v>
      </c>
      <c r="S6" s="11">
        <v>979.51</v>
      </c>
      <c r="T6" s="11">
        <v>1169.53</v>
      </c>
      <c r="U6" s="11">
        <v>1075.19</v>
      </c>
      <c r="V6" s="27">
        <v>1091.3599999999999</v>
      </c>
    </row>
    <row r="7" spans="1:22" ht="26.25" customHeight="1" x14ac:dyDescent="0.25">
      <c r="E7" s="42" t="s">
        <v>65</v>
      </c>
      <c r="F7" s="31">
        <v>802.39</v>
      </c>
      <c r="G7" s="11">
        <v>806.22</v>
      </c>
      <c r="H7" s="11">
        <v>812.32</v>
      </c>
      <c r="I7" s="90">
        <v>820.85</v>
      </c>
      <c r="J7" s="31">
        <v>822.17</v>
      </c>
      <c r="K7" s="11">
        <v>843.23</v>
      </c>
      <c r="L7" s="11">
        <v>865.81</v>
      </c>
      <c r="M7" s="11">
        <v>884.73</v>
      </c>
      <c r="N7" s="11">
        <v>902.09</v>
      </c>
      <c r="O7" s="11">
        <v>913.22</v>
      </c>
      <c r="P7" s="11">
        <v>930.11</v>
      </c>
      <c r="Q7" s="11">
        <v>932.75</v>
      </c>
      <c r="R7" s="11">
        <v>950.32</v>
      </c>
      <c r="S7" s="11">
        <v>948.67</v>
      </c>
      <c r="T7" s="11">
        <v>953.42</v>
      </c>
      <c r="U7" s="11">
        <v>966.69</v>
      </c>
      <c r="V7" s="27">
        <v>980.8</v>
      </c>
    </row>
    <row r="8" spans="1:22" ht="26.25" customHeight="1" x14ac:dyDescent="0.25">
      <c r="E8" s="42" t="s">
        <v>66</v>
      </c>
      <c r="F8" s="31">
        <v>2720.33</v>
      </c>
      <c r="G8" s="11">
        <v>2714.24</v>
      </c>
      <c r="H8" s="11">
        <v>2868</v>
      </c>
      <c r="I8" s="90">
        <v>2775.81</v>
      </c>
      <c r="J8" s="31">
        <v>2902.39</v>
      </c>
      <c r="K8" s="11">
        <v>2778.76</v>
      </c>
      <c r="L8" s="11">
        <v>2818.77</v>
      </c>
      <c r="M8" s="11">
        <v>2801.57</v>
      </c>
      <c r="N8" s="11">
        <v>2791.83</v>
      </c>
      <c r="O8" s="11">
        <v>2808.77</v>
      </c>
      <c r="P8" s="11">
        <v>2787.21</v>
      </c>
      <c r="Q8" s="11">
        <v>2986.65</v>
      </c>
      <c r="R8" s="11">
        <v>2951.9</v>
      </c>
      <c r="S8" s="11">
        <v>2979.32</v>
      </c>
      <c r="T8" s="11">
        <v>3208.12</v>
      </c>
      <c r="U8" s="11">
        <v>3185.9</v>
      </c>
      <c r="V8" s="27">
        <v>3209.93</v>
      </c>
    </row>
    <row r="9" spans="1:22" ht="26.25" customHeight="1" thickBot="1" x14ac:dyDescent="0.3">
      <c r="E9" s="43" t="s">
        <v>67</v>
      </c>
      <c r="F9" s="32">
        <v>2581.98</v>
      </c>
      <c r="G9" s="28">
        <v>2590.09</v>
      </c>
      <c r="H9" s="28">
        <v>2596.7600000000002</v>
      </c>
      <c r="I9" s="94">
        <v>2593.9899999999998</v>
      </c>
      <c r="J9" s="32">
        <v>2603.46</v>
      </c>
      <c r="K9" s="28">
        <v>2619.25</v>
      </c>
      <c r="L9" s="28">
        <v>2659.41</v>
      </c>
      <c r="M9" s="28">
        <v>2699.47</v>
      </c>
      <c r="N9" s="28">
        <v>2723.03</v>
      </c>
      <c r="O9" s="28">
        <v>2753.55</v>
      </c>
      <c r="P9" s="28">
        <v>2773.24</v>
      </c>
      <c r="Q9" s="28">
        <v>2784</v>
      </c>
      <c r="R9" s="28">
        <v>2802.9</v>
      </c>
      <c r="S9" s="28">
        <v>2828.02</v>
      </c>
      <c r="T9" s="28">
        <v>2850.76</v>
      </c>
      <c r="U9" s="28">
        <v>2867.63</v>
      </c>
      <c r="V9" s="29">
        <v>2886.07</v>
      </c>
    </row>
    <row r="10" spans="1:22" ht="30" customHeight="1" thickBot="1" x14ac:dyDescent="0.3">
      <c r="E10" s="246" t="s">
        <v>88</v>
      </c>
      <c r="F10" s="246"/>
      <c r="G10" s="246"/>
      <c r="H10" s="246"/>
      <c r="I10" s="246"/>
      <c r="J10" s="261"/>
      <c r="K10" s="261"/>
      <c r="L10" s="261"/>
      <c r="M10" s="261"/>
      <c r="N10" s="261"/>
      <c r="O10" s="261"/>
      <c r="P10" s="261"/>
      <c r="Q10" s="261"/>
      <c r="R10" s="261"/>
      <c r="S10" s="261"/>
      <c r="T10" s="261"/>
      <c r="U10" s="261"/>
      <c r="V10" s="261"/>
    </row>
    <row r="11" spans="1:22" ht="30" customHeight="1" thickBot="1" x14ac:dyDescent="0.4">
      <c r="F11" s="243" t="s">
        <v>144</v>
      </c>
      <c r="G11" s="244"/>
      <c r="H11" s="244"/>
      <c r="I11" s="244"/>
      <c r="J11" s="239"/>
      <c r="K11" s="239"/>
      <c r="L11" s="239"/>
      <c r="M11" s="239"/>
      <c r="N11" s="239"/>
      <c r="O11" s="239"/>
      <c r="P11" s="239"/>
      <c r="Q11" s="239"/>
      <c r="R11" s="240"/>
      <c r="S11" s="240"/>
      <c r="T11" s="240"/>
      <c r="U11" s="240"/>
      <c r="V11" s="240"/>
    </row>
    <row r="12" spans="1:22" ht="30" customHeight="1" thickBot="1" x14ac:dyDescent="0.3">
      <c r="D12" s="57" t="s">
        <v>84</v>
      </c>
      <c r="E12" s="57" t="s">
        <v>83</v>
      </c>
      <c r="F12" s="96">
        <v>44409</v>
      </c>
      <c r="G12" s="58">
        <v>44440</v>
      </c>
      <c r="H12" s="58">
        <v>44470</v>
      </c>
      <c r="I12" s="97">
        <v>44501</v>
      </c>
      <c r="J12" s="70">
        <v>44531</v>
      </c>
      <c r="K12" s="71">
        <v>44562</v>
      </c>
      <c r="L12" s="71">
        <v>44593</v>
      </c>
      <c r="M12" s="71">
        <v>44621</v>
      </c>
      <c r="N12" s="71">
        <v>44652</v>
      </c>
      <c r="O12" s="71">
        <v>44682</v>
      </c>
      <c r="P12" s="71">
        <v>44713</v>
      </c>
      <c r="Q12" s="71">
        <v>44743</v>
      </c>
      <c r="R12" s="71">
        <v>44774</v>
      </c>
      <c r="S12" s="71">
        <v>44805</v>
      </c>
      <c r="T12" s="71">
        <v>44835</v>
      </c>
      <c r="U12" s="71">
        <v>44866</v>
      </c>
      <c r="V12" s="72">
        <v>44896</v>
      </c>
    </row>
    <row r="13" spans="1:22" ht="30" customHeight="1" x14ac:dyDescent="0.25">
      <c r="D13" s="235" t="s">
        <v>85</v>
      </c>
      <c r="E13" s="54" t="s">
        <v>68</v>
      </c>
      <c r="F13" s="51">
        <v>1175.72</v>
      </c>
      <c r="G13" s="52">
        <v>1173.2</v>
      </c>
      <c r="H13" s="52">
        <v>1235.94</v>
      </c>
      <c r="I13" s="88">
        <v>1200.29</v>
      </c>
      <c r="J13" s="275">
        <v>1252.1099999999999</v>
      </c>
      <c r="K13" s="276">
        <v>1204.22</v>
      </c>
      <c r="L13" s="276">
        <v>1221.94</v>
      </c>
      <c r="M13" s="276">
        <v>1215.9000000000001</v>
      </c>
      <c r="N13" s="276">
        <v>1212.81</v>
      </c>
      <c r="O13" s="276">
        <v>1219.94</v>
      </c>
      <c r="P13" s="276">
        <v>1212.49</v>
      </c>
      <c r="Q13" s="276">
        <v>1293.01</v>
      </c>
      <c r="R13" s="276">
        <v>1303.53</v>
      </c>
      <c r="S13" s="276">
        <v>1316.79</v>
      </c>
      <c r="T13" s="276">
        <v>1383.39</v>
      </c>
      <c r="U13" s="276">
        <v>1393.41</v>
      </c>
      <c r="V13" s="277">
        <v>1403.94</v>
      </c>
    </row>
    <row r="14" spans="1:22" ht="30" customHeight="1" thickBot="1" x14ac:dyDescent="0.3">
      <c r="D14" s="236"/>
      <c r="E14" s="42" t="s">
        <v>69</v>
      </c>
      <c r="F14" s="31">
        <v>1475.92</v>
      </c>
      <c r="G14" s="11">
        <v>1474.14</v>
      </c>
      <c r="H14" s="11">
        <v>1551.81</v>
      </c>
      <c r="I14" s="90">
        <v>1507.63</v>
      </c>
      <c r="J14" s="31">
        <v>1574.14</v>
      </c>
      <c r="K14" s="11">
        <v>1513.73</v>
      </c>
      <c r="L14" s="11">
        <v>1536.68</v>
      </c>
      <c r="M14" s="11">
        <v>1527.93</v>
      </c>
      <c r="N14" s="11">
        <v>1525</v>
      </c>
      <c r="O14" s="11">
        <v>1534.44</v>
      </c>
      <c r="P14" s="11">
        <v>1524.79</v>
      </c>
      <c r="Q14" s="11">
        <v>1625.8</v>
      </c>
      <c r="R14" s="11">
        <v>1638.87</v>
      </c>
      <c r="S14" s="11">
        <v>1655.76</v>
      </c>
      <c r="T14" s="11">
        <v>1739.03</v>
      </c>
      <c r="U14" s="11">
        <v>1751.52</v>
      </c>
      <c r="V14" s="27">
        <v>1765.16</v>
      </c>
    </row>
    <row r="15" spans="1:22" ht="30" customHeight="1" thickBot="1" x14ac:dyDescent="0.3">
      <c r="D15" s="55" t="s">
        <v>86</v>
      </c>
      <c r="E15" s="42" t="s">
        <v>70</v>
      </c>
      <c r="F15" s="31">
        <v>2720.33</v>
      </c>
      <c r="G15" s="11">
        <v>2714.24</v>
      </c>
      <c r="H15" s="11">
        <v>2868</v>
      </c>
      <c r="I15" s="90">
        <v>2775.81</v>
      </c>
      <c r="J15" s="31">
        <v>2902.39</v>
      </c>
      <c r="K15" s="11">
        <v>2778.76</v>
      </c>
      <c r="L15" s="11">
        <v>2818.77</v>
      </c>
      <c r="M15" s="11">
        <v>2801.57</v>
      </c>
      <c r="N15" s="11">
        <v>2791.83</v>
      </c>
      <c r="O15" s="11">
        <v>2808.77</v>
      </c>
      <c r="P15" s="11">
        <v>2787.21</v>
      </c>
      <c r="Q15" s="11">
        <v>2986.65</v>
      </c>
      <c r="R15" s="11">
        <v>2951.9</v>
      </c>
      <c r="S15" s="11">
        <f>+S8</f>
        <v>2979.32</v>
      </c>
      <c r="T15" s="11">
        <v>3208.12</v>
      </c>
      <c r="U15" s="11">
        <f>+U8</f>
        <v>3185.9</v>
      </c>
      <c r="V15" s="27">
        <f>+V8</f>
        <v>3209.93</v>
      </c>
    </row>
    <row r="16" spans="1:22" ht="30" customHeight="1" thickBot="1" x14ac:dyDescent="0.3">
      <c r="D16" s="55" t="s">
        <v>87</v>
      </c>
      <c r="E16" s="43" t="s">
        <v>71</v>
      </c>
      <c r="F16" s="32">
        <v>3264.3959999999997</v>
      </c>
      <c r="G16" s="28">
        <v>3257.0879999999997</v>
      </c>
      <c r="H16" s="28">
        <v>3441.6</v>
      </c>
      <c r="I16" s="94">
        <v>3330.9719999999998</v>
      </c>
      <c r="J16" s="32">
        <v>3482.8679999999999</v>
      </c>
      <c r="K16" s="28">
        <v>3334.5120000000002</v>
      </c>
      <c r="L16" s="28">
        <v>3382.5239999999999</v>
      </c>
      <c r="M16" s="28">
        <v>3361.884</v>
      </c>
      <c r="N16" s="28">
        <v>3350.1959999999999</v>
      </c>
      <c r="O16" s="28">
        <v>3370.5239999999999</v>
      </c>
      <c r="P16" s="28">
        <v>3344.652</v>
      </c>
      <c r="Q16" s="28">
        <v>3583.98</v>
      </c>
      <c r="R16" s="28">
        <v>3542.28</v>
      </c>
      <c r="S16" s="28">
        <f>+S15*1.2</f>
        <v>3575.1840000000002</v>
      </c>
      <c r="T16" s="28">
        <v>3849.7439999999997</v>
      </c>
      <c r="U16" s="28">
        <f>+U15*1.2</f>
        <v>3823.08</v>
      </c>
      <c r="V16" s="29">
        <f>+V15*1.2</f>
        <v>3851.9159999999997</v>
      </c>
    </row>
    <row r="17" spans="5:22" ht="15" customHeight="1" x14ac:dyDescent="0.25">
      <c r="E17" s="247" t="s">
        <v>89</v>
      </c>
      <c r="F17" s="247"/>
      <c r="G17" s="247"/>
      <c r="H17" s="247"/>
      <c r="I17" s="247"/>
      <c r="J17" s="260"/>
      <c r="K17" s="260"/>
      <c r="L17" s="260"/>
      <c r="M17" s="260"/>
      <c r="N17" s="260"/>
      <c r="O17" s="260"/>
      <c r="P17" s="260"/>
      <c r="Q17" s="260"/>
      <c r="R17" s="260"/>
      <c r="S17" s="260"/>
      <c r="T17" s="260"/>
      <c r="U17" s="260"/>
      <c r="V17" s="260"/>
    </row>
    <row r="18" spans="5:22" x14ac:dyDescent="0.25">
      <c r="E18" s="237"/>
      <c r="F18" s="237"/>
      <c r="G18" s="237"/>
      <c r="H18" s="237"/>
      <c r="I18" s="237"/>
      <c r="J18" s="237"/>
      <c r="K18" s="237"/>
      <c r="L18" s="237"/>
      <c r="M18" s="237"/>
      <c r="N18" s="237"/>
      <c r="O18" s="237"/>
      <c r="P18" s="237"/>
      <c r="Q18" s="237"/>
      <c r="R18" s="237"/>
      <c r="S18" s="237"/>
      <c r="T18" s="237"/>
      <c r="U18" s="237"/>
      <c r="V18" s="237"/>
    </row>
    <row r="79" ht="32.25" customHeight="1" x14ac:dyDescent="0.25"/>
    <row r="80" ht="32.25" customHeight="1" x14ac:dyDescent="0.25"/>
    <row r="83" ht="30" customHeight="1" x14ac:dyDescent="0.25"/>
    <row r="86" ht="21" customHeight="1" x14ac:dyDescent="0.25"/>
  </sheetData>
  <mergeCells count="6">
    <mergeCell ref="E17:V18"/>
    <mergeCell ref="A1:C1"/>
    <mergeCell ref="F3:V3"/>
    <mergeCell ref="E10:V10"/>
    <mergeCell ref="F11:V11"/>
    <mergeCell ref="D13:D1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13" zoomScaleNormal="100" workbookViewId="0">
      <selection activeCell="H33" sqref="H33"/>
    </sheetView>
  </sheetViews>
  <sheetFormatPr baseColWidth="10" defaultColWidth="11.42578125" defaultRowHeight="15" x14ac:dyDescent="0.25"/>
  <cols>
    <col min="1" max="1" width="11.42578125" style="2"/>
    <col min="8" max="15" width="11.42578125" style="2"/>
    <col min="16" max="16" width="7.5703125" style="2" customWidth="1"/>
    <col min="17" max="29" width="11.42578125" style="2"/>
  </cols>
  <sheetData>
    <row r="1" spans="2:17" x14ac:dyDescent="0.25">
      <c r="B1" s="2"/>
      <c r="C1" s="2"/>
      <c r="D1" s="2"/>
      <c r="E1" s="2"/>
      <c r="F1" s="2"/>
      <c r="G1" s="2"/>
    </row>
    <row r="2" spans="2:17" x14ac:dyDescent="0.25">
      <c r="B2" s="2"/>
      <c r="C2" s="2"/>
      <c r="D2" s="2"/>
      <c r="E2" s="2"/>
      <c r="F2" s="2"/>
      <c r="G2" s="2"/>
    </row>
    <row r="3" spans="2:17" x14ac:dyDescent="0.25">
      <c r="B3" s="2"/>
      <c r="C3" s="2"/>
      <c r="D3" s="2"/>
      <c r="E3" s="2"/>
      <c r="F3" s="2"/>
      <c r="G3" s="2"/>
    </row>
    <row r="4" spans="2:17" x14ac:dyDescent="0.25">
      <c r="B4" s="2"/>
      <c r="C4" s="2"/>
      <c r="D4" s="2"/>
      <c r="E4" s="2"/>
      <c r="F4" s="2"/>
      <c r="G4" s="2"/>
    </row>
    <row r="5" spans="2:17" ht="15.75" thickBot="1" x14ac:dyDescent="0.3">
      <c r="B5" s="2"/>
      <c r="C5" s="2"/>
      <c r="D5" s="2"/>
      <c r="E5" s="2"/>
      <c r="F5" s="2"/>
      <c r="G5" s="2"/>
    </row>
    <row r="6" spans="2:17" ht="15" customHeight="1" x14ac:dyDescent="0.25">
      <c r="B6" s="151" t="s">
        <v>62</v>
      </c>
      <c r="C6" s="152"/>
      <c r="D6" s="152"/>
      <c r="E6" s="152"/>
      <c r="F6" s="152"/>
      <c r="G6" s="153"/>
      <c r="J6" s="151" t="s">
        <v>80</v>
      </c>
      <c r="K6" s="165"/>
      <c r="L6" s="165"/>
      <c r="M6" s="165"/>
      <c r="N6" s="165"/>
      <c r="O6" s="165"/>
      <c r="P6" s="165"/>
      <c r="Q6" s="166"/>
    </row>
    <row r="7" spans="2:17" ht="15.75" thickBot="1" x14ac:dyDescent="0.3">
      <c r="B7" s="154"/>
      <c r="C7" s="155"/>
      <c r="D7" s="155"/>
      <c r="E7" s="155"/>
      <c r="F7" s="155"/>
      <c r="G7" s="156"/>
      <c r="J7" s="167"/>
      <c r="K7" s="168"/>
      <c r="L7" s="168"/>
      <c r="M7" s="168"/>
      <c r="N7" s="168"/>
      <c r="O7" s="168"/>
      <c r="P7" s="168"/>
      <c r="Q7" s="169"/>
    </row>
    <row r="8" spans="2:17" ht="4.5" customHeight="1" x14ac:dyDescent="0.25">
      <c r="B8" s="7"/>
      <c r="C8" s="8"/>
      <c r="D8" s="8"/>
      <c r="E8" s="8"/>
      <c r="F8" s="8"/>
      <c r="G8" s="9"/>
      <c r="J8" s="1"/>
      <c r="Q8" s="3"/>
    </row>
    <row r="9" spans="2:17" ht="15" customHeight="1" thickBot="1" x14ac:dyDescent="0.3">
      <c r="B9" s="1"/>
      <c r="C9" s="2"/>
      <c r="D9" s="2"/>
      <c r="E9" s="2"/>
      <c r="F9" s="2"/>
      <c r="G9" s="3"/>
      <c r="J9" s="1"/>
      <c r="Q9" s="3"/>
    </row>
    <row r="10" spans="2:17" ht="15" customHeight="1" x14ac:dyDescent="0.25">
      <c r="B10" s="1"/>
      <c r="C10" s="2"/>
      <c r="D10" s="2"/>
      <c r="E10" s="2"/>
      <c r="F10" s="2"/>
      <c r="G10" s="3"/>
      <c r="J10" s="1"/>
      <c r="K10" s="161"/>
      <c r="L10" s="157" t="s">
        <v>81</v>
      </c>
      <c r="M10" s="157"/>
      <c r="N10" s="157"/>
      <c r="O10" s="157"/>
      <c r="P10" s="158"/>
      <c r="Q10" s="3"/>
    </row>
    <row r="11" spans="2:17" ht="15" customHeight="1" thickBot="1" x14ac:dyDescent="0.3">
      <c r="B11" s="1"/>
      <c r="C11" s="2"/>
      <c r="D11" s="2"/>
      <c r="E11" s="2"/>
      <c r="F11" s="2"/>
      <c r="G11" s="3"/>
      <c r="J11" s="1"/>
      <c r="K11" s="162"/>
      <c r="L11" s="159"/>
      <c r="M11" s="159"/>
      <c r="N11" s="159"/>
      <c r="O11" s="159"/>
      <c r="P11" s="160"/>
      <c r="Q11" s="3"/>
    </row>
    <row r="12" spans="2:17" ht="15" customHeight="1" thickBot="1" x14ac:dyDescent="0.3">
      <c r="B12" s="1"/>
      <c r="C12" s="2"/>
      <c r="D12" s="2"/>
      <c r="E12" s="2"/>
      <c r="F12" s="2"/>
      <c r="G12" s="3"/>
      <c r="J12" s="1"/>
      <c r="Q12" s="3"/>
    </row>
    <row r="13" spans="2:17" ht="15" customHeight="1" x14ac:dyDescent="0.25">
      <c r="B13" s="1"/>
      <c r="C13" s="2"/>
      <c r="D13" s="2"/>
      <c r="E13" s="2"/>
      <c r="F13" s="2"/>
      <c r="G13" s="3"/>
      <c r="J13" s="1"/>
      <c r="K13" s="163"/>
      <c r="L13" s="157" t="s">
        <v>82</v>
      </c>
      <c r="M13" s="157"/>
      <c r="N13" s="157"/>
      <c r="O13" s="157"/>
      <c r="P13" s="158"/>
      <c r="Q13" s="3"/>
    </row>
    <row r="14" spans="2:17" ht="15" customHeight="1" thickBot="1" x14ac:dyDescent="0.3">
      <c r="B14" s="1"/>
      <c r="C14" s="2"/>
      <c r="D14" s="2"/>
      <c r="E14" s="2"/>
      <c r="F14" s="2"/>
      <c r="G14" s="3"/>
      <c r="J14" s="1"/>
      <c r="K14" s="164"/>
      <c r="L14" s="159"/>
      <c r="M14" s="159"/>
      <c r="N14" s="159"/>
      <c r="O14" s="159"/>
      <c r="P14" s="160"/>
      <c r="Q14" s="3"/>
    </row>
    <row r="15" spans="2:17" ht="15" customHeight="1" x14ac:dyDescent="0.25">
      <c r="B15" s="1"/>
      <c r="C15" s="2"/>
      <c r="D15" s="2"/>
      <c r="E15" s="2"/>
      <c r="F15" s="2"/>
      <c r="G15" s="3"/>
      <c r="J15" s="1"/>
      <c r="Q15" s="3"/>
    </row>
    <row r="16" spans="2:17" ht="15" customHeight="1" x14ac:dyDescent="0.25">
      <c r="B16" s="1"/>
      <c r="C16" s="2"/>
      <c r="D16" s="2"/>
      <c r="E16" s="2"/>
      <c r="F16" s="2"/>
      <c r="G16" s="3"/>
      <c r="J16" s="1"/>
      <c r="Q16" s="3"/>
    </row>
    <row r="17" spans="2:17" ht="15" customHeight="1" x14ac:dyDescent="0.25">
      <c r="B17" s="1"/>
      <c r="C17" s="2"/>
      <c r="D17" s="2"/>
      <c r="E17" s="2"/>
      <c r="F17" s="2"/>
      <c r="G17" s="3"/>
      <c r="J17" s="1"/>
      <c r="Q17" s="3"/>
    </row>
    <row r="18" spans="2:17" ht="15" customHeight="1" x14ac:dyDescent="0.25">
      <c r="B18" s="1"/>
      <c r="C18" s="2"/>
      <c r="D18" s="2"/>
      <c r="E18" s="2"/>
      <c r="F18" s="2"/>
      <c r="G18" s="3"/>
      <c r="J18" s="1"/>
      <c r="Q18" s="3"/>
    </row>
    <row r="19" spans="2:17" ht="15" customHeight="1" x14ac:dyDescent="0.25">
      <c r="B19" s="1"/>
      <c r="C19" s="2"/>
      <c r="D19" s="2"/>
      <c r="E19" s="2"/>
      <c r="F19" s="2"/>
      <c r="G19" s="3"/>
      <c r="J19" s="1"/>
      <c r="Q19" s="3"/>
    </row>
    <row r="20" spans="2:17" ht="15" customHeight="1" x14ac:dyDescent="0.25">
      <c r="B20" s="1"/>
      <c r="C20" s="2"/>
      <c r="D20" s="2"/>
      <c r="E20" s="2"/>
      <c r="F20" s="2"/>
      <c r="G20" s="3"/>
      <c r="J20" s="1"/>
      <c r="Q20" s="3"/>
    </row>
    <row r="21" spans="2:17" ht="15" customHeight="1" x14ac:dyDescent="0.25">
      <c r="B21" s="1"/>
      <c r="C21" s="2"/>
      <c r="D21" s="2"/>
      <c r="E21" s="2"/>
      <c r="F21" s="2"/>
      <c r="G21" s="3"/>
      <c r="J21" s="1"/>
      <c r="Q21" s="3"/>
    </row>
    <row r="22" spans="2:17" ht="15" customHeight="1" x14ac:dyDescent="0.25">
      <c r="B22" s="1"/>
      <c r="C22" s="2"/>
      <c r="D22" s="2"/>
      <c r="E22" s="2"/>
      <c r="F22" s="2"/>
      <c r="G22" s="3"/>
      <c r="J22" s="1"/>
      <c r="Q22" s="3"/>
    </row>
    <row r="23" spans="2:17" ht="15" customHeight="1" x14ac:dyDescent="0.25">
      <c r="B23" s="1"/>
      <c r="C23" s="2"/>
      <c r="D23" s="2"/>
      <c r="E23" s="2"/>
      <c r="F23" s="2"/>
      <c r="G23" s="3"/>
      <c r="J23" s="1"/>
      <c r="Q23" s="3"/>
    </row>
    <row r="24" spans="2:17" ht="15" customHeight="1" x14ac:dyDescent="0.25">
      <c r="B24" s="1"/>
      <c r="C24" s="2"/>
      <c r="D24" s="2"/>
      <c r="E24" s="2"/>
      <c r="F24" s="2"/>
      <c r="G24" s="3"/>
      <c r="J24" s="1"/>
      <c r="Q24" s="3"/>
    </row>
    <row r="25" spans="2:17" ht="15" customHeight="1" x14ac:dyDescent="0.25">
      <c r="B25" s="1"/>
      <c r="C25" s="2"/>
      <c r="D25" s="2"/>
      <c r="E25" s="2"/>
      <c r="F25" s="2"/>
      <c r="G25" s="3"/>
      <c r="J25" s="1"/>
      <c r="Q25" s="3"/>
    </row>
    <row r="26" spans="2:17" ht="15" customHeight="1" x14ac:dyDescent="0.25">
      <c r="B26" s="1"/>
      <c r="C26" s="2"/>
      <c r="D26" s="2"/>
      <c r="E26" s="2"/>
      <c r="F26" s="2"/>
      <c r="G26" s="3"/>
      <c r="J26" s="1"/>
      <c r="Q26" s="3"/>
    </row>
    <row r="27" spans="2:17" ht="15" customHeight="1" x14ac:dyDescent="0.25">
      <c r="B27" s="1"/>
      <c r="C27" s="2"/>
      <c r="D27" s="2"/>
      <c r="E27" s="2"/>
      <c r="F27" s="2"/>
      <c r="G27" s="3"/>
      <c r="J27" s="1"/>
      <c r="Q27" s="3"/>
    </row>
    <row r="28" spans="2:17" ht="15" customHeight="1" x14ac:dyDescent="0.25">
      <c r="B28" s="1"/>
      <c r="C28" s="2"/>
      <c r="D28" s="2"/>
      <c r="E28" s="2"/>
      <c r="F28" s="2"/>
      <c r="G28" s="3"/>
      <c r="J28" s="1"/>
      <c r="Q28" s="3"/>
    </row>
    <row r="29" spans="2:17" ht="15" customHeight="1" x14ac:dyDescent="0.25">
      <c r="B29" s="1"/>
      <c r="C29" s="2"/>
      <c r="D29" s="2"/>
      <c r="E29" s="2"/>
      <c r="F29" s="2"/>
      <c r="G29" s="3"/>
      <c r="J29" s="1"/>
      <c r="Q29" s="3"/>
    </row>
    <row r="30" spans="2:17" ht="15" customHeight="1" x14ac:dyDescent="0.25">
      <c r="B30" s="1"/>
      <c r="C30" s="2"/>
      <c r="D30" s="2"/>
      <c r="E30" s="2"/>
      <c r="F30" s="2"/>
      <c r="G30" s="3"/>
      <c r="J30" s="1"/>
      <c r="Q30" s="3"/>
    </row>
    <row r="31" spans="2:17" ht="15" customHeight="1" x14ac:dyDescent="0.25">
      <c r="B31" s="1"/>
      <c r="C31" s="2"/>
      <c r="D31" s="2"/>
      <c r="E31" s="2"/>
      <c r="F31" s="2"/>
      <c r="G31" s="3"/>
      <c r="J31" s="1"/>
      <c r="Q31" s="3"/>
    </row>
    <row r="32" spans="2:17" ht="15" customHeight="1" x14ac:dyDescent="0.25">
      <c r="B32" s="1"/>
      <c r="C32" s="2"/>
      <c r="D32" s="2"/>
      <c r="E32" s="2"/>
      <c r="F32" s="2"/>
      <c r="G32" s="3"/>
      <c r="J32" s="1"/>
      <c r="Q32" s="3"/>
    </row>
    <row r="33" spans="2:17" ht="15" customHeight="1" x14ac:dyDescent="0.25">
      <c r="B33" s="1"/>
      <c r="C33" s="2"/>
      <c r="D33" s="2"/>
      <c r="E33" s="2"/>
      <c r="F33" s="2"/>
      <c r="G33" s="3"/>
      <c r="J33" s="1"/>
      <c r="Q33" s="3"/>
    </row>
    <row r="34" spans="2:17" ht="15" customHeight="1" x14ac:dyDescent="0.25">
      <c r="B34" s="1"/>
      <c r="C34" s="2"/>
      <c r="D34" s="2"/>
      <c r="E34" s="2"/>
      <c r="F34" s="2"/>
      <c r="G34" s="3"/>
      <c r="J34" s="1"/>
      <c r="Q34" s="3"/>
    </row>
    <row r="35" spans="2:17" ht="15" customHeight="1" x14ac:dyDescent="0.25">
      <c r="B35" s="1"/>
      <c r="C35" s="2"/>
      <c r="D35" s="2"/>
      <c r="E35" s="2"/>
      <c r="F35" s="2"/>
      <c r="G35" s="3"/>
      <c r="J35" s="1"/>
      <c r="Q35" s="3"/>
    </row>
    <row r="36" spans="2:17" ht="15" customHeight="1" x14ac:dyDescent="0.25">
      <c r="B36" s="1"/>
      <c r="C36" s="2"/>
      <c r="D36" s="2"/>
      <c r="E36" s="2"/>
      <c r="F36" s="2"/>
      <c r="G36" s="3"/>
      <c r="J36" s="1"/>
      <c r="Q36" s="3"/>
    </row>
    <row r="37" spans="2:17" ht="15" customHeight="1" x14ac:dyDescent="0.25">
      <c r="B37" s="1"/>
      <c r="C37" s="2"/>
      <c r="D37" s="2"/>
      <c r="E37" s="2"/>
      <c r="F37" s="2"/>
      <c r="G37" s="3"/>
      <c r="J37" s="1"/>
      <c r="Q37" s="3"/>
    </row>
    <row r="38" spans="2:17" ht="15" customHeight="1" x14ac:dyDescent="0.25">
      <c r="B38" s="1"/>
      <c r="C38" s="2"/>
      <c r="D38" s="2"/>
      <c r="E38" s="2"/>
      <c r="F38" s="2"/>
      <c r="G38" s="3"/>
      <c r="J38" s="1"/>
      <c r="Q38" s="3"/>
    </row>
    <row r="39" spans="2:17" ht="15" customHeight="1" x14ac:dyDescent="0.25">
      <c r="B39" s="1"/>
      <c r="C39" s="2"/>
      <c r="D39" s="2"/>
      <c r="E39" s="2"/>
      <c r="F39" s="2"/>
      <c r="G39" s="3"/>
      <c r="J39" s="1"/>
      <c r="Q39" s="3"/>
    </row>
    <row r="40" spans="2:17" ht="15" customHeight="1" x14ac:dyDescent="0.25">
      <c r="B40" s="1"/>
      <c r="C40" s="2"/>
      <c r="D40" s="2"/>
      <c r="E40" s="2"/>
      <c r="F40" s="2"/>
      <c r="G40" s="3"/>
      <c r="J40" s="1"/>
      <c r="Q40" s="3"/>
    </row>
    <row r="41" spans="2:17" ht="15" customHeight="1" x14ac:dyDescent="0.25">
      <c r="B41" s="1"/>
      <c r="C41" s="2"/>
      <c r="D41" s="2"/>
      <c r="E41" s="2"/>
      <c r="F41" s="2"/>
      <c r="G41" s="3"/>
      <c r="J41" s="1"/>
      <c r="Q41" s="3"/>
    </row>
    <row r="42" spans="2:17" ht="15" customHeight="1" x14ac:dyDescent="0.25">
      <c r="B42" s="1"/>
      <c r="C42" s="2"/>
      <c r="D42" s="2"/>
      <c r="E42" s="2"/>
      <c r="F42" s="2"/>
      <c r="G42" s="3"/>
      <c r="J42" s="1"/>
      <c r="Q42" s="3"/>
    </row>
    <row r="43" spans="2:17" ht="15" customHeight="1" x14ac:dyDescent="0.25">
      <c r="B43" s="1"/>
      <c r="C43" s="2"/>
      <c r="D43" s="2"/>
      <c r="E43" s="2"/>
      <c r="F43" s="2"/>
      <c r="G43" s="3"/>
      <c r="J43" s="1"/>
      <c r="Q43" s="3"/>
    </row>
    <row r="44" spans="2:17" ht="15" customHeight="1" thickBot="1" x14ac:dyDescent="0.3">
      <c r="B44" s="1"/>
      <c r="C44" s="2"/>
      <c r="D44" s="2"/>
      <c r="E44" s="2"/>
      <c r="F44" s="2"/>
      <c r="G44" s="3"/>
      <c r="J44" s="4"/>
      <c r="K44" s="5"/>
      <c r="L44" s="5"/>
      <c r="M44" s="5"/>
      <c r="N44" s="5"/>
      <c r="O44" s="5"/>
      <c r="P44" s="5"/>
      <c r="Q44" s="6"/>
    </row>
    <row r="45" spans="2:17" ht="15" customHeight="1" x14ac:dyDescent="0.25">
      <c r="B45" s="1"/>
      <c r="C45" s="2"/>
      <c r="D45" s="2"/>
      <c r="E45" s="2"/>
      <c r="F45" s="2"/>
      <c r="G45" s="3"/>
    </row>
    <row r="46" spans="2:17" ht="15" customHeight="1" x14ac:dyDescent="0.25">
      <c r="B46" s="1"/>
      <c r="C46" s="2"/>
      <c r="D46" s="2"/>
      <c r="E46" s="2"/>
      <c r="F46" s="2"/>
      <c r="G46" s="3"/>
    </row>
    <row r="47" spans="2:17" ht="15" customHeight="1" x14ac:dyDescent="0.25">
      <c r="B47" s="1"/>
      <c r="C47" s="2"/>
      <c r="D47" s="2"/>
      <c r="E47" s="2"/>
      <c r="F47" s="2"/>
      <c r="G47" s="3"/>
    </row>
    <row r="48" spans="2:17" ht="15" customHeight="1" x14ac:dyDescent="0.25">
      <c r="B48" s="1"/>
      <c r="C48" s="2"/>
      <c r="D48" s="2"/>
      <c r="E48" s="2"/>
      <c r="F48" s="2"/>
      <c r="G48" s="3"/>
    </row>
    <row r="49" spans="2:7" ht="15" customHeight="1" x14ac:dyDescent="0.25">
      <c r="B49" s="1"/>
      <c r="C49" s="2"/>
      <c r="D49" s="2"/>
      <c r="E49" s="2"/>
      <c r="F49" s="2"/>
      <c r="G49" s="3"/>
    </row>
    <row r="50" spans="2:7" ht="15" customHeight="1" x14ac:dyDescent="0.25">
      <c r="B50" s="1"/>
      <c r="C50" s="2"/>
      <c r="D50" s="2"/>
      <c r="E50" s="2"/>
      <c r="F50" s="2"/>
      <c r="G50" s="3"/>
    </row>
    <row r="51" spans="2:7" ht="15" customHeight="1" x14ac:dyDescent="0.25">
      <c r="B51" s="1"/>
      <c r="C51" s="2"/>
      <c r="D51" s="2"/>
      <c r="E51" s="2"/>
      <c r="F51" s="2"/>
      <c r="G51" s="3"/>
    </row>
    <row r="52" spans="2:7" ht="15" customHeight="1" x14ac:dyDescent="0.25">
      <c r="B52" s="1"/>
      <c r="C52" s="2"/>
      <c r="D52" s="2"/>
      <c r="E52" s="2"/>
      <c r="F52" s="2"/>
      <c r="G52" s="3"/>
    </row>
    <row r="53" spans="2:7" ht="15" customHeight="1" x14ac:dyDescent="0.25">
      <c r="B53" s="1"/>
      <c r="C53" s="2"/>
      <c r="D53" s="2"/>
      <c r="E53" s="2"/>
      <c r="F53" s="2"/>
      <c r="G53" s="3"/>
    </row>
    <row r="54" spans="2:7" ht="15" customHeight="1" x14ac:dyDescent="0.25">
      <c r="B54" s="1"/>
      <c r="C54" s="2"/>
      <c r="D54" s="2"/>
      <c r="E54" s="2"/>
      <c r="F54" s="2"/>
      <c r="G54" s="3"/>
    </row>
    <row r="55" spans="2:7" ht="15" customHeight="1" x14ac:dyDescent="0.25">
      <c r="B55" s="1"/>
      <c r="C55" s="2"/>
      <c r="D55" s="2"/>
      <c r="E55" s="2"/>
      <c r="F55" s="2"/>
      <c r="G55" s="3"/>
    </row>
    <row r="56" spans="2:7" ht="15" customHeight="1" x14ac:dyDescent="0.25">
      <c r="B56" s="1"/>
      <c r="C56" s="2"/>
      <c r="D56" s="2"/>
      <c r="E56" s="2"/>
      <c r="F56" s="2"/>
      <c r="G56" s="3"/>
    </row>
    <row r="57" spans="2:7" ht="15" customHeight="1" x14ac:dyDescent="0.25">
      <c r="B57" s="1"/>
      <c r="C57" s="2"/>
      <c r="D57" s="2"/>
      <c r="E57" s="2"/>
      <c r="F57" s="2"/>
      <c r="G57" s="3"/>
    </row>
    <row r="58" spans="2:7" ht="15" customHeight="1" x14ac:dyDescent="0.25">
      <c r="B58" s="1"/>
      <c r="C58" s="2"/>
      <c r="D58" s="2"/>
      <c r="E58" s="2"/>
      <c r="F58" s="2"/>
      <c r="G58" s="3"/>
    </row>
    <row r="59" spans="2:7" ht="15" customHeight="1" x14ac:dyDescent="0.25">
      <c r="B59" s="1"/>
      <c r="C59" s="2"/>
      <c r="D59" s="2"/>
      <c r="E59" s="2"/>
      <c r="F59" s="2"/>
      <c r="G59" s="3"/>
    </row>
    <row r="60" spans="2:7" ht="15" customHeight="1" x14ac:dyDescent="0.25">
      <c r="B60" s="1"/>
      <c r="C60" s="2"/>
      <c r="D60" s="2"/>
      <c r="E60" s="2"/>
      <c r="F60" s="2"/>
      <c r="G60" s="3"/>
    </row>
    <row r="61" spans="2:7" ht="15" customHeight="1" x14ac:dyDescent="0.25">
      <c r="B61" s="1"/>
      <c r="C61" s="2"/>
      <c r="D61" s="2"/>
      <c r="E61" s="2"/>
      <c r="F61" s="2"/>
      <c r="G61" s="3"/>
    </row>
    <row r="62" spans="2:7" ht="15" customHeight="1" x14ac:dyDescent="0.25">
      <c r="B62" s="1"/>
      <c r="C62" s="2"/>
      <c r="D62" s="2"/>
      <c r="E62" s="2"/>
      <c r="F62" s="2"/>
      <c r="G62" s="3"/>
    </row>
    <row r="63" spans="2:7" ht="15" customHeight="1" x14ac:dyDescent="0.25">
      <c r="B63" s="1"/>
      <c r="C63" s="2"/>
      <c r="D63" s="2"/>
      <c r="E63" s="2"/>
      <c r="F63" s="2"/>
      <c r="G63" s="3"/>
    </row>
    <row r="64" spans="2:7" ht="15" customHeight="1" x14ac:dyDescent="0.25">
      <c r="B64" s="1"/>
      <c r="C64" s="2"/>
      <c r="D64" s="2"/>
      <c r="E64" s="2"/>
      <c r="F64" s="2"/>
      <c r="G64" s="3"/>
    </row>
    <row r="65" spans="2:7" ht="15" customHeight="1" x14ac:dyDescent="0.25">
      <c r="B65" s="1"/>
      <c r="C65" s="2"/>
      <c r="D65" s="2"/>
      <c r="E65" s="2"/>
      <c r="F65" s="2"/>
      <c r="G65" s="3"/>
    </row>
    <row r="66" spans="2:7" ht="15" customHeight="1" x14ac:dyDescent="0.25">
      <c r="B66" s="1"/>
      <c r="C66" s="2"/>
      <c r="D66" s="2"/>
      <c r="E66" s="2"/>
      <c r="F66" s="2"/>
      <c r="G66" s="3"/>
    </row>
    <row r="67" spans="2:7" ht="15" customHeight="1" x14ac:dyDescent="0.25">
      <c r="B67" s="1"/>
      <c r="C67" s="2"/>
      <c r="D67" s="2"/>
      <c r="E67" s="2"/>
      <c r="F67" s="2"/>
      <c r="G67" s="3"/>
    </row>
    <row r="68" spans="2:7" ht="15" customHeight="1" x14ac:dyDescent="0.25">
      <c r="B68" s="1"/>
      <c r="C68" s="2"/>
      <c r="D68" s="2"/>
      <c r="E68" s="2"/>
      <c r="F68" s="2"/>
      <c r="G68" s="3"/>
    </row>
    <row r="69" spans="2:7" ht="15" customHeight="1" x14ac:dyDescent="0.25">
      <c r="B69" s="1"/>
      <c r="C69" s="2"/>
      <c r="D69" s="2"/>
      <c r="E69" s="2"/>
      <c r="F69" s="2"/>
      <c r="G69" s="3"/>
    </row>
    <row r="70" spans="2:7" ht="15" customHeight="1" x14ac:dyDescent="0.25">
      <c r="B70" s="1"/>
      <c r="C70" s="2"/>
      <c r="D70" s="2"/>
      <c r="E70" s="2"/>
      <c r="F70" s="2"/>
      <c r="G70" s="3"/>
    </row>
    <row r="71" spans="2:7" ht="15" customHeight="1" x14ac:dyDescent="0.25">
      <c r="B71" s="1"/>
      <c r="C71" s="2"/>
      <c r="D71" s="2"/>
      <c r="E71" s="2"/>
      <c r="F71" s="2"/>
      <c r="G71" s="3"/>
    </row>
    <row r="72" spans="2:7" ht="15" customHeight="1" x14ac:dyDescent="0.25">
      <c r="B72" s="1"/>
      <c r="C72" s="2"/>
      <c r="D72" s="2"/>
      <c r="E72" s="2"/>
      <c r="F72" s="2"/>
      <c r="G72" s="3"/>
    </row>
    <row r="73" spans="2:7" ht="15" customHeight="1" x14ac:dyDescent="0.25">
      <c r="B73" s="1"/>
      <c r="C73" s="2"/>
      <c r="D73" s="2"/>
      <c r="E73" s="2"/>
      <c r="F73" s="2"/>
      <c r="G73" s="3"/>
    </row>
    <row r="74" spans="2:7" ht="15" customHeight="1" x14ac:dyDescent="0.25">
      <c r="B74" s="1"/>
      <c r="C74" s="2"/>
      <c r="D74" s="2"/>
      <c r="E74" s="2"/>
      <c r="F74" s="2"/>
      <c r="G74" s="3"/>
    </row>
    <row r="75" spans="2:7" ht="15" customHeight="1" x14ac:dyDescent="0.25">
      <c r="B75" s="1"/>
      <c r="C75" s="2"/>
      <c r="D75" s="2"/>
      <c r="E75" s="2"/>
      <c r="F75" s="2"/>
      <c r="G75" s="3"/>
    </row>
    <row r="76" spans="2:7" ht="15" customHeight="1" x14ac:dyDescent="0.25">
      <c r="B76" s="1"/>
      <c r="C76" s="2"/>
      <c r="D76" s="2"/>
      <c r="E76" s="2"/>
      <c r="F76" s="2"/>
      <c r="G76" s="3"/>
    </row>
    <row r="77" spans="2:7" ht="15" customHeight="1" x14ac:dyDescent="0.25">
      <c r="B77" s="1"/>
      <c r="C77" s="2"/>
      <c r="D77" s="2"/>
      <c r="E77" s="2"/>
      <c r="F77" s="2"/>
      <c r="G77" s="3"/>
    </row>
    <row r="78" spans="2:7" ht="15" customHeight="1" x14ac:dyDescent="0.25">
      <c r="B78" s="1"/>
      <c r="C78" s="2"/>
      <c r="D78" s="2"/>
      <c r="E78" s="2"/>
      <c r="F78" s="2"/>
      <c r="G78" s="3"/>
    </row>
    <row r="79" spans="2:7" ht="15" customHeight="1" x14ac:dyDescent="0.25">
      <c r="B79" s="1"/>
      <c r="C79" s="2"/>
      <c r="D79" s="2"/>
      <c r="E79" s="2"/>
      <c r="F79" s="2"/>
      <c r="G79" s="3"/>
    </row>
    <row r="80" spans="2:7" ht="15" customHeight="1" x14ac:dyDescent="0.25">
      <c r="B80" s="1"/>
      <c r="C80" s="2"/>
      <c r="D80" s="2"/>
      <c r="E80" s="2"/>
      <c r="F80" s="2"/>
      <c r="G80" s="3"/>
    </row>
    <row r="81" spans="2:7" ht="15" customHeight="1" x14ac:dyDescent="0.25">
      <c r="B81" s="1"/>
      <c r="C81" s="2"/>
      <c r="D81" s="2"/>
      <c r="E81" s="2"/>
      <c r="F81" s="2"/>
      <c r="G81" s="3"/>
    </row>
    <row r="82" spans="2:7" ht="15" customHeight="1" x14ac:dyDescent="0.25">
      <c r="B82" s="1"/>
      <c r="C82" s="2"/>
      <c r="D82" s="2"/>
      <c r="E82" s="2"/>
      <c r="F82" s="2"/>
      <c r="G82" s="3"/>
    </row>
    <row r="83" spans="2:7" ht="15" customHeight="1" x14ac:dyDescent="0.25">
      <c r="B83" s="1"/>
      <c r="C83" s="2"/>
      <c r="D83" s="2"/>
      <c r="E83" s="2"/>
      <c r="F83" s="2"/>
      <c r="G83" s="3"/>
    </row>
    <row r="84" spans="2:7" ht="15" customHeight="1" x14ac:dyDescent="0.25">
      <c r="B84" s="1"/>
      <c r="C84" s="2"/>
      <c r="D84" s="2"/>
      <c r="E84" s="2"/>
      <c r="F84" s="2"/>
      <c r="G84" s="3"/>
    </row>
    <row r="85" spans="2:7" ht="15" customHeight="1" x14ac:dyDescent="0.25">
      <c r="B85" s="1"/>
      <c r="C85" s="2"/>
      <c r="D85" s="2"/>
      <c r="E85" s="2"/>
      <c r="F85" s="2"/>
      <c r="G85" s="3"/>
    </row>
    <row r="86" spans="2:7" ht="15" customHeight="1" x14ac:dyDescent="0.25">
      <c r="B86" s="1"/>
      <c r="C86" s="2"/>
      <c r="D86" s="2"/>
      <c r="E86" s="2"/>
      <c r="F86" s="2"/>
      <c r="G86" s="3"/>
    </row>
    <row r="87" spans="2:7" ht="15" customHeight="1" x14ac:dyDescent="0.25">
      <c r="B87" s="1"/>
      <c r="C87" s="2"/>
      <c r="D87" s="2"/>
      <c r="E87" s="2"/>
      <c r="F87" s="2"/>
      <c r="G87" s="3"/>
    </row>
    <row r="88" spans="2:7" ht="1.5" customHeight="1" thickBot="1" x14ac:dyDescent="0.3">
      <c r="B88" s="4"/>
      <c r="C88" s="5"/>
      <c r="D88" s="5"/>
      <c r="E88" s="5"/>
      <c r="F88" s="5"/>
      <c r="G88" s="6"/>
    </row>
    <row r="89" spans="2:7" ht="15" customHeight="1" x14ac:dyDescent="0.25">
      <c r="B89" s="2"/>
      <c r="C89" s="2"/>
      <c r="D89" s="2"/>
      <c r="E89" s="2"/>
      <c r="F89" s="2"/>
      <c r="G89" s="2"/>
    </row>
    <row r="90" spans="2:7" ht="15" customHeight="1" x14ac:dyDescent="0.25">
      <c r="B90" s="2"/>
      <c r="C90" s="2"/>
      <c r="D90" s="2"/>
      <c r="E90" s="2"/>
      <c r="F90" s="2"/>
      <c r="G90" s="2"/>
    </row>
    <row r="91" spans="2:7" ht="15" customHeight="1" x14ac:dyDescent="0.25">
      <c r="B91" s="2"/>
      <c r="C91" s="2"/>
      <c r="D91" s="2"/>
      <c r="E91" s="2"/>
      <c r="F91" s="2"/>
      <c r="G91" s="2"/>
    </row>
    <row r="92" spans="2:7" x14ac:dyDescent="0.25">
      <c r="B92" s="2"/>
      <c r="C92" s="2"/>
      <c r="D92" s="2"/>
      <c r="E92" s="2"/>
      <c r="F92" s="2"/>
      <c r="G92" s="2"/>
    </row>
    <row r="93" spans="2:7" x14ac:dyDescent="0.25">
      <c r="B93" s="2"/>
      <c r="C93" s="2"/>
      <c r="D93" s="2"/>
      <c r="E93" s="2"/>
      <c r="F93" s="2"/>
      <c r="G93" s="2"/>
    </row>
    <row r="94" spans="2:7" x14ac:dyDescent="0.25">
      <c r="B94" s="2"/>
      <c r="C94" s="2"/>
      <c r="D94" s="2"/>
      <c r="E94" s="2"/>
      <c r="F94" s="2"/>
      <c r="G94" s="2"/>
    </row>
    <row r="95" spans="2:7" x14ac:dyDescent="0.25">
      <c r="B95" s="2"/>
      <c r="C95" s="2"/>
      <c r="D95" s="2"/>
      <c r="E95" s="2"/>
      <c r="F95" s="2"/>
      <c r="G95" s="2"/>
    </row>
    <row r="96" spans="2:7" x14ac:dyDescent="0.25">
      <c r="B96" s="2"/>
      <c r="C96" s="2"/>
      <c r="D96" s="2"/>
      <c r="E96" s="2"/>
      <c r="F96" s="2"/>
      <c r="G96" s="2"/>
    </row>
    <row r="97" spans="2:7" x14ac:dyDescent="0.25">
      <c r="B97" s="2"/>
      <c r="C97" s="2"/>
      <c r="D97" s="2"/>
      <c r="E97" s="2"/>
      <c r="F97" s="2"/>
      <c r="G97" s="2"/>
    </row>
    <row r="98" spans="2:7" x14ac:dyDescent="0.25">
      <c r="B98" s="2"/>
      <c r="C98" s="2"/>
      <c r="D98" s="2"/>
      <c r="E98" s="2"/>
      <c r="F98" s="2"/>
      <c r="G98" s="2"/>
    </row>
    <row r="99" spans="2:7" x14ac:dyDescent="0.25">
      <c r="B99" s="2"/>
      <c r="C99" s="2"/>
      <c r="D99" s="2"/>
      <c r="E99" s="2"/>
      <c r="F99" s="2"/>
      <c r="G99" s="2"/>
    </row>
    <row r="100" spans="2:7" x14ac:dyDescent="0.25">
      <c r="B100" s="2"/>
      <c r="C100" s="2"/>
      <c r="D100" s="2"/>
      <c r="E100" s="2"/>
      <c r="F100" s="2"/>
      <c r="G100" s="2"/>
    </row>
    <row r="101" spans="2:7" x14ac:dyDescent="0.25">
      <c r="B101" s="2"/>
      <c r="C101" s="2"/>
      <c r="D101" s="2"/>
      <c r="E101" s="2"/>
      <c r="F101" s="2"/>
      <c r="G101" s="2"/>
    </row>
    <row r="102" spans="2:7" x14ac:dyDescent="0.25">
      <c r="B102" s="2"/>
      <c r="C102" s="2"/>
      <c r="D102" s="2"/>
      <c r="E102" s="2"/>
      <c r="F102" s="2"/>
      <c r="G102" s="2"/>
    </row>
    <row r="103" spans="2:7" x14ac:dyDescent="0.25">
      <c r="B103" s="2"/>
      <c r="C103" s="2"/>
      <c r="D103" s="2"/>
      <c r="E103" s="2"/>
      <c r="F103" s="2"/>
      <c r="G103" s="2"/>
    </row>
    <row r="104" spans="2:7" x14ac:dyDescent="0.25">
      <c r="B104" s="2"/>
      <c r="C104" s="2"/>
      <c r="D104" s="2"/>
      <c r="E104" s="2"/>
      <c r="F104" s="2"/>
      <c r="G104" s="2"/>
    </row>
    <row r="105" spans="2:7" x14ac:dyDescent="0.25">
      <c r="B105" s="2"/>
      <c r="C105" s="2"/>
      <c r="D105" s="2"/>
      <c r="E105" s="2"/>
      <c r="F105" s="2"/>
      <c r="G105" s="2"/>
    </row>
    <row r="106" spans="2:7" x14ac:dyDescent="0.25">
      <c r="B106" s="2"/>
      <c r="C106" s="2"/>
      <c r="D106" s="2"/>
      <c r="E106" s="2"/>
      <c r="F106" s="2"/>
      <c r="G106" s="2"/>
    </row>
    <row r="107" spans="2:7" x14ac:dyDescent="0.25">
      <c r="B107" s="2"/>
      <c r="C107" s="2"/>
      <c r="D107" s="2"/>
      <c r="E107" s="2"/>
      <c r="F107" s="2"/>
      <c r="G107" s="2"/>
    </row>
    <row r="108" spans="2:7" x14ac:dyDescent="0.25">
      <c r="B108" s="2"/>
      <c r="C108" s="2"/>
      <c r="D108" s="2"/>
      <c r="E108" s="2"/>
      <c r="F108" s="2"/>
      <c r="G108" s="2"/>
    </row>
    <row r="109" spans="2:7" x14ac:dyDescent="0.25">
      <c r="B109" s="2"/>
      <c r="C109" s="2"/>
      <c r="D109" s="2"/>
      <c r="E109" s="2"/>
      <c r="F109" s="2"/>
      <c r="G109" s="2"/>
    </row>
    <row r="110" spans="2:7" x14ac:dyDescent="0.25">
      <c r="B110" s="2"/>
      <c r="C110" s="2"/>
      <c r="D110" s="2"/>
      <c r="E110" s="2"/>
      <c r="F110" s="2"/>
      <c r="G110" s="2"/>
    </row>
    <row r="111" spans="2:7" x14ac:dyDescent="0.25">
      <c r="B111" s="2"/>
      <c r="C111" s="2"/>
      <c r="D111" s="2"/>
      <c r="E111" s="2"/>
      <c r="F111" s="2"/>
      <c r="G111" s="2"/>
    </row>
    <row r="112" spans="2:7" x14ac:dyDescent="0.25">
      <c r="B112" s="2"/>
      <c r="C112" s="2"/>
      <c r="D112" s="2"/>
      <c r="E112" s="2"/>
      <c r="F112" s="2"/>
      <c r="G112" s="2"/>
    </row>
    <row r="113" spans="2:7" x14ac:dyDescent="0.25">
      <c r="B113" s="2"/>
      <c r="C113" s="2"/>
      <c r="D113" s="2"/>
      <c r="E113" s="2"/>
      <c r="F113" s="2"/>
      <c r="G113" s="2"/>
    </row>
    <row r="114" spans="2:7" x14ac:dyDescent="0.25">
      <c r="B114" s="2"/>
      <c r="C114" s="2"/>
      <c r="D114" s="2"/>
      <c r="E114" s="2"/>
      <c r="F114" s="2"/>
      <c r="G114" s="2"/>
    </row>
    <row r="115" spans="2:7" x14ac:dyDescent="0.25">
      <c r="B115" s="2"/>
      <c r="C115" s="2"/>
      <c r="D115" s="2"/>
      <c r="E115" s="2"/>
      <c r="F115" s="2"/>
      <c r="G115" s="2"/>
    </row>
    <row r="116" spans="2:7" x14ac:dyDescent="0.25">
      <c r="B116" s="2"/>
      <c r="C116" s="2"/>
      <c r="D116" s="2"/>
      <c r="E116" s="2"/>
      <c r="F116" s="2"/>
      <c r="G116" s="2"/>
    </row>
    <row r="117" spans="2:7" x14ac:dyDescent="0.25">
      <c r="B117" s="2"/>
      <c r="C117" s="2"/>
      <c r="D117" s="2"/>
      <c r="E117" s="2"/>
      <c r="F117" s="2"/>
      <c r="G117" s="2"/>
    </row>
    <row r="118" spans="2:7" x14ac:dyDescent="0.25">
      <c r="B118" s="2"/>
      <c r="C118" s="2"/>
      <c r="D118" s="2"/>
      <c r="E118" s="2"/>
      <c r="F118" s="2"/>
      <c r="G118" s="2"/>
    </row>
    <row r="119" spans="2:7" x14ac:dyDescent="0.25">
      <c r="B119" s="2"/>
      <c r="C119" s="2"/>
      <c r="D119" s="2"/>
      <c r="E119" s="2"/>
      <c r="F119" s="2"/>
      <c r="G119" s="2"/>
    </row>
    <row r="120" spans="2:7" x14ac:dyDescent="0.25">
      <c r="B120" s="2"/>
      <c r="C120" s="2"/>
      <c r="D120" s="2"/>
      <c r="E120" s="2"/>
      <c r="F120" s="2"/>
      <c r="G120" s="2"/>
    </row>
    <row r="121" spans="2:7" x14ac:dyDescent="0.25">
      <c r="B121" s="2"/>
      <c r="C121" s="2"/>
      <c r="D121" s="2"/>
      <c r="E121" s="2"/>
      <c r="F121" s="2"/>
      <c r="G121" s="2"/>
    </row>
    <row r="122" spans="2:7" x14ac:dyDescent="0.25">
      <c r="B122" s="2"/>
      <c r="C122" s="2"/>
      <c r="D122" s="2"/>
      <c r="E122" s="2"/>
      <c r="F122" s="2"/>
      <c r="G122" s="2"/>
    </row>
    <row r="123" spans="2:7" x14ac:dyDescent="0.25">
      <c r="B123" s="2"/>
      <c r="C123" s="2"/>
      <c r="D123" s="2"/>
      <c r="E123" s="2"/>
      <c r="F123" s="2"/>
      <c r="G123" s="2"/>
    </row>
    <row r="124" spans="2:7" x14ac:dyDescent="0.25">
      <c r="B124" s="2"/>
      <c r="C124" s="2"/>
      <c r="D124" s="2"/>
      <c r="E124" s="2"/>
      <c r="F124" s="2"/>
      <c r="G124" s="2"/>
    </row>
    <row r="125" spans="2:7" x14ac:dyDescent="0.25">
      <c r="B125" s="2"/>
      <c r="C125" s="2"/>
      <c r="D125" s="2"/>
      <c r="E125" s="2"/>
      <c r="F125" s="2"/>
      <c r="G125" s="2"/>
    </row>
    <row r="126" spans="2:7" x14ac:dyDescent="0.25">
      <c r="B126" s="2"/>
      <c r="C126" s="2"/>
      <c r="D126" s="2"/>
      <c r="E126" s="2"/>
      <c r="F126" s="2"/>
      <c r="G126" s="2"/>
    </row>
    <row r="127" spans="2:7" x14ac:dyDescent="0.25">
      <c r="B127" s="2"/>
      <c r="C127" s="2"/>
      <c r="D127" s="2"/>
      <c r="E127" s="2"/>
      <c r="F127" s="2"/>
      <c r="G127" s="2"/>
    </row>
    <row r="128" spans="2:7" x14ac:dyDescent="0.25">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zoomScaleNormal="100" workbookViewId="0">
      <selection activeCell="Z44" sqref="Z44"/>
    </sheetView>
  </sheetViews>
  <sheetFormatPr baseColWidth="10" defaultColWidth="11.42578125" defaultRowHeight="15" x14ac:dyDescent="0.25"/>
  <cols>
    <col min="1" max="3" width="11.42578125" style="2"/>
    <col min="4" max="4" width="14.42578125" style="2" customWidth="1"/>
    <col min="5" max="5" width="18" style="2" customWidth="1"/>
    <col min="6" max="10" width="9.5703125" style="2" hidden="1" customWidth="1"/>
    <col min="11" max="22" width="9.5703125" style="2" customWidth="1"/>
    <col min="23" max="16384" width="11.42578125" style="2"/>
  </cols>
  <sheetData>
    <row r="1" spans="1:25" x14ac:dyDescent="0.25">
      <c r="A1" s="234"/>
      <c r="B1" s="234"/>
      <c r="C1" s="234"/>
    </row>
    <row r="3" spans="1:25" ht="26.25" customHeight="1" thickBot="1" x14ac:dyDescent="0.4">
      <c r="F3" s="102" t="s">
        <v>98</v>
      </c>
      <c r="G3" s="114"/>
      <c r="H3" s="114"/>
      <c r="I3" s="114"/>
      <c r="J3" s="114"/>
      <c r="K3" s="263" t="s">
        <v>141</v>
      </c>
      <c r="L3" s="263"/>
      <c r="M3" s="263"/>
      <c r="N3" s="263"/>
      <c r="O3" s="263"/>
      <c r="P3" s="263"/>
      <c r="Q3" s="263"/>
      <c r="R3" s="263"/>
      <c r="S3" s="263"/>
      <c r="T3" s="263"/>
      <c r="U3" s="263"/>
      <c r="V3" s="263"/>
      <c r="W3" s="263"/>
    </row>
    <row r="4" spans="1:25" ht="26.25" customHeight="1" thickBot="1" x14ac:dyDescent="0.3">
      <c r="E4" s="61" t="s">
        <v>60</v>
      </c>
      <c r="F4" s="60">
        <v>44378</v>
      </c>
      <c r="G4" s="58">
        <v>44409</v>
      </c>
      <c r="H4" s="58">
        <v>44440</v>
      </c>
      <c r="I4" s="58">
        <v>44470</v>
      </c>
      <c r="J4" s="97">
        <v>44501</v>
      </c>
      <c r="K4" s="60">
        <v>44531</v>
      </c>
      <c r="L4" s="58">
        <v>44562</v>
      </c>
      <c r="M4" s="58">
        <v>44593</v>
      </c>
      <c r="N4" s="58">
        <v>44621</v>
      </c>
      <c r="O4" s="58">
        <v>44652</v>
      </c>
      <c r="P4" s="58">
        <v>44682</v>
      </c>
      <c r="Q4" s="58">
        <v>44713</v>
      </c>
      <c r="R4" s="58">
        <v>44743</v>
      </c>
      <c r="S4" s="58">
        <v>44774</v>
      </c>
      <c r="T4" s="58">
        <v>44805</v>
      </c>
      <c r="U4" s="58">
        <v>44835</v>
      </c>
      <c r="V4" s="58">
        <v>44866</v>
      </c>
      <c r="W4" s="59">
        <v>44896</v>
      </c>
    </row>
    <row r="5" spans="1:25" ht="26.25" customHeight="1" x14ac:dyDescent="0.25">
      <c r="E5" s="54" t="s">
        <v>63</v>
      </c>
      <c r="F5" s="51">
        <v>1016.54</v>
      </c>
      <c r="G5" s="52">
        <v>1047.9100000000001</v>
      </c>
      <c r="H5" s="52">
        <v>1042.08</v>
      </c>
      <c r="I5" s="52">
        <v>1087.3399999999999</v>
      </c>
      <c r="J5" s="88">
        <v>1101.92</v>
      </c>
      <c r="K5" s="51">
        <v>1166.9000000000001</v>
      </c>
      <c r="L5" s="52">
        <v>943.11</v>
      </c>
      <c r="M5" s="52">
        <v>981.24</v>
      </c>
      <c r="N5" s="52">
        <v>916.5</v>
      </c>
      <c r="O5" s="52">
        <v>901.73</v>
      </c>
      <c r="P5" s="52">
        <v>952.91</v>
      </c>
      <c r="Q5" s="52">
        <v>923.8</v>
      </c>
      <c r="R5" s="52">
        <v>996.95</v>
      </c>
      <c r="S5" s="52">
        <v>1006.44</v>
      </c>
      <c r="T5" s="52">
        <v>1033.47</v>
      </c>
      <c r="U5" s="52">
        <v>1061.27</v>
      </c>
      <c r="V5" s="52">
        <v>1119.6099999999999</v>
      </c>
      <c r="W5" s="53">
        <v>1111.69</v>
      </c>
    </row>
    <row r="6" spans="1:25" ht="26.25" customHeight="1" x14ac:dyDescent="0.25">
      <c r="E6" s="42" t="s">
        <v>64</v>
      </c>
      <c r="F6" s="31">
        <v>915.44</v>
      </c>
      <c r="G6" s="11">
        <v>842.22</v>
      </c>
      <c r="H6" s="11">
        <v>844.95</v>
      </c>
      <c r="I6" s="11">
        <v>946.76</v>
      </c>
      <c r="J6" s="90">
        <v>833.69</v>
      </c>
      <c r="K6" s="31">
        <v>895.22</v>
      </c>
      <c r="L6" s="11">
        <v>974.42</v>
      </c>
      <c r="M6" s="11">
        <v>956.88</v>
      </c>
      <c r="N6" s="11">
        <v>980.4</v>
      </c>
      <c r="O6" s="11">
        <v>969.87</v>
      </c>
      <c r="P6" s="11">
        <v>928.23</v>
      </c>
      <c r="Q6" s="11">
        <v>915.47</v>
      </c>
      <c r="R6" s="11">
        <v>1034.77</v>
      </c>
      <c r="S6" s="11">
        <v>979.53</v>
      </c>
      <c r="T6" s="11">
        <v>979.51</v>
      </c>
      <c r="U6" s="11">
        <v>1169.53</v>
      </c>
      <c r="V6" s="11">
        <v>1075.19</v>
      </c>
      <c r="W6" s="27">
        <v>1091.3599999999999</v>
      </c>
    </row>
    <row r="7" spans="1:25" ht="26.25" customHeight="1" x14ac:dyDescent="0.25">
      <c r="E7" s="42" t="s">
        <v>65</v>
      </c>
      <c r="F7" s="31">
        <v>798.11</v>
      </c>
      <c r="G7" s="11">
        <v>802.39</v>
      </c>
      <c r="H7" s="11">
        <v>806.22</v>
      </c>
      <c r="I7" s="11">
        <v>812.32</v>
      </c>
      <c r="J7" s="90">
        <v>820.85</v>
      </c>
      <c r="K7" s="31">
        <v>822.17</v>
      </c>
      <c r="L7" s="11">
        <v>843.23</v>
      </c>
      <c r="M7" s="11">
        <v>865.81</v>
      </c>
      <c r="N7" s="11">
        <v>884.73</v>
      </c>
      <c r="O7" s="11">
        <v>902.09</v>
      </c>
      <c r="P7" s="11">
        <v>913.22</v>
      </c>
      <c r="Q7" s="11">
        <v>930.11</v>
      </c>
      <c r="R7" s="11">
        <v>932.75</v>
      </c>
      <c r="S7" s="11">
        <v>950.32</v>
      </c>
      <c r="T7" s="11">
        <v>948.67</v>
      </c>
      <c r="U7" s="11">
        <v>953.42</v>
      </c>
      <c r="V7" s="11">
        <v>966.69</v>
      </c>
      <c r="W7" s="27">
        <v>980.8</v>
      </c>
    </row>
    <row r="8" spans="1:25" ht="26.25" customHeight="1" x14ac:dyDescent="0.25">
      <c r="E8" s="42" t="s">
        <v>66</v>
      </c>
      <c r="F8" s="31">
        <v>2750</v>
      </c>
      <c r="G8" s="11">
        <v>2720.33</v>
      </c>
      <c r="H8" s="11">
        <v>2714.24</v>
      </c>
      <c r="I8" s="11">
        <v>2868</v>
      </c>
      <c r="J8" s="90">
        <v>2775.81</v>
      </c>
      <c r="K8" s="31">
        <v>2902.39</v>
      </c>
      <c r="L8" s="11">
        <v>2778.76</v>
      </c>
      <c r="M8" s="11">
        <v>2818.77</v>
      </c>
      <c r="N8" s="11">
        <v>2801.57</v>
      </c>
      <c r="O8" s="11">
        <v>2791.83</v>
      </c>
      <c r="P8" s="11">
        <v>2808.77</v>
      </c>
      <c r="Q8" s="11">
        <v>2787.21</v>
      </c>
      <c r="R8" s="11">
        <v>2986.65</v>
      </c>
      <c r="S8" s="11">
        <v>2951.9</v>
      </c>
      <c r="T8" s="11">
        <v>2979.32</v>
      </c>
      <c r="U8" s="11">
        <v>3208.12</v>
      </c>
      <c r="V8" s="11">
        <v>3185.9</v>
      </c>
      <c r="W8" s="27">
        <v>3209.93</v>
      </c>
      <c r="Y8" s="2" t="s">
        <v>107</v>
      </c>
    </row>
    <row r="9" spans="1:25" ht="26.25" customHeight="1" thickBot="1" x14ac:dyDescent="0.3">
      <c r="E9" s="43" t="s">
        <v>67</v>
      </c>
      <c r="F9" s="32">
        <v>3478.77</v>
      </c>
      <c r="G9" s="28">
        <v>3485.92</v>
      </c>
      <c r="H9" s="28">
        <v>3496.87</v>
      </c>
      <c r="I9" s="28">
        <v>3505.88</v>
      </c>
      <c r="J9" s="94">
        <v>3502.14</v>
      </c>
      <c r="K9" s="32">
        <v>3514.92</v>
      </c>
      <c r="L9" s="28">
        <v>3536.24</v>
      </c>
      <c r="M9" s="28">
        <v>3590.47</v>
      </c>
      <c r="N9" s="28">
        <v>3644.55</v>
      </c>
      <c r="O9" s="28">
        <v>3676.36</v>
      </c>
      <c r="P9" s="28">
        <v>3717.56</v>
      </c>
      <c r="Q9" s="28">
        <v>3744.14</v>
      </c>
      <c r="R9" s="28">
        <v>3758.68</v>
      </c>
      <c r="S9" s="28">
        <v>3784.18</v>
      </c>
      <c r="T9" s="28">
        <v>3818.11</v>
      </c>
      <c r="U9" s="28">
        <v>3848.8</v>
      </c>
      <c r="V9" s="28">
        <v>3871.57</v>
      </c>
      <c r="W9" s="29">
        <v>3896.47</v>
      </c>
    </row>
    <row r="10" spans="1:25" ht="30" customHeight="1" x14ac:dyDescent="0.25">
      <c r="E10" s="246" t="s">
        <v>88</v>
      </c>
      <c r="F10" s="261"/>
      <c r="G10" s="261"/>
      <c r="H10" s="261"/>
      <c r="I10" s="261"/>
      <c r="J10" s="261"/>
      <c r="K10" s="261"/>
      <c r="L10" s="261"/>
      <c r="M10" s="261"/>
      <c r="N10" s="261"/>
      <c r="O10" s="261"/>
      <c r="P10" s="261"/>
      <c r="Q10" s="261"/>
      <c r="R10" s="261"/>
      <c r="S10" s="261"/>
    </row>
    <row r="11" spans="1:25" ht="30" customHeight="1" thickBot="1" x14ac:dyDescent="0.4">
      <c r="F11" s="106" t="s">
        <v>99</v>
      </c>
      <c r="G11" s="107"/>
      <c r="H11" s="107"/>
      <c r="I11" s="107"/>
      <c r="J11" s="107"/>
      <c r="K11" s="252" t="s">
        <v>142</v>
      </c>
      <c r="L11" s="252"/>
      <c r="M11" s="252"/>
      <c r="N11" s="252"/>
      <c r="O11" s="252"/>
      <c r="P11" s="252"/>
      <c r="Q11" s="252"/>
      <c r="R11" s="252"/>
      <c r="S11" s="252"/>
      <c r="T11" s="252"/>
      <c r="U11" s="252"/>
      <c r="V11" s="252"/>
      <c r="W11" s="252"/>
    </row>
    <row r="12" spans="1:25" ht="30" customHeight="1" thickBot="1" x14ac:dyDescent="0.3">
      <c r="D12" s="57" t="s">
        <v>84</v>
      </c>
      <c r="E12" s="57" t="s">
        <v>83</v>
      </c>
      <c r="F12" s="96">
        <v>44378</v>
      </c>
      <c r="G12" s="58">
        <v>44409</v>
      </c>
      <c r="H12" s="58">
        <v>44440</v>
      </c>
      <c r="I12" s="58">
        <v>44470</v>
      </c>
      <c r="J12" s="97">
        <v>44501</v>
      </c>
      <c r="K12" s="60">
        <v>44531</v>
      </c>
      <c r="L12" s="58">
        <v>44562</v>
      </c>
      <c r="M12" s="58">
        <v>44593</v>
      </c>
      <c r="N12" s="58">
        <v>44621</v>
      </c>
      <c r="O12" s="58">
        <v>44652</v>
      </c>
      <c r="P12" s="58">
        <v>44682</v>
      </c>
      <c r="Q12" s="58">
        <v>44713</v>
      </c>
      <c r="R12" s="58">
        <v>44743</v>
      </c>
      <c r="S12" s="58">
        <v>44774</v>
      </c>
      <c r="T12" s="58">
        <v>44805</v>
      </c>
      <c r="U12" s="58">
        <v>44835</v>
      </c>
      <c r="V12" s="58">
        <v>44866</v>
      </c>
      <c r="W12" s="59">
        <v>44896</v>
      </c>
    </row>
    <row r="13" spans="1:25" ht="30" customHeight="1" x14ac:dyDescent="0.25">
      <c r="D13" s="235" t="s">
        <v>85</v>
      </c>
      <c r="E13" s="54" t="s">
        <v>68</v>
      </c>
      <c r="F13" s="51">
        <v>1275.42</v>
      </c>
      <c r="G13" s="52">
        <v>1201.67</v>
      </c>
      <c r="H13" s="52">
        <v>1197.3900000000001</v>
      </c>
      <c r="I13" s="52">
        <v>1261.5999999999999</v>
      </c>
      <c r="J13" s="88">
        <v>1228.8499999999999</v>
      </c>
      <c r="K13" s="51">
        <v>1284.1400000000001</v>
      </c>
      <c r="L13" s="52">
        <v>1226.5899999999999</v>
      </c>
      <c r="M13" s="52">
        <v>1249.45</v>
      </c>
      <c r="N13" s="52">
        <v>1237.5</v>
      </c>
      <c r="O13" s="52">
        <v>1235.4100000000001</v>
      </c>
      <c r="P13" s="52">
        <v>1246.07</v>
      </c>
      <c r="Q13" s="52">
        <v>1235.97</v>
      </c>
      <c r="R13" s="52">
        <v>1319.23</v>
      </c>
      <c r="S13" s="52">
        <v>1329.81</v>
      </c>
      <c r="T13" s="52">
        <v>1343.51</v>
      </c>
      <c r="U13" s="52">
        <v>1400.59</v>
      </c>
      <c r="V13" s="52">
        <v>1410.78</v>
      </c>
      <c r="W13" s="53">
        <v>1421.49</v>
      </c>
    </row>
    <row r="14" spans="1:25" ht="30" customHeight="1" thickBot="1" x14ac:dyDescent="0.3">
      <c r="D14" s="236"/>
      <c r="E14" s="42" t="s">
        <v>69</v>
      </c>
      <c r="F14" s="31">
        <v>1605.24</v>
      </c>
      <c r="G14" s="11">
        <v>1498.74</v>
      </c>
      <c r="H14" s="11">
        <v>1494.42</v>
      </c>
      <c r="I14" s="11">
        <v>1571.71</v>
      </c>
      <c r="J14" s="90">
        <v>1531.43</v>
      </c>
      <c r="K14" s="31">
        <v>1600.54</v>
      </c>
      <c r="L14" s="11">
        <v>1530.96</v>
      </c>
      <c r="M14" s="11">
        <v>1558.47</v>
      </c>
      <c r="N14" s="11">
        <v>1544.26</v>
      </c>
      <c r="O14" s="11">
        <v>1539.57</v>
      </c>
      <c r="P14" s="11">
        <v>1555.19</v>
      </c>
      <c r="Q14" s="11">
        <v>1541.14</v>
      </c>
      <c r="R14" s="11">
        <v>1647.13</v>
      </c>
      <c r="S14" s="11">
        <v>1660.43</v>
      </c>
      <c r="T14" s="11">
        <v>1677.21</v>
      </c>
      <c r="U14" s="11">
        <v>1747.53</v>
      </c>
      <c r="V14" s="11">
        <v>1760.08</v>
      </c>
      <c r="W14" s="27">
        <v>1773.44</v>
      </c>
    </row>
    <row r="15" spans="1:25" ht="30" customHeight="1" thickBot="1" x14ac:dyDescent="0.3">
      <c r="D15" s="55" t="s">
        <v>86</v>
      </c>
      <c r="E15" s="42" t="s">
        <v>70</v>
      </c>
      <c r="F15" s="31">
        <v>2750</v>
      </c>
      <c r="G15" s="11">
        <v>2720.33</v>
      </c>
      <c r="H15" s="11">
        <v>2714.24</v>
      </c>
      <c r="I15" s="11">
        <v>2868</v>
      </c>
      <c r="J15" s="90">
        <v>2775.81</v>
      </c>
      <c r="K15" s="31">
        <v>2902.39</v>
      </c>
      <c r="L15" s="11">
        <v>2778.76</v>
      </c>
      <c r="M15" s="11">
        <v>2818.77</v>
      </c>
      <c r="N15" s="11">
        <v>2801.57</v>
      </c>
      <c r="O15" s="11">
        <v>2791.83</v>
      </c>
      <c r="P15" s="11">
        <v>2808.77</v>
      </c>
      <c r="Q15" s="11">
        <v>2787.21</v>
      </c>
      <c r="R15" s="11">
        <v>2986.65</v>
      </c>
      <c r="S15" s="11">
        <v>2951.9</v>
      </c>
      <c r="T15" s="11">
        <v>2979.32</v>
      </c>
      <c r="U15" s="11">
        <v>3208.12</v>
      </c>
      <c r="V15" s="11">
        <f>+V8</f>
        <v>3185.9</v>
      </c>
      <c r="W15" s="27">
        <v>3209.93</v>
      </c>
    </row>
    <row r="16" spans="1:25" ht="30" customHeight="1" thickBot="1" x14ac:dyDescent="0.3">
      <c r="D16" s="55" t="s">
        <v>87</v>
      </c>
      <c r="E16" s="43" t="s">
        <v>71</v>
      </c>
      <c r="F16" s="32">
        <v>3300</v>
      </c>
      <c r="G16" s="28">
        <v>3264.3959999999997</v>
      </c>
      <c r="H16" s="28">
        <v>3257.0879999999997</v>
      </c>
      <c r="I16" s="28">
        <v>3441.6</v>
      </c>
      <c r="J16" s="94">
        <v>3330.9719999999998</v>
      </c>
      <c r="K16" s="32">
        <v>3482.8679999999999</v>
      </c>
      <c r="L16" s="28">
        <v>3334.5120000000002</v>
      </c>
      <c r="M16" s="28">
        <v>3382.5239999999999</v>
      </c>
      <c r="N16" s="28">
        <v>3361.884</v>
      </c>
      <c r="O16" s="28">
        <v>3350.1959999999999</v>
      </c>
      <c r="P16" s="28">
        <v>3370.5239999999999</v>
      </c>
      <c r="Q16" s="28">
        <v>3344.652</v>
      </c>
      <c r="R16" s="28">
        <v>3583.98</v>
      </c>
      <c r="S16" s="28">
        <v>3542.28</v>
      </c>
      <c r="T16" s="28">
        <v>3575.1840000000002</v>
      </c>
      <c r="U16" s="28">
        <v>3849.7439999999997</v>
      </c>
      <c r="V16" s="28">
        <f>+V15*1.2</f>
        <v>3823.08</v>
      </c>
      <c r="W16" s="29">
        <f>3209.93*1.2</f>
        <v>3851.9159999999997</v>
      </c>
    </row>
    <row r="17" spans="5:19" ht="25.5" customHeight="1" x14ac:dyDescent="0.25">
      <c r="E17" s="247" t="s">
        <v>89</v>
      </c>
      <c r="F17" s="247"/>
      <c r="G17" s="247"/>
      <c r="H17" s="247"/>
      <c r="I17" s="247"/>
      <c r="J17" s="247"/>
      <c r="K17" s="260"/>
      <c r="L17" s="260"/>
      <c r="M17" s="260"/>
      <c r="N17" s="260"/>
      <c r="O17" s="260"/>
      <c r="P17" s="260"/>
      <c r="Q17" s="260"/>
      <c r="R17" s="260"/>
      <c r="S17" s="260"/>
    </row>
    <row r="18" spans="5:19" ht="18.75" customHeight="1" x14ac:dyDescent="0.25">
      <c r="E18" s="237"/>
      <c r="F18" s="237"/>
      <c r="G18" s="237"/>
      <c r="H18" s="237"/>
      <c r="I18" s="237"/>
      <c r="J18" s="237"/>
      <c r="K18" s="237"/>
      <c r="L18" s="237"/>
      <c r="M18" s="237"/>
      <c r="N18" s="237"/>
      <c r="O18" s="237"/>
      <c r="P18" s="237"/>
      <c r="Q18" s="237"/>
      <c r="R18" s="237"/>
      <c r="S18" s="237"/>
    </row>
    <row r="79" ht="32.25" customHeight="1" x14ac:dyDescent="0.25"/>
    <row r="80" ht="32.25" customHeight="1" x14ac:dyDescent="0.25"/>
    <row r="83" ht="30" customHeight="1" x14ac:dyDescent="0.25"/>
    <row r="86" ht="21" customHeight="1" x14ac:dyDescent="0.25"/>
  </sheetData>
  <mergeCells count="6">
    <mergeCell ref="A1:C1"/>
    <mergeCell ref="K3:W3"/>
    <mergeCell ref="E10:S10"/>
    <mergeCell ref="K11:W11"/>
    <mergeCell ref="D13:D14"/>
    <mergeCell ref="E17:S1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Y87"/>
  <sheetViews>
    <sheetView zoomScaleNormal="100" workbookViewId="0">
      <selection activeCell="Z27" sqref="Z27"/>
    </sheetView>
  </sheetViews>
  <sheetFormatPr baseColWidth="10" defaultColWidth="11.42578125" defaultRowHeight="15" x14ac:dyDescent="0.25"/>
  <cols>
    <col min="1" max="3" width="11.42578125" style="2"/>
    <col min="4" max="4" width="14.42578125" style="2" customWidth="1"/>
    <col min="5" max="5" width="18" style="2" customWidth="1"/>
    <col min="6" max="12" width="9.5703125" style="2" hidden="1" customWidth="1"/>
    <col min="13" max="22" width="9.5703125" style="2" customWidth="1"/>
    <col min="23" max="16384" width="11.42578125" style="2"/>
  </cols>
  <sheetData>
    <row r="1" spans="1:25" x14ac:dyDescent="0.25">
      <c r="A1" s="234"/>
      <c r="B1" s="234"/>
      <c r="C1" s="234"/>
    </row>
    <row r="3" spans="1:25" ht="26.25" customHeight="1" thickBot="1" x14ac:dyDescent="0.4">
      <c r="F3" s="102" t="s">
        <v>100</v>
      </c>
      <c r="G3" s="114"/>
      <c r="H3" s="114"/>
      <c r="I3" s="114"/>
      <c r="J3" s="114"/>
      <c r="K3" s="274" t="s">
        <v>124</v>
      </c>
      <c r="L3" s="274"/>
      <c r="M3" s="274"/>
      <c r="N3" s="274"/>
      <c r="O3" s="274"/>
      <c r="P3" s="274"/>
      <c r="Q3" s="274"/>
      <c r="R3" s="274"/>
      <c r="S3" s="274"/>
      <c r="T3" s="274"/>
      <c r="U3" s="274"/>
      <c r="V3" s="274"/>
      <c r="W3" s="274"/>
      <c r="X3" s="274"/>
      <c r="Y3" s="274"/>
    </row>
    <row r="4" spans="1:25" ht="26.25" customHeight="1" thickBot="1" x14ac:dyDescent="0.3">
      <c r="E4" s="61" t="s">
        <v>60</v>
      </c>
      <c r="F4" s="95">
        <v>44378</v>
      </c>
      <c r="G4" s="62">
        <v>44409</v>
      </c>
      <c r="H4" s="62">
        <v>44440</v>
      </c>
      <c r="I4" s="62">
        <v>44470</v>
      </c>
      <c r="J4" s="62">
        <v>44501</v>
      </c>
      <c r="K4" s="62">
        <v>44531</v>
      </c>
      <c r="L4" s="132">
        <v>44562</v>
      </c>
      <c r="M4" s="70">
        <v>44593</v>
      </c>
      <c r="N4" s="71">
        <v>44621</v>
      </c>
      <c r="O4" s="71">
        <v>44652</v>
      </c>
      <c r="P4" s="71">
        <v>44682</v>
      </c>
      <c r="Q4" s="71">
        <v>44713</v>
      </c>
      <c r="R4" s="71">
        <v>44743</v>
      </c>
      <c r="S4" s="71">
        <v>44774</v>
      </c>
      <c r="T4" s="71">
        <v>44805</v>
      </c>
      <c r="U4" s="71">
        <v>44835</v>
      </c>
      <c r="V4" s="71">
        <v>44866</v>
      </c>
      <c r="W4" s="71">
        <v>44896</v>
      </c>
      <c r="X4" s="71">
        <v>44927</v>
      </c>
      <c r="Y4" s="72">
        <v>44958</v>
      </c>
    </row>
    <row r="5" spans="1:25" ht="26.25" customHeight="1" x14ac:dyDescent="0.25">
      <c r="E5" s="54" t="s">
        <v>63</v>
      </c>
      <c r="F5" s="51">
        <v>967.16</v>
      </c>
      <c r="G5" s="52">
        <v>999.93</v>
      </c>
      <c r="H5" s="52">
        <v>991.84</v>
      </c>
      <c r="I5" s="52">
        <v>972.39</v>
      </c>
      <c r="J5" s="52">
        <v>975.82</v>
      </c>
      <c r="K5" s="52">
        <v>1035.51</v>
      </c>
      <c r="L5" s="88">
        <v>1074.01</v>
      </c>
      <c r="M5" s="51">
        <v>1053.67</v>
      </c>
      <c r="N5" s="52">
        <v>1042.54</v>
      </c>
      <c r="O5" s="52">
        <v>992.34</v>
      </c>
      <c r="P5" s="52">
        <v>1058.95</v>
      </c>
      <c r="Q5" s="52">
        <v>1032.1500000000001</v>
      </c>
      <c r="R5" s="52">
        <v>1084.04</v>
      </c>
      <c r="S5" s="52">
        <v>1170.8399999999999</v>
      </c>
      <c r="T5" s="52">
        <v>1170.8399999999999</v>
      </c>
      <c r="U5" s="52">
        <v>1194.6500000000001</v>
      </c>
      <c r="V5" s="52">
        <v>1306.98</v>
      </c>
      <c r="W5" s="52">
        <v>1280.49</v>
      </c>
      <c r="X5" s="52">
        <v>1442</v>
      </c>
      <c r="Y5" s="53">
        <v>1399.3417400000001</v>
      </c>
    </row>
    <row r="6" spans="1:25" ht="26.25" customHeight="1" x14ac:dyDescent="0.25">
      <c r="E6" s="42" t="s">
        <v>64</v>
      </c>
      <c r="F6" s="31">
        <v>474.92</v>
      </c>
      <c r="G6" s="11">
        <v>462.2</v>
      </c>
      <c r="H6" s="11">
        <v>482.61</v>
      </c>
      <c r="I6" s="11">
        <v>484.65</v>
      </c>
      <c r="J6" s="11">
        <v>464.35</v>
      </c>
      <c r="K6" s="11">
        <v>482.73</v>
      </c>
      <c r="L6" s="90">
        <v>426.57</v>
      </c>
      <c r="M6" s="31">
        <v>485.05</v>
      </c>
      <c r="N6" s="11">
        <v>472.76</v>
      </c>
      <c r="O6" s="11">
        <v>442.65</v>
      </c>
      <c r="P6" s="11">
        <v>456.78</v>
      </c>
      <c r="Q6" s="11">
        <v>433.82</v>
      </c>
      <c r="R6" s="11">
        <v>455.47</v>
      </c>
      <c r="S6" s="11">
        <v>455.02</v>
      </c>
      <c r="T6" s="11">
        <v>455.02</v>
      </c>
      <c r="U6" s="11">
        <v>482.93</v>
      </c>
      <c r="V6" s="11">
        <v>510.84</v>
      </c>
      <c r="W6" s="11">
        <v>513.98</v>
      </c>
      <c r="X6" s="11">
        <v>479.72</v>
      </c>
      <c r="Y6" s="27">
        <v>568.80488000000003</v>
      </c>
    </row>
    <row r="7" spans="1:25" ht="26.25" customHeight="1" x14ac:dyDescent="0.25">
      <c r="E7" s="42" t="s">
        <v>65</v>
      </c>
      <c r="F7" s="31">
        <v>375.5</v>
      </c>
      <c r="G7" s="11">
        <v>375.5</v>
      </c>
      <c r="H7" s="11">
        <v>375.5</v>
      </c>
      <c r="I7" s="11">
        <v>375.5</v>
      </c>
      <c r="J7" s="11">
        <v>375.5</v>
      </c>
      <c r="K7" s="11">
        <v>375.5</v>
      </c>
      <c r="L7" s="90">
        <v>396.6</v>
      </c>
      <c r="M7" s="31">
        <v>396.6</v>
      </c>
      <c r="N7" s="11">
        <v>396.6</v>
      </c>
      <c r="O7" s="11">
        <v>396.6</v>
      </c>
      <c r="P7" s="11">
        <v>396.6</v>
      </c>
      <c r="Q7" s="11">
        <v>396.6</v>
      </c>
      <c r="R7" s="11">
        <v>396.6</v>
      </c>
      <c r="S7" s="11">
        <v>396.6</v>
      </c>
      <c r="T7" s="11">
        <v>396.6</v>
      </c>
      <c r="U7" s="11">
        <v>396.6</v>
      </c>
      <c r="V7" s="11">
        <v>396.6</v>
      </c>
      <c r="W7" s="11">
        <v>396.6</v>
      </c>
      <c r="X7" s="11">
        <v>448.63</v>
      </c>
      <c r="Y7" s="27">
        <v>448.63537000000002</v>
      </c>
    </row>
    <row r="8" spans="1:25" ht="26.25" customHeight="1" x14ac:dyDescent="0.25">
      <c r="E8" s="42" t="s">
        <v>66</v>
      </c>
      <c r="F8" s="31">
        <v>1905.6</v>
      </c>
      <c r="G8" s="11">
        <v>1927.66</v>
      </c>
      <c r="H8" s="11">
        <v>1939.48</v>
      </c>
      <c r="I8" s="11">
        <v>1922.44</v>
      </c>
      <c r="J8" s="11">
        <v>1904.78</v>
      </c>
      <c r="K8" s="11">
        <v>1983.18</v>
      </c>
      <c r="L8" s="90">
        <v>1991.19</v>
      </c>
      <c r="M8" s="31">
        <v>2029.87</v>
      </c>
      <c r="N8" s="11">
        <v>2006.27</v>
      </c>
      <c r="O8" s="11">
        <v>1925.89</v>
      </c>
      <c r="P8" s="11">
        <v>2006.32</v>
      </c>
      <c r="Q8" s="11">
        <v>1956.87</v>
      </c>
      <c r="R8" s="11">
        <v>2033.52</v>
      </c>
      <c r="S8" s="11">
        <v>2121.38</v>
      </c>
      <c r="T8" s="11">
        <v>2121.38</v>
      </c>
      <c r="U8" s="11">
        <v>2176.65</v>
      </c>
      <c r="V8" s="11">
        <v>2318.8000000000002</v>
      </c>
      <c r="W8" s="11">
        <v>2297.1799999999998</v>
      </c>
      <c r="X8" s="11">
        <v>2485</v>
      </c>
      <c r="Y8" s="27">
        <v>2531</v>
      </c>
    </row>
    <row r="9" spans="1:25" ht="26.25" customHeight="1" thickBot="1" x14ac:dyDescent="0.3">
      <c r="E9" s="43" t="s">
        <v>67</v>
      </c>
      <c r="F9" s="32">
        <v>3200.62</v>
      </c>
      <c r="G9" s="28">
        <v>3207.2</v>
      </c>
      <c r="H9" s="28">
        <v>3217.28</v>
      </c>
      <c r="I9" s="28">
        <v>3225.57</v>
      </c>
      <c r="J9" s="28">
        <v>3222.12</v>
      </c>
      <c r="K9" s="28">
        <v>3233.89</v>
      </c>
      <c r="L9" s="94">
        <v>3253.5</v>
      </c>
      <c r="M9" s="32">
        <v>3303.39</v>
      </c>
      <c r="N9" s="28">
        <v>3353.15</v>
      </c>
      <c r="O9" s="28">
        <v>3382.42</v>
      </c>
      <c r="P9" s="28">
        <v>3420.32</v>
      </c>
      <c r="Q9" s="28">
        <v>3444.78</v>
      </c>
      <c r="R9" s="28">
        <v>3458.15</v>
      </c>
      <c r="S9" s="28">
        <v>3481.62</v>
      </c>
      <c r="T9" s="28">
        <v>3481.62</v>
      </c>
      <c r="U9" s="28">
        <v>3541.07</v>
      </c>
      <c r="V9" s="28">
        <v>3562.02</v>
      </c>
      <c r="W9" s="28">
        <v>3584.93</v>
      </c>
      <c r="X9" s="28">
        <v>3625.62</v>
      </c>
      <c r="Y9" s="29">
        <v>3685.4430600000001</v>
      </c>
    </row>
    <row r="10" spans="1:25" ht="30" customHeight="1" x14ac:dyDescent="0.25">
      <c r="E10" s="249" t="s">
        <v>88</v>
      </c>
      <c r="F10" s="249"/>
      <c r="G10" s="249"/>
      <c r="H10" s="249"/>
      <c r="I10" s="249"/>
      <c r="J10" s="249"/>
      <c r="K10" s="249"/>
      <c r="L10" s="249"/>
      <c r="M10" s="250"/>
      <c r="N10" s="250"/>
      <c r="O10" s="250"/>
      <c r="P10" s="250"/>
      <c r="Q10" s="250"/>
      <c r="R10" s="250"/>
      <c r="S10" s="250"/>
    </row>
    <row r="11" spans="1:25" ht="30" customHeight="1" thickBot="1" x14ac:dyDescent="0.4">
      <c r="F11" s="112" t="s">
        <v>101</v>
      </c>
      <c r="G11" s="113"/>
      <c r="H11" s="113"/>
      <c r="I11" s="113"/>
      <c r="J11" s="113"/>
      <c r="K11" s="252" t="s">
        <v>123</v>
      </c>
      <c r="L11" s="252"/>
      <c r="M11" s="252"/>
      <c r="N11" s="252"/>
      <c r="O11" s="252"/>
      <c r="P11" s="252"/>
      <c r="Q11" s="252"/>
      <c r="R11" s="252"/>
      <c r="S11" s="252"/>
      <c r="T11" s="252"/>
      <c r="U11" s="252"/>
      <c r="V11" s="252"/>
      <c r="W11" s="252"/>
      <c r="X11" s="252"/>
      <c r="Y11" s="252"/>
    </row>
    <row r="12" spans="1:25" ht="30" customHeight="1" thickBot="1" x14ac:dyDescent="0.3">
      <c r="D12" s="57" t="s">
        <v>84</v>
      </c>
      <c r="E12" s="57" t="s">
        <v>83</v>
      </c>
      <c r="F12" s="96">
        <v>44378</v>
      </c>
      <c r="G12" s="58">
        <v>44409</v>
      </c>
      <c r="H12" s="58">
        <v>44440</v>
      </c>
      <c r="I12" s="58">
        <v>44470</v>
      </c>
      <c r="J12" s="58">
        <v>44501</v>
      </c>
      <c r="K12" s="58">
        <v>44531</v>
      </c>
      <c r="L12" s="97">
        <v>44562</v>
      </c>
      <c r="M12" s="70">
        <v>44593</v>
      </c>
      <c r="N12" s="71">
        <v>44621</v>
      </c>
      <c r="O12" s="71">
        <v>44652</v>
      </c>
      <c r="P12" s="71">
        <v>44682</v>
      </c>
      <c r="Q12" s="71">
        <v>44713</v>
      </c>
      <c r="R12" s="71">
        <v>44743</v>
      </c>
      <c r="S12" s="71">
        <v>44774</v>
      </c>
      <c r="T12" s="71">
        <v>44805</v>
      </c>
      <c r="U12" s="71">
        <v>44835</v>
      </c>
      <c r="V12" s="71">
        <v>44866</v>
      </c>
      <c r="W12" s="71">
        <v>44896</v>
      </c>
      <c r="X12" s="71">
        <v>44927</v>
      </c>
      <c r="Y12" s="72">
        <v>44958</v>
      </c>
    </row>
    <row r="13" spans="1:25" ht="30" customHeight="1" x14ac:dyDescent="0.25">
      <c r="D13" s="235" t="s">
        <v>85</v>
      </c>
      <c r="E13" s="54" t="s">
        <v>68</v>
      </c>
      <c r="F13" s="51">
        <v>868.83</v>
      </c>
      <c r="G13" s="52">
        <v>876.05</v>
      </c>
      <c r="H13" s="52">
        <v>881.58</v>
      </c>
      <c r="I13" s="52">
        <v>877.63</v>
      </c>
      <c r="J13" s="52">
        <v>867.65</v>
      </c>
      <c r="K13" s="52">
        <v>902.63</v>
      </c>
      <c r="L13" s="88">
        <v>904.05</v>
      </c>
      <c r="M13" s="51">
        <v>927.29</v>
      </c>
      <c r="N13" s="52">
        <v>917.57</v>
      </c>
      <c r="O13" s="52">
        <v>884.99</v>
      </c>
      <c r="P13" s="52">
        <v>919.5</v>
      </c>
      <c r="Q13" s="52">
        <v>898.69</v>
      </c>
      <c r="R13" s="52">
        <v>931.44</v>
      </c>
      <c r="S13" s="52">
        <v>964.95</v>
      </c>
      <c r="T13" s="52">
        <v>964.95</v>
      </c>
      <c r="U13" s="52">
        <v>992.06</v>
      </c>
      <c r="V13" s="52">
        <v>1048.08</v>
      </c>
      <c r="W13" s="52">
        <v>1056.1400000000001</v>
      </c>
      <c r="X13" s="52">
        <v>1116.5999999999999</v>
      </c>
      <c r="Y13" s="53">
        <v>1143.48</v>
      </c>
    </row>
    <row r="14" spans="1:25" ht="30" customHeight="1" thickBot="1" x14ac:dyDescent="0.3">
      <c r="D14" s="236"/>
      <c r="E14" s="42" t="s">
        <v>69</v>
      </c>
      <c r="F14" s="31">
        <v>1090.1300000000001</v>
      </c>
      <c r="G14" s="11">
        <v>1100</v>
      </c>
      <c r="H14" s="11">
        <v>1106.3599999999999</v>
      </c>
      <c r="I14" s="11">
        <v>1103.17</v>
      </c>
      <c r="J14" s="11">
        <v>1090.23</v>
      </c>
      <c r="K14" s="11">
        <v>1134.54</v>
      </c>
      <c r="L14" s="90">
        <v>1141.94</v>
      </c>
      <c r="M14" s="31">
        <v>1165.44</v>
      </c>
      <c r="N14" s="11">
        <v>1153.6500000000001</v>
      </c>
      <c r="O14" s="11">
        <v>1111.99</v>
      </c>
      <c r="P14" s="11">
        <v>1155.3900000000001</v>
      </c>
      <c r="Q14" s="11">
        <v>1129.49</v>
      </c>
      <c r="R14" s="11">
        <v>1170.6300000000001</v>
      </c>
      <c r="S14" s="11">
        <v>1212.0999999999999</v>
      </c>
      <c r="T14" s="11">
        <v>1212.0999999999999</v>
      </c>
      <c r="U14" s="11">
        <v>1246.3800000000001</v>
      </c>
      <c r="V14" s="11">
        <v>1315.96</v>
      </c>
      <c r="W14" s="11">
        <v>1326.08</v>
      </c>
      <c r="X14" s="11">
        <v>1402.33</v>
      </c>
      <c r="Y14" s="27">
        <v>1435.53</v>
      </c>
    </row>
    <row r="15" spans="1:25" ht="30" customHeight="1" thickBot="1" x14ac:dyDescent="0.3">
      <c r="D15" s="55" t="s">
        <v>86</v>
      </c>
      <c r="E15" s="42" t="s">
        <v>70</v>
      </c>
      <c r="F15" s="31">
        <v>1905.6</v>
      </c>
      <c r="G15" s="11">
        <v>1927.66</v>
      </c>
      <c r="H15" s="11">
        <v>1939.48</v>
      </c>
      <c r="I15" s="11">
        <v>1922.44</v>
      </c>
      <c r="J15" s="11">
        <v>1904.78</v>
      </c>
      <c r="K15" s="11">
        <v>1983.18</v>
      </c>
      <c r="L15" s="90">
        <v>1991.19</v>
      </c>
      <c r="M15" s="31">
        <v>2029.87</v>
      </c>
      <c r="N15" s="11">
        <v>2006.27</v>
      </c>
      <c r="O15" s="11">
        <v>1925.89</v>
      </c>
      <c r="P15" s="11">
        <v>2006.32</v>
      </c>
      <c r="Q15" s="11">
        <v>1956.87</v>
      </c>
      <c r="R15" s="11">
        <v>2033.52</v>
      </c>
      <c r="S15" s="11">
        <v>2121.38</v>
      </c>
      <c r="T15" s="11">
        <v>2121.38</v>
      </c>
      <c r="U15" s="11">
        <v>2176.65</v>
      </c>
      <c r="V15" s="11">
        <f>+V8</f>
        <v>2318.8000000000002</v>
      </c>
      <c r="W15" s="11">
        <v>2297.1799999999998</v>
      </c>
      <c r="X15" s="11">
        <v>2485</v>
      </c>
      <c r="Y15" s="27">
        <v>2531</v>
      </c>
    </row>
    <row r="16" spans="1:25" ht="30" customHeight="1" thickBot="1" x14ac:dyDescent="0.3">
      <c r="D16" s="55" t="s">
        <v>87</v>
      </c>
      <c r="E16" s="43" t="s">
        <v>71</v>
      </c>
      <c r="F16" s="32">
        <v>2286.7199999999998</v>
      </c>
      <c r="G16" s="28">
        <v>2313.192</v>
      </c>
      <c r="H16" s="28">
        <v>2327.3759999999997</v>
      </c>
      <c r="I16" s="28">
        <v>2306.9279999999999</v>
      </c>
      <c r="J16" s="28">
        <v>2285.7359999999999</v>
      </c>
      <c r="K16" s="28">
        <v>2379.8159999999998</v>
      </c>
      <c r="L16" s="94">
        <v>2389.4279999999999</v>
      </c>
      <c r="M16" s="32">
        <v>2435.8439999999996</v>
      </c>
      <c r="N16" s="28">
        <v>2407.5239999999999</v>
      </c>
      <c r="O16" s="28">
        <v>2311.0680000000002</v>
      </c>
      <c r="P16" s="28">
        <v>2407.5839999999998</v>
      </c>
      <c r="Q16" s="28">
        <v>2348.2439999999997</v>
      </c>
      <c r="R16" s="28">
        <v>2440.2239999999997</v>
      </c>
      <c r="S16" s="28">
        <v>2545.6559999999999</v>
      </c>
      <c r="T16" s="28">
        <f>T15*1.2</f>
        <v>2545.6559999999999</v>
      </c>
      <c r="U16" s="28">
        <v>2611.98</v>
      </c>
      <c r="V16" s="28">
        <f>+V15*1.2</f>
        <v>2782.56</v>
      </c>
      <c r="W16" s="28">
        <f>2297.18*1.2</f>
        <v>2756.6159999999995</v>
      </c>
      <c r="X16" s="28">
        <f t="shared" ref="X16:Y16" si="0">+X15*1.2</f>
        <v>2982</v>
      </c>
      <c r="Y16" s="29">
        <v>3037.2</v>
      </c>
    </row>
    <row r="17" spans="5:22" ht="30" customHeight="1" x14ac:dyDescent="0.25">
      <c r="E17" s="249" t="s">
        <v>88</v>
      </c>
      <c r="F17" s="249"/>
      <c r="G17" s="249"/>
      <c r="H17" s="249"/>
      <c r="I17" s="249"/>
      <c r="J17" s="249"/>
      <c r="K17" s="249"/>
      <c r="L17" s="249"/>
      <c r="M17" s="250"/>
      <c r="N17" s="250"/>
      <c r="O17" s="250"/>
      <c r="P17" s="250"/>
      <c r="Q17" s="250"/>
      <c r="R17" s="250"/>
      <c r="S17" s="250"/>
    </row>
    <row r="18" spans="5:22" ht="30" customHeight="1" x14ac:dyDescent="0.25">
      <c r="E18" s="242" t="s">
        <v>109</v>
      </c>
      <c r="F18" s="242"/>
      <c r="G18" s="242"/>
      <c r="H18" s="242"/>
      <c r="I18" s="242"/>
      <c r="J18" s="242"/>
      <c r="K18" s="242"/>
      <c r="L18" s="242"/>
      <c r="M18" s="242"/>
      <c r="N18" s="242"/>
      <c r="O18" s="242"/>
      <c r="P18" s="242"/>
      <c r="Q18" s="242"/>
      <c r="R18" s="242"/>
      <c r="S18" s="242"/>
      <c r="T18" s="242"/>
      <c r="U18" s="242"/>
      <c r="V18" s="242"/>
    </row>
    <row r="19" spans="5:22" x14ac:dyDescent="0.25">
      <c r="E19" s="242"/>
      <c r="F19" s="242"/>
      <c r="G19" s="242"/>
      <c r="H19" s="242"/>
      <c r="I19" s="242"/>
      <c r="J19" s="242"/>
      <c r="K19" s="242"/>
      <c r="L19" s="242"/>
      <c r="M19" s="242"/>
      <c r="N19" s="242"/>
      <c r="O19" s="242"/>
      <c r="P19" s="242"/>
      <c r="Q19" s="242"/>
      <c r="R19" s="242"/>
      <c r="S19" s="242"/>
      <c r="T19" s="242"/>
      <c r="U19" s="242"/>
      <c r="V19" s="242"/>
    </row>
    <row r="80" ht="32.25" customHeight="1" x14ac:dyDescent="0.25"/>
    <row r="81" ht="32.25" customHeight="1" x14ac:dyDescent="0.25"/>
    <row r="84" ht="30" customHeight="1" x14ac:dyDescent="0.25"/>
    <row r="87" ht="21" customHeight="1" x14ac:dyDescent="0.25"/>
  </sheetData>
  <mergeCells count="7">
    <mergeCell ref="E17:S17"/>
    <mergeCell ref="E18:V19"/>
    <mergeCell ref="A1:C1"/>
    <mergeCell ref="E10:S10"/>
    <mergeCell ref="D13:D14"/>
    <mergeCell ref="K3:Y3"/>
    <mergeCell ref="K11:Y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Y86"/>
  <sheetViews>
    <sheetView zoomScaleNormal="100" workbookViewId="0">
      <selection activeCell="S39" sqref="S39"/>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25" x14ac:dyDescent="0.25">
      <c r="A1" s="234"/>
      <c r="B1" s="234"/>
      <c r="C1" s="234"/>
    </row>
    <row r="2" spans="1:25" ht="15.75" thickBot="1" x14ac:dyDescent="0.3"/>
    <row r="3" spans="1:25" ht="26.25" customHeight="1" thickBot="1" x14ac:dyDescent="0.4">
      <c r="F3" s="259" t="s">
        <v>139</v>
      </c>
      <c r="G3" s="239"/>
      <c r="H3" s="239"/>
      <c r="I3" s="239"/>
      <c r="J3" s="239"/>
      <c r="K3" s="239"/>
      <c r="L3" s="239"/>
      <c r="M3" s="239"/>
      <c r="N3" s="239"/>
      <c r="O3" s="239"/>
      <c r="P3" s="239"/>
      <c r="Q3" s="239"/>
      <c r="R3" s="240"/>
    </row>
    <row r="4" spans="1:25" ht="26.25" customHeight="1" thickBot="1" x14ac:dyDescent="0.3">
      <c r="E4" s="69" t="s">
        <v>60</v>
      </c>
      <c r="F4" s="70">
        <v>44531</v>
      </c>
      <c r="G4" s="71">
        <v>44562</v>
      </c>
      <c r="H4" s="71">
        <v>44593</v>
      </c>
      <c r="I4" s="71">
        <v>44621</v>
      </c>
      <c r="J4" s="71">
        <v>44652</v>
      </c>
      <c r="K4" s="71">
        <v>44682</v>
      </c>
      <c r="L4" s="71">
        <v>44713</v>
      </c>
      <c r="M4" s="71">
        <v>44743</v>
      </c>
      <c r="N4" s="71">
        <v>44774</v>
      </c>
      <c r="O4" s="71">
        <v>44805</v>
      </c>
      <c r="P4" s="71">
        <v>44835</v>
      </c>
      <c r="Q4" s="71">
        <v>44866</v>
      </c>
      <c r="R4" s="72">
        <v>44896</v>
      </c>
    </row>
    <row r="5" spans="1:25" ht="26.25" customHeight="1" x14ac:dyDescent="0.25">
      <c r="E5" s="54" t="s">
        <v>63</v>
      </c>
      <c r="F5" s="118">
        <v>1166.9000000000001</v>
      </c>
      <c r="G5" s="119">
        <v>943.11</v>
      </c>
      <c r="H5" s="119">
        <v>981.24</v>
      </c>
      <c r="I5" s="119">
        <v>916.5</v>
      </c>
      <c r="J5" s="119">
        <v>901.73</v>
      </c>
      <c r="K5" s="119">
        <v>952.91</v>
      </c>
      <c r="L5" s="119">
        <v>923.8</v>
      </c>
      <c r="M5" s="119">
        <v>996.95</v>
      </c>
      <c r="N5" s="119">
        <v>1006.44</v>
      </c>
      <c r="O5" s="119">
        <v>1033.47</v>
      </c>
      <c r="P5" s="119">
        <v>1061.27</v>
      </c>
      <c r="Q5" s="119">
        <v>1119.6099999999999</v>
      </c>
      <c r="R5" s="120">
        <v>1111.69</v>
      </c>
    </row>
    <row r="6" spans="1:25" ht="26.25" customHeight="1" x14ac:dyDescent="0.25">
      <c r="E6" s="42" t="s">
        <v>64</v>
      </c>
      <c r="F6" s="46">
        <v>895.22</v>
      </c>
      <c r="G6" s="33">
        <v>974.42</v>
      </c>
      <c r="H6" s="33">
        <v>956.88</v>
      </c>
      <c r="I6" s="33">
        <v>980.4</v>
      </c>
      <c r="J6" s="33">
        <v>969.87</v>
      </c>
      <c r="K6" s="33">
        <v>928.23</v>
      </c>
      <c r="L6" s="33">
        <v>915.47</v>
      </c>
      <c r="M6" s="33">
        <v>1034.77</v>
      </c>
      <c r="N6" s="33">
        <v>979.53</v>
      </c>
      <c r="O6" s="33">
        <v>979.51</v>
      </c>
      <c r="P6" s="33">
        <v>1169.53</v>
      </c>
      <c r="Q6" s="33">
        <v>1075.19</v>
      </c>
      <c r="R6" s="34">
        <v>1091.3599999999999</v>
      </c>
    </row>
    <row r="7" spans="1:25" ht="26.25" customHeight="1" x14ac:dyDescent="0.25">
      <c r="E7" s="42" t="s">
        <v>65</v>
      </c>
      <c r="F7" s="46">
        <v>822.17</v>
      </c>
      <c r="G7" s="33">
        <v>843.23</v>
      </c>
      <c r="H7" s="33">
        <v>865.81</v>
      </c>
      <c r="I7" s="33">
        <v>884.73</v>
      </c>
      <c r="J7" s="33">
        <v>902.09</v>
      </c>
      <c r="K7" s="33">
        <v>913.22</v>
      </c>
      <c r="L7" s="33">
        <v>930.11</v>
      </c>
      <c r="M7" s="33">
        <v>932.75</v>
      </c>
      <c r="N7" s="33">
        <v>950.32</v>
      </c>
      <c r="O7" s="33">
        <v>948.67</v>
      </c>
      <c r="P7" s="33">
        <v>953.42</v>
      </c>
      <c r="Q7" s="33">
        <v>966.69</v>
      </c>
      <c r="R7" s="34">
        <v>980.8</v>
      </c>
    </row>
    <row r="8" spans="1:25" ht="26.25" customHeight="1" x14ac:dyDescent="0.25">
      <c r="E8" s="42" t="s">
        <v>66</v>
      </c>
      <c r="F8" s="46">
        <v>2902.39</v>
      </c>
      <c r="G8" s="33">
        <v>2778.76</v>
      </c>
      <c r="H8" s="33">
        <v>2818.77</v>
      </c>
      <c r="I8" s="33">
        <v>2801.57</v>
      </c>
      <c r="J8" s="33">
        <v>2791.83</v>
      </c>
      <c r="K8" s="33">
        <v>2808.77</v>
      </c>
      <c r="L8" s="33">
        <v>2787.21</v>
      </c>
      <c r="M8" s="33">
        <v>2986.65</v>
      </c>
      <c r="N8" s="33">
        <v>2951.9</v>
      </c>
      <c r="O8" s="33">
        <v>2979.32</v>
      </c>
      <c r="P8" s="33">
        <v>3208.12</v>
      </c>
      <c r="Q8" s="33">
        <v>3185.9</v>
      </c>
      <c r="R8" s="34">
        <v>3209.93</v>
      </c>
      <c r="Y8" s="2" t="s">
        <v>107</v>
      </c>
    </row>
    <row r="9" spans="1:25" ht="26.25" customHeight="1" thickBot="1" x14ac:dyDescent="0.3">
      <c r="E9" s="43" t="s">
        <v>67</v>
      </c>
      <c r="F9" s="47">
        <v>2425.2800000000002</v>
      </c>
      <c r="G9" s="44">
        <v>2439.9899999999998</v>
      </c>
      <c r="H9" s="44">
        <v>2477.41</v>
      </c>
      <c r="I9" s="44">
        <v>2514.73</v>
      </c>
      <c r="J9" s="44">
        <v>2536.6799999999998</v>
      </c>
      <c r="K9" s="44">
        <v>2565.1</v>
      </c>
      <c r="L9" s="44">
        <v>2583.44</v>
      </c>
      <c r="M9" s="44">
        <v>2593.4699999999998</v>
      </c>
      <c r="N9" s="44">
        <v>2611.0700000000002</v>
      </c>
      <c r="O9" s="44">
        <v>1711.26</v>
      </c>
      <c r="P9" s="44">
        <v>1725.02</v>
      </c>
      <c r="Q9" s="44">
        <v>1735.23</v>
      </c>
      <c r="R9" s="45">
        <v>1746.39</v>
      </c>
    </row>
    <row r="10" spans="1:25" ht="30" customHeight="1" thickBot="1" x14ac:dyDescent="0.3">
      <c r="E10" s="246" t="s">
        <v>88</v>
      </c>
      <c r="F10" s="238"/>
      <c r="G10" s="238"/>
      <c r="H10" s="238"/>
      <c r="I10" s="238"/>
      <c r="J10" s="238"/>
      <c r="K10" s="238"/>
      <c r="L10" s="238"/>
      <c r="M10" s="238"/>
      <c r="N10" s="238"/>
      <c r="O10" s="238"/>
      <c r="P10" s="238"/>
      <c r="Q10" s="238"/>
      <c r="R10" s="238"/>
    </row>
    <row r="11" spans="1:25" ht="30" customHeight="1" thickBot="1" x14ac:dyDescent="0.4">
      <c r="F11" s="259" t="s">
        <v>140</v>
      </c>
      <c r="G11" s="239"/>
      <c r="H11" s="239"/>
      <c r="I11" s="239"/>
      <c r="J11" s="239"/>
      <c r="K11" s="239"/>
      <c r="L11" s="239"/>
      <c r="M11" s="239"/>
      <c r="N11" s="239"/>
      <c r="O11" s="239"/>
      <c r="P11" s="239"/>
      <c r="Q11" s="239"/>
      <c r="R11" s="240"/>
    </row>
    <row r="12" spans="1:25" ht="30" customHeight="1" thickBot="1" x14ac:dyDescent="0.3">
      <c r="D12" s="57" t="s">
        <v>84</v>
      </c>
      <c r="E12" s="73" t="s">
        <v>83</v>
      </c>
      <c r="F12" s="70">
        <v>44531</v>
      </c>
      <c r="G12" s="71">
        <v>44562</v>
      </c>
      <c r="H12" s="71">
        <v>44593</v>
      </c>
      <c r="I12" s="71">
        <v>44621</v>
      </c>
      <c r="J12" s="71">
        <v>44652</v>
      </c>
      <c r="K12" s="71">
        <v>44682</v>
      </c>
      <c r="L12" s="71">
        <v>44713</v>
      </c>
      <c r="M12" s="71">
        <v>44743</v>
      </c>
      <c r="N12" s="71">
        <v>44774</v>
      </c>
      <c r="O12" s="71">
        <v>44805</v>
      </c>
      <c r="P12" s="71">
        <v>44835</v>
      </c>
      <c r="Q12" s="71">
        <v>44866</v>
      </c>
      <c r="R12" s="72">
        <v>44896</v>
      </c>
    </row>
    <row r="13" spans="1:25" ht="30" customHeight="1" x14ac:dyDescent="0.25">
      <c r="D13" s="235" t="s">
        <v>85</v>
      </c>
      <c r="E13" s="54" t="s">
        <v>68</v>
      </c>
      <c r="F13" s="118">
        <v>1217.71</v>
      </c>
      <c r="G13" s="119">
        <v>1165.24</v>
      </c>
      <c r="H13" s="119">
        <v>1183.47</v>
      </c>
      <c r="I13" s="119">
        <v>1176.21</v>
      </c>
      <c r="J13" s="119">
        <v>1171.3599999999999</v>
      </c>
      <c r="K13" s="119">
        <v>1180.6099999999999</v>
      </c>
      <c r="L13" s="119">
        <v>1172.01</v>
      </c>
      <c r="M13" s="119">
        <v>1250.9000000000001</v>
      </c>
      <c r="N13" s="119">
        <v>1261.02</v>
      </c>
      <c r="O13" s="119">
        <v>1273.99</v>
      </c>
      <c r="P13" s="119">
        <v>1341.42</v>
      </c>
      <c r="Q13" s="119">
        <v>1350.95</v>
      </c>
      <c r="R13" s="120">
        <v>1361.48</v>
      </c>
    </row>
    <row r="14" spans="1:25" ht="30" customHeight="1" thickBot="1" x14ac:dyDescent="0.3">
      <c r="D14" s="236"/>
      <c r="E14" s="42" t="s">
        <v>69</v>
      </c>
      <c r="F14" s="46">
        <v>1520.34</v>
      </c>
      <c r="G14" s="33">
        <v>1454.81</v>
      </c>
      <c r="H14" s="33">
        <v>1477.36</v>
      </c>
      <c r="I14" s="33">
        <v>1468.38</v>
      </c>
      <c r="J14" s="33">
        <v>1462.31</v>
      </c>
      <c r="K14" s="33">
        <v>1473.74</v>
      </c>
      <c r="L14" s="33">
        <v>1463.23</v>
      </c>
      <c r="M14" s="33">
        <v>1561.56</v>
      </c>
      <c r="N14" s="33">
        <v>1574.02</v>
      </c>
      <c r="O14" s="33">
        <v>1590.22</v>
      </c>
      <c r="P14" s="33">
        <v>1674.98</v>
      </c>
      <c r="Q14" s="33">
        <v>1687.14</v>
      </c>
      <c r="R14" s="34">
        <v>1700.11</v>
      </c>
    </row>
    <row r="15" spans="1:25" ht="30" customHeight="1" thickBot="1" x14ac:dyDescent="0.3">
      <c r="D15" s="55" t="s">
        <v>86</v>
      </c>
      <c r="E15" s="42" t="s">
        <v>70</v>
      </c>
      <c r="F15" s="46">
        <v>2902.39</v>
      </c>
      <c r="G15" s="33">
        <v>2778.76</v>
      </c>
      <c r="H15" s="33">
        <v>2818.77</v>
      </c>
      <c r="I15" s="33">
        <v>2801.57</v>
      </c>
      <c r="J15" s="33">
        <v>2791.83</v>
      </c>
      <c r="K15" s="33">
        <v>2808.77</v>
      </c>
      <c r="L15" s="33">
        <v>2787.21</v>
      </c>
      <c r="M15" s="33">
        <v>2986.65</v>
      </c>
      <c r="N15" s="33">
        <v>2951.9</v>
      </c>
      <c r="O15" s="33">
        <v>2979.32</v>
      </c>
      <c r="P15" s="33">
        <v>3208.12</v>
      </c>
      <c r="Q15" s="33">
        <v>3185.9</v>
      </c>
      <c r="R15" s="34">
        <v>3209.93</v>
      </c>
    </row>
    <row r="16" spans="1:25" ht="30" customHeight="1" thickBot="1" x14ac:dyDescent="0.3">
      <c r="D16" s="55" t="s">
        <v>87</v>
      </c>
      <c r="E16" s="43" t="s">
        <v>71</v>
      </c>
      <c r="F16" s="32">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8" ht="15" customHeight="1" x14ac:dyDescent="0.25">
      <c r="E17" s="247" t="s">
        <v>89</v>
      </c>
      <c r="F17" s="237"/>
      <c r="G17" s="237"/>
      <c r="H17" s="237"/>
      <c r="I17" s="237"/>
      <c r="J17" s="237"/>
      <c r="K17" s="237"/>
      <c r="L17" s="237"/>
      <c r="M17" s="237"/>
      <c r="N17" s="237"/>
      <c r="O17" s="237"/>
      <c r="P17" s="237"/>
      <c r="Q17" s="237"/>
      <c r="R17" s="237"/>
    </row>
    <row r="18" spans="5:18" ht="36.75" customHeight="1" x14ac:dyDescent="0.25">
      <c r="E18" s="237"/>
      <c r="F18" s="237"/>
      <c r="G18" s="237"/>
      <c r="H18" s="237"/>
      <c r="I18" s="237"/>
      <c r="J18" s="237"/>
      <c r="K18" s="237"/>
      <c r="L18" s="237"/>
      <c r="M18" s="237"/>
      <c r="N18" s="237"/>
      <c r="O18" s="237"/>
      <c r="P18" s="237"/>
      <c r="Q18" s="237"/>
      <c r="R18" s="237"/>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Y87"/>
  <sheetViews>
    <sheetView zoomScaleNormal="100" workbookViewId="0">
      <selection activeCell="AA16" sqref="AA16"/>
    </sheetView>
  </sheetViews>
  <sheetFormatPr baseColWidth="10" defaultColWidth="11.42578125" defaultRowHeight="15" x14ac:dyDescent="0.25"/>
  <cols>
    <col min="1" max="3" width="11.42578125" style="2"/>
    <col min="4" max="4" width="14.42578125" style="2" customWidth="1"/>
    <col min="5" max="5" width="18" style="2" customWidth="1"/>
    <col min="6" max="7" width="9.7109375" style="2" hidden="1" customWidth="1"/>
    <col min="8" max="12" width="9.5703125" style="2" hidden="1" customWidth="1"/>
    <col min="13" max="22" width="9.5703125" style="2" customWidth="1"/>
    <col min="23" max="16384" width="11.42578125" style="2"/>
  </cols>
  <sheetData>
    <row r="1" spans="1:25" x14ac:dyDescent="0.25">
      <c r="A1" s="234"/>
      <c r="B1" s="234"/>
      <c r="C1" s="234"/>
    </row>
    <row r="2" spans="1:25" ht="3.6" customHeight="1" thickBot="1" x14ac:dyDescent="0.3"/>
    <row r="3" spans="1:25" ht="37.15" customHeight="1" thickBot="1" x14ac:dyDescent="0.4">
      <c r="F3" s="108" t="s">
        <v>94</v>
      </c>
      <c r="G3" s="109"/>
      <c r="H3" s="109"/>
      <c r="I3" s="109"/>
      <c r="J3" s="109"/>
      <c r="K3" s="284" t="s">
        <v>125</v>
      </c>
      <c r="L3" s="285"/>
      <c r="M3" s="285"/>
      <c r="N3" s="285"/>
      <c r="O3" s="285"/>
      <c r="P3" s="285"/>
      <c r="Q3" s="285"/>
      <c r="R3" s="285"/>
      <c r="S3" s="285"/>
      <c r="T3" s="285"/>
      <c r="U3" s="285"/>
      <c r="V3" s="285"/>
      <c r="W3" s="285"/>
      <c r="X3" s="285"/>
      <c r="Y3" s="286"/>
    </row>
    <row r="4" spans="1:25" ht="26.25" customHeight="1" thickBot="1" x14ac:dyDescent="0.3">
      <c r="E4" s="61" t="s">
        <v>60</v>
      </c>
      <c r="F4" s="85">
        <v>44378</v>
      </c>
      <c r="G4" s="86">
        <v>44409</v>
      </c>
      <c r="H4" s="86">
        <v>44440</v>
      </c>
      <c r="I4" s="87">
        <v>44470</v>
      </c>
      <c r="J4" s="85">
        <v>44501</v>
      </c>
      <c r="K4" s="86">
        <v>44531</v>
      </c>
      <c r="L4" s="87">
        <v>44562</v>
      </c>
      <c r="M4" s="95">
        <v>44593</v>
      </c>
      <c r="N4" s="62">
        <v>44621</v>
      </c>
      <c r="O4" s="62">
        <v>44652</v>
      </c>
      <c r="P4" s="62">
        <v>44682</v>
      </c>
      <c r="Q4" s="62">
        <v>44713</v>
      </c>
      <c r="R4" s="62">
        <v>44743</v>
      </c>
      <c r="S4" s="62">
        <v>44774</v>
      </c>
      <c r="T4" s="62">
        <v>44805</v>
      </c>
      <c r="U4" s="62">
        <v>44835</v>
      </c>
      <c r="V4" s="62">
        <v>44866</v>
      </c>
      <c r="W4" s="62">
        <v>44896</v>
      </c>
      <c r="X4" s="62">
        <v>44927</v>
      </c>
      <c r="Y4" s="63">
        <v>44958</v>
      </c>
    </row>
    <row r="5" spans="1:25" ht="26.25" customHeight="1" x14ac:dyDescent="0.25">
      <c r="E5" s="54" t="s">
        <v>63</v>
      </c>
      <c r="F5" s="51">
        <v>999</v>
      </c>
      <c r="G5" s="52">
        <v>1013</v>
      </c>
      <c r="H5" s="88">
        <v>985</v>
      </c>
      <c r="I5" s="89">
        <v>1027</v>
      </c>
      <c r="J5" s="51">
        <v>1014</v>
      </c>
      <c r="K5" s="52">
        <v>1055</v>
      </c>
      <c r="L5" s="88">
        <v>964</v>
      </c>
      <c r="M5" s="51">
        <v>994</v>
      </c>
      <c r="N5" s="52">
        <v>885</v>
      </c>
      <c r="O5" s="52">
        <v>885</v>
      </c>
      <c r="P5" s="52">
        <v>940</v>
      </c>
      <c r="Q5" s="52">
        <v>940</v>
      </c>
      <c r="R5" s="52">
        <v>1034</v>
      </c>
      <c r="S5" s="52">
        <v>1101</v>
      </c>
      <c r="T5" s="52">
        <v>1089</v>
      </c>
      <c r="U5" s="52">
        <v>1146</v>
      </c>
      <c r="V5" s="52">
        <v>1212</v>
      </c>
      <c r="W5" s="52">
        <v>1212</v>
      </c>
      <c r="X5" s="52">
        <v>1348</v>
      </c>
      <c r="Y5" s="53">
        <v>1307.53</v>
      </c>
    </row>
    <row r="6" spans="1:25" ht="26.25" customHeight="1" x14ac:dyDescent="0.25">
      <c r="E6" s="42" t="s">
        <v>64</v>
      </c>
      <c r="F6" s="31">
        <v>305</v>
      </c>
      <c r="G6" s="11">
        <v>307</v>
      </c>
      <c r="H6" s="90">
        <v>299</v>
      </c>
      <c r="I6" s="91">
        <v>312</v>
      </c>
      <c r="J6" s="31">
        <v>309</v>
      </c>
      <c r="K6" s="11">
        <v>314</v>
      </c>
      <c r="L6" s="90">
        <v>336</v>
      </c>
      <c r="M6" s="31">
        <v>346</v>
      </c>
      <c r="N6" s="11">
        <v>310</v>
      </c>
      <c r="O6" s="11">
        <v>310</v>
      </c>
      <c r="P6" s="11">
        <v>329</v>
      </c>
      <c r="Q6" s="11">
        <v>329</v>
      </c>
      <c r="R6" s="11">
        <v>369</v>
      </c>
      <c r="S6" s="11">
        <v>396</v>
      </c>
      <c r="T6" s="11">
        <v>392</v>
      </c>
      <c r="U6" s="11">
        <v>341</v>
      </c>
      <c r="V6" s="11">
        <v>352</v>
      </c>
      <c r="W6" s="11">
        <v>352</v>
      </c>
      <c r="X6" s="11">
        <v>310.95</v>
      </c>
      <c r="Y6" s="27">
        <v>371.84</v>
      </c>
    </row>
    <row r="7" spans="1:25" ht="26.25" customHeight="1" x14ac:dyDescent="0.25">
      <c r="E7" s="42" t="s">
        <v>65</v>
      </c>
      <c r="F7" s="31">
        <v>706</v>
      </c>
      <c r="G7" s="11">
        <v>712</v>
      </c>
      <c r="H7" s="90">
        <v>715</v>
      </c>
      <c r="I7" s="91">
        <v>720</v>
      </c>
      <c r="J7" s="31">
        <v>728</v>
      </c>
      <c r="K7" s="11">
        <v>729</v>
      </c>
      <c r="L7" s="90">
        <v>747</v>
      </c>
      <c r="M7" s="31">
        <v>762</v>
      </c>
      <c r="N7" s="11">
        <v>778</v>
      </c>
      <c r="O7" s="11">
        <v>778</v>
      </c>
      <c r="P7" s="11">
        <v>802</v>
      </c>
      <c r="Q7" s="11">
        <v>802</v>
      </c>
      <c r="R7" s="11">
        <v>818</v>
      </c>
      <c r="S7" s="11">
        <v>834</v>
      </c>
      <c r="T7" s="11">
        <v>833</v>
      </c>
      <c r="U7" s="11">
        <v>838</v>
      </c>
      <c r="V7" s="11">
        <v>858</v>
      </c>
      <c r="W7" s="11">
        <v>858</v>
      </c>
      <c r="X7" s="11">
        <v>871</v>
      </c>
      <c r="Y7" s="27">
        <v>885</v>
      </c>
    </row>
    <row r="8" spans="1:25" ht="26.25" customHeight="1" x14ac:dyDescent="0.25">
      <c r="E8" s="42" t="s">
        <v>66</v>
      </c>
      <c r="F8" s="31">
        <v>2047.51</v>
      </c>
      <c r="G8" s="11">
        <v>2078.4499999999998</v>
      </c>
      <c r="H8" s="90">
        <v>2033.13</v>
      </c>
      <c r="I8" s="91">
        <v>2094.69</v>
      </c>
      <c r="J8" s="31">
        <v>2075.09</v>
      </c>
      <c r="K8" s="11">
        <v>2113.12</v>
      </c>
      <c r="L8" s="90">
        <v>2058.4699999999998</v>
      </c>
      <c r="M8" s="31">
        <v>2107.04</v>
      </c>
      <c r="N8" s="11">
        <v>1971.08</v>
      </c>
      <c r="O8" s="11">
        <v>1971.08</v>
      </c>
      <c r="P8" s="11">
        <v>2084.5100000000002</v>
      </c>
      <c r="Q8" s="11">
        <v>2084.5100000000002</v>
      </c>
      <c r="R8" s="11">
        <v>2244.9</v>
      </c>
      <c r="S8" s="11">
        <v>2355.1</v>
      </c>
      <c r="T8" s="11">
        <v>2345.5300000000002</v>
      </c>
      <c r="U8" s="11">
        <v>2355.1</v>
      </c>
      <c r="V8" s="11">
        <v>2461.9699999999998</v>
      </c>
      <c r="W8" s="11">
        <v>2461.9699999999998</v>
      </c>
      <c r="X8" s="11">
        <v>2586.67</v>
      </c>
      <c r="Y8" s="27">
        <v>2623.2</v>
      </c>
    </row>
    <row r="9" spans="1:25" ht="26.25" customHeight="1" thickBot="1" x14ac:dyDescent="0.3">
      <c r="E9" s="43" t="s">
        <v>67</v>
      </c>
      <c r="F9" s="32">
        <v>2583</v>
      </c>
      <c r="G9" s="32">
        <v>2589</v>
      </c>
      <c r="H9" s="92">
        <v>2597</v>
      </c>
      <c r="I9" s="92">
        <v>2603</v>
      </c>
      <c r="J9" s="32">
        <v>2613</v>
      </c>
      <c r="K9" s="32">
        <v>2610</v>
      </c>
      <c r="L9" s="92">
        <v>2626</v>
      </c>
      <c r="M9" s="32">
        <v>2666</v>
      </c>
      <c r="N9" s="28">
        <v>2706</v>
      </c>
      <c r="O9" s="28">
        <v>2706</v>
      </c>
      <c r="P9" s="28">
        <v>2761</v>
      </c>
      <c r="Q9" s="28">
        <v>2761</v>
      </c>
      <c r="R9" s="28">
        <v>2791</v>
      </c>
      <c r="S9" s="28">
        <v>2810</v>
      </c>
      <c r="T9" s="28">
        <v>2835</v>
      </c>
      <c r="U9" s="28">
        <v>2858</v>
      </c>
      <c r="V9" s="28">
        <v>2875</v>
      </c>
      <c r="W9" s="28">
        <v>2875</v>
      </c>
      <c r="X9" s="28">
        <v>2926.32</v>
      </c>
      <c r="Y9" s="29">
        <v>2974.61</v>
      </c>
    </row>
    <row r="10" spans="1:25" ht="30" customHeight="1" thickBot="1" x14ac:dyDescent="0.3">
      <c r="E10" s="246" t="s">
        <v>88</v>
      </c>
      <c r="F10" s="238"/>
      <c r="G10" s="238"/>
      <c r="H10" s="238"/>
      <c r="I10" s="238"/>
      <c r="J10" s="238"/>
      <c r="K10" s="238"/>
      <c r="L10" s="238"/>
      <c r="M10" s="238"/>
      <c r="N10" s="238"/>
      <c r="O10" s="238"/>
      <c r="P10" s="238"/>
      <c r="Q10" s="238"/>
      <c r="R10" s="238"/>
      <c r="S10" s="238"/>
    </row>
    <row r="11" spans="1:25" ht="30" customHeight="1" thickBot="1" x14ac:dyDescent="0.4">
      <c r="F11" s="110" t="s">
        <v>95</v>
      </c>
      <c r="G11" s="111"/>
      <c r="H11" s="111"/>
      <c r="I11" s="111"/>
      <c r="J11" s="111"/>
      <c r="K11" s="243" t="s">
        <v>126</v>
      </c>
      <c r="L11" s="244"/>
      <c r="M11" s="244"/>
      <c r="N11" s="244"/>
      <c r="O11" s="244"/>
      <c r="P11" s="244"/>
      <c r="Q11" s="244"/>
      <c r="R11" s="244"/>
      <c r="S11" s="244"/>
      <c r="T11" s="244"/>
      <c r="U11" s="244"/>
      <c r="V11" s="244"/>
      <c r="W11" s="244"/>
      <c r="X11" s="244"/>
      <c r="Y11" s="245"/>
    </row>
    <row r="12" spans="1:25" ht="30" customHeight="1" thickBot="1" x14ac:dyDescent="0.3">
      <c r="D12" s="57" t="s">
        <v>84</v>
      </c>
      <c r="E12" s="57" t="s">
        <v>83</v>
      </c>
      <c r="F12" s="93">
        <v>44378</v>
      </c>
      <c r="G12" s="62">
        <v>44409</v>
      </c>
      <c r="H12" s="62">
        <v>44440</v>
      </c>
      <c r="I12" s="62">
        <v>44470</v>
      </c>
      <c r="J12" s="62">
        <v>44501</v>
      </c>
      <c r="K12" s="62">
        <v>44531</v>
      </c>
      <c r="L12" s="132">
        <v>44562</v>
      </c>
      <c r="M12" s="85">
        <v>44593</v>
      </c>
      <c r="N12" s="86">
        <v>44621</v>
      </c>
      <c r="O12" s="86">
        <v>44652</v>
      </c>
      <c r="P12" s="86">
        <v>44682</v>
      </c>
      <c r="Q12" s="86">
        <v>44713</v>
      </c>
      <c r="R12" s="86">
        <v>44743</v>
      </c>
      <c r="S12" s="86">
        <v>44774</v>
      </c>
      <c r="T12" s="86">
        <v>44805</v>
      </c>
      <c r="U12" s="86">
        <v>44835</v>
      </c>
      <c r="V12" s="86">
        <v>44866</v>
      </c>
      <c r="W12" s="86">
        <v>44896</v>
      </c>
      <c r="X12" s="86">
        <v>44927</v>
      </c>
      <c r="Y12" s="287">
        <v>44958</v>
      </c>
    </row>
    <row r="13" spans="1:25" ht="30" customHeight="1" x14ac:dyDescent="0.25">
      <c r="D13" s="235" t="s">
        <v>85</v>
      </c>
      <c r="E13" s="54" t="s">
        <v>68</v>
      </c>
      <c r="F13" s="51">
        <v>897.45</v>
      </c>
      <c r="G13" s="52">
        <v>911.15</v>
      </c>
      <c r="H13" s="52">
        <v>892.2</v>
      </c>
      <c r="I13" s="52">
        <v>916.65</v>
      </c>
      <c r="J13" s="52">
        <v>911.95</v>
      </c>
      <c r="K13" s="52">
        <v>925.76</v>
      </c>
      <c r="L13" s="88">
        <v>906.06</v>
      </c>
      <c r="M13" s="51">
        <v>926.6</v>
      </c>
      <c r="N13" s="52">
        <v>873.25</v>
      </c>
      <c r="O13" s="52">
        <v>873.25</v>
      </c>
      <c r="P13" s="52">
        <v>920.85</v>
      </c>
      <c r="Q13" s="52">
        <v>920.85</v>
      </c>
      <c r="R13" s="52">
        <v>986.73</v>
      </c>
      <c r="S13" s="52">
        <v>1035.1300000000001</v>
      </c>
      <c r="T13" s="52">
        <v>1026.99</v>
      </c>
      <c r="U13" s="52">
        <v>1032.8800000000001</v>
      </c>
      <c r="V13" s="52">
        <v>1077.8</v>
      </c>
      <c r="W13" s="52">
        <v>1077.8</v>
      </c>
      <c r="X13" s="126"/>
      <c r="Y13" s="127"/>
    </row>
    <row r="14" spans="1:25" ht="30" customHeight="1" thickBot="1" x14ac:dyDescent="0.3">
      <c r="D14" s="236"/>
      <c r="E14" s="42" t="s">
        <v>69</v>
      </c>
      <c r="F14" s="31">
        <v>1120.1500000000001</v>
      </c>
      <c r="G14" s="11">
        <v>1137.54</v>
      </c>
      <c r="H14" s="11">
        <v>1114.46</v>
      </c>
      <c r="I14" s="11">
        <v>1145.1300000000001</v>
      </c>
      <c r="J14" s="11">
        <v>1138.82</v>
      </c>
      <c r="K14" s="11">
        <v>1156.56</v>
      </c>
      <c r="L14" s="90">
        <v>1131.99</v>
      </c>
      <c r="M14" s="31">
        <v>1158.1600000000001</v>
      </c>
      <c r="N14" s="11">
        <v>1091.56</v>
      </c>
      <c r="O14" s="11">
        <v>1091.56</v>
      </c>
      <c r="P14" s="11">
        <v>1151.33</v>
      </c>
      <c r="Q14" s="11">
        <v>1151.33</v>
      </c>
      <c r="R14" s="11">
        <v>1232.8699999999999</v>
      </c>
      <c r="S14" s="11">
        <v>1293.3900000000001</v>
      </c>
      <c r="T14" s="11">
        <v>1283.72</v>
      </c>
      <c r="U14" s="11">
        <v>1290.83</v>
      </c>
      <c r="V14" s="11">
        <v>1346.96</v>
      </c>
      <c r="W14" s="11">
        <v>1346.96</v>
      </c>
      <c r="X14" s="122"/>
      <c r="Y14" s="125"/>
    </row>
    <row r="15" spans="1:25" ht="30" customHeight="1" thickBot="1" x14ac:dyDescent="0.3">
      <c r="D15" s="55" t="s">
        <v>86</v>
      </c>
      <c r="E15" s="42" t="s">
        <v>70</v>
      </c>
      <c r="F15" s="31">
        <v>2047.51</v>
      </c>
      <c r="G15" s="11">
        <v>2078.4499999999998</v>
      </c>
      <c r="H15" s="11">
        <v>2033.13</v>
      </c>
      <c r="I15" s="11">
        <v>2094.69</v>
      </c>
      <c r="J15" s="11">
        <v>2075.09</v>
      </c>
      <c r="K15" s="11">
        <v>2113.12</v>
      </c>
      <c r="L15" s="90">
        <v>2058.4699999999998</v>
      </c>
      <c r="M15" s="31">
        <v>2107.04</v>
      </c>
      <c r="N15" s="11">
        <v>1971.08</v>
      </c>
      <c r="O15" s="11">
        <v>1971.08</v>
      </c>
      <c r="P15" s="11">
        <v>2084.5100000000002</v>
      </c>
      <c r="Q15" s="11">
        <v>2084.5100000000002</v>
      </c>
      <c r="R15" s="11">
        <v>2244.9</v>
      </c>
      <c r="S15" s="11">
        <v>2355.1</v>
      </c>
      <c r="T15" s="11">
        <v>2345.5300000000002</v>
      </c>
      <c r="U15" s="11">
        <v>2355.1</v>
      </c>
      <c r="V15" s="11">
        <f>+V8</f>
        <v>2461.9699999999998</v>
      </c>
      <c r="W15" s="11">
        <v>2461.9699999999998</v>
      </c>
      <c r="X15" s="11">
        <f t="shared" ref="X15:Y15" si="0">+X8</f>
        <v>2586.67</v>
      </c>
      <c r="Y15" s="27">
        <f t="shared" si="0"/>
        <v>2623.2</v>
      </c>
    </row>
    <row r="16" spans="1:25" ht="30" customHeight="1" thickBot="1" x14ac:dyDescent="0.3">
      <c r="D16" s="55" t="s">
        <v>87</v>
      </c>
      <c r="E16" s="43" t="s">
        <v>71</v>
      </c>
      <c r="F16" s="32">
        <v>2457.0119999999997</v>
      </c>
      <c r="G16" s="28">
        <v>2494.14</v>
      </c>
      <c r="H16" s="28">
        <v>2439.7559999999999</v>
      </c>
      <c r="I16" s="28">
        <v>2513.6280000000002</v>
      </c>
      <c r="J16" s="28">
        <v>2490.1080000000002</v>
      </c>
      <c r="K16" s="28">
        <v>2535.7439999999997</v>
      </c>
      <c r="L16" s="94">
        <v>2470.1639999999998</v>
      </c>
      <c r="M16" s="32">
        <v>2528.4479999999999</v>
      </c>
      <c r="N16" s="28">
        <v>2365.2959999999998</v>
      </c>
      <c r="O16" s="28">
        <v>2365.2959999999998</v>
      </c>
      <c r="P16" s="28">
        <v>2501.4120000000003</v>
      </c>
      <c r="Q16" s="28">
        <v>2501.4120000000003</v>
      </c>
      <c r="R16" s="28">
        <v>2693.88</v>
      </c>
      <c r="S16" s="28">
        <v>2826.12</v>
      </c>
      <c r="T16" s="28">
        <v>2814.6</v>
      </c>
      <c r="U16" s="28">
        <v>2826.12</v>
      </c>
      <c r="V16" s="28">
        <v>2954.3639999999996</v>
      </c>
      <c r="W16" s="28">
        <v>2461.9699999999998</v>
      </c>
      <c r="X16" s="28">
        <v>3104.0039999999999</v>
      </c>
      <c r="Y16" s="29">
        <v>3147.8399999999997</v>
      </c>
    </row>
    <row r="17" spans="5:19" ht="30" customHeight="1" x14ac:dyDescent="0.25">
      <c r="E17" s="246" t="s">
        <v>88</v>
      </c>
      <c r="F17" s="238"/>
      <c r="G17" s="238"/>
      <c r="H17" s="238"/>
      <c r="I17" s="238"/>
      <c r="J17" s="238"/>
      <c r="K17" s="238"/>
      <c r="L17" s="238"/>
      <c r="M17" s="238"/>
      <c r="N17" s="238"/>
      <c r="O17" s="238"/>
      <c r="P17" s="238"/>
      <c r="Q17" s="238"/>
      <c r="R17" s="238"/>
      <c r="S17" s="238"/>
    </row>
    <row r="18" spans="5:19" ht="24" customHeight="1" x14ac:dyDescent="0.25">
      <c r="E18" s="260" t="s">
        <v>89</v>
      </c>
      <c r="F18" s="260"/>
      <c r="G18" s="260"/>
      <c r="H18" s="260"/>
      <c r="I18" s="260"/>
      <c r="J18" s="260"/>
      <c r="K18" s="260"/>
      <c r="L18" s="260"/>
      <c r="M18" s="260"/>
      <c r="N18" s="260"/>
      <c r="O18" s="260"/>
      <c r="P18" s="260"/>
      <c r="Q18" s="260"/>
      <c r="R18" s="260"/>
      <c r="S18" s="260"/>
    </row>
    <row r="19" spans="5:19" x14ac:dyDescent="0.25">
      <c r="E19" s="260"/>
      <c r="F19" s="260"/>
      <c r="G19" s="260"/>
      <c r="H19" s="260"/>
      <c r="I19" s="260"/>
      <c r="J19" s="260"/>
      <c r="K19" s="260"/>
      <c r="L19" s="260"/>
      <c r="M19" s="260"/>
      <c r="N19" s="260"/>
      <c r="O19" s="260"/>
      <c r="P19" s="260"/>
      <c r="Q19" s="260"/>
      <c r="R19" s="260"/>
      <c r="S19" s="260"/>
    </row>
    <row r="80" ht="32.25" customHeight="1" x14ac:dyDescent="0.25"/>
    <row r="81" ht="32.25" customHeight="1" x14ac:dyDescent="0.25"/>
    <row r="84" ht="30" customHeight="1" x14ac:dyDescent="0.25"/>
    <row r="87" ht="21" customHeight="1" x14ac:dyDescent="0.25"/>
  </sheetData>
  <mergeCells count="7">
    <mergeCell ref="E18:S19"/>
    <mergeCell ref="A1:C1"/>
    <mergeCell ref="E10:S10"/>
    <mergeCell ref="D13:D14"/>
    <mergeCell ref="K3:Y3"/>
    <mergeCell ref="K11:Y11"/>
    <mergeCell ref="E17:S17"/>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D1" zoomScaleNormal="100" workbookViewId="0">
      <selection activeCell="R9" sqref="R9"/>
    </sheetView>
  </sheetViews>
  <sheetFormatPr baseColWidth="10" defaultColWidth="11.42578125" defaultRowHeight="15" x14ac:dyDescent="0.25"/>
  <cols>
    <col min="1" max="3" width="11.42578125" style="2"/>
    <col min="4" max="4" width="14.42578125" style="2" customWidth="1"/>
    <col min="5" max="5" width="18" style="2" customWidth="1"/>
    <col min="6" max="19" width="9.7109375" style="2" customWidth="1"/>
    <col min="20" max="16384" width="11.42578125" style="2"/>
  </cols>
  <sheetData>
    <row r="1" spans="1:19" x14ac:dyDescent="0.25">
      <c r="A1" s="234"/>
      <c r="B1" s="234"/>
      <c r="C1" s="234"/>
    </row>
    <row r="2" spans="1:19" ht="15.75" thickBot="1" x14ac:dyDescent="0.3"/>
    <row r="3" spans="1:19" ht="26.25" customHeight="1" thickBot="1" x14ac:dyDescent="0.35">
      <c r="F3" s="270" t="s">
        <v>121</v>
      </c>
      <c r="G3" s="270"/>
      <c r="H3" s="270"/>
      <c r="I3" s="270"/>
      <c r="J3" s="270"/>
      <c r="K3" s="270"/>
      <c r="L3" s="270"/>
      <c r="M3" s="270"/>
      <c r="N3" s="270"/>
      <c r="O3" s="270"/>
      <c r="P3" s="270"/>
      <c r="Q3" s="270"/>
      <c r="R3" s="271"/>
    </row>
    <row r="4" spans="1:19" ht="26.25" customHeight="1" thickBot="1" x14ac:dyDescent="0.3">
      <c r="E4" s="74" t="s">
        <v>60</v>
      </c>
      <c r="F4" s="70">
        <v>44593</v>
      </c>
      <c r="G4" s="71">
        <v>44621</v>
      </c>
      <c r="H4" s="71">
        <v>44652</v>
      </c>
      <c r="I4" s="71">
        <v>44682</v>
      </c>
      <c r="J4" s="71">
        <v>44713</v>
      </c>
      <c r="K4" s="71">
        <v>44743</v>
      </c>
      <c r="L4" s="71">
        <v>44774</v>
      </c>
      <c r="M4" s="71">
        <v>44805</v>
      </c>
      <c r="N4" s="71">
        <v>44835</v>
      </c>
      <c r="O4" s="71">
        <v>44866</v>
      </c>
      <c r="P4" s="71">
        <v>44896</v>
      </c>
      <c r="Q4" s="71">
        <v>44927</v>
      </c>
      <c r="R4" s="72">
        <v>44958</v>
      </c>
    </row>
    <row r="5" spans="1:19" ht="26.25" customHeight="1" x14ac:dyDescent="0.25">
      <c r="E5" s="75" t="s">
        <v>63</v>
      </c>
      <c r="F5" s="276">
        <v>1074.31</v>
      </c>
      <c r="G5" s="276">
        <v>981.99</v>
      </c>
      <c r="H5" s="276">
        <v>974.88</v>
      </c>
      <c r="I5" s="276">
        <v>1034.82</v>
      </c>
      <c r="J5" s="276">
        <v>1018.78</v>
      </c>
      <c r="K5" s="276">
        <v>1071.0999999999999</v>
      </c>
      <c r="L5" s="276">
        <v>1023.83</v>
      </c>
      <c r="M5" s="276">
        <v>1045.5</v>
      </c>
      <c r="N5" s="276">
        <v>1082.55</v>
      </c>
      <c r="O5" s="276">
        <v>1084.79</v>
      </c>
      <c r="P5" s="276">
        <v>1167.54</v>
      </c>
      <c r="Q5" s="276">
        <v>1311.57</v>
      </c>
      <c r="R5" s="288">
        <v>1293.5899999999999</v>
      </c>
    </row>
    <row r="6" spans="1:19" ht="26.25" customHeight="1" x14ac:dyDescent="0.25">
      <c r="E6" s="42" t="s">
        <v>64</v>
      </c>
      <c r="F6" s="11">
        <v>1850.74</v>
      </c>
      <c r="G6" s="11">
        <v>1884.02</v>
      </c>
      <c r="H6" s="11">
        <v>1896.14</v>
      </c>
      <c r="I6" s="11">
        <v>1889.75</v>
      </c>
      <c r="J6" s="11">
        <v>1892.55</v>
      </c>
      <c r="K6" s="11">
        <v>2063.9499999999998</v>
      </c>
      <c r="L6" s="11">
        <v>2018.26</v>
      </c>
      <c r="M6" s="11">
        <v>2036.21</v>
      </c>
      <c r="N6" s="11">
        <v>2009.58</v>
      </c>
      <c r="O6" s="11">
        <v>2006.14</v>
      </c>
      <c r="P6" s="11">
        <v>2150.64</v>
      </c>
      <c r="Q6" s="11">
        <v>2362.0100000000002</v>
      </c>
      <c r="R6" s="281">
        <v>2412.88</v>
      </c>
    </row>
    <row r="7" spans="1:19" ht="26.25" customHeight="1" x14ac:dyDescent="0.25">
      <c r="E7" s="42" t="s">
        <v>65</v>
      </c>
      <c r="F7" s="11">
        <v>372.35</v>
      </c>
      <c r="G7" s="11">
        <v>383.3</v>
      </c>
      <c r="H7" s="11">
        <v>391.95</v>
      </c>
      <c r="I7" s="11">
        <v>398.91</v>
      </c>
      <c r="J7" s="11">
        <v>407.54</v>
      </c>
      <c r="K7" s="11">
        <v>408.78</v>
      </c>
      <c r="L7" s="11">
        <v>418.18</v>
      </c>
      <c r="M7" s="11">
        <v>415.42</v>
      </c>
      <c r="N7" s="11">
        <v>414.99</v>
      </c>
      <c r="O7" s="11">
        <v>421.15</v>
      </c>
      <c r="P7" s="11">
        <v>428.78</v>
      </c>
      <c r="Q7" s="11">
        <v>427.02</v>
      </c>
      <c r="R7" s="281">
        <v>432.47</v>
      </c>
    </row>
    <row r="8" spans="1:19" ht="26.25" customHeight="1" x14ac:dyDescent="0.25">
      <c r="E8" s="42" t="s">
        <v>66</v>
      </c>
      <c r="F8" s="11">
        <v>3289.23</v>
      </c>
      <c r="G8" s="11">
        <v>3238.74</v>
      </c>
      <c r="H8" s="11">
        <v>3252.39</v>
      </c>
      <c r="I8" s="11">
        <v>3284.52</v>
      </c>
      <c r="J8" s="11">
        <v>3290.9</v>
      </c>
      <c r="K8" s="11">
        <v>3524.51</v>
      </c>
      <c r="L8" s="11">
        <v>3440.02</v>
      </c>
      <c r="M8" s="11">
        <v>3480.88</v>
      </c>
      <c r="N8" s="11">
        <v>3487.76</v>
      </c>
      <c r="O8" s="11">
        <v>3496.7</v>
      </c>
      <c r="P8" s="11">
        <v>3725.2</v>
      </c>
      <c r="Q8" s="11">
        <v>4077.6</v>
      </c>
      <c r="R8" s="281">
        <v>4135.24</v>
      </c>
    </row>
    <row r="9" spans="1:19" ht="26.25" customHeight="1" thickBot="1" x14ac:dyDescent="0.3">
      <c r="E9" s="43" t="s">
        <v>67</v>
      </c>
      <c r="F9" s="28">
        <v>5346.76</v>
      </c>
      <c r="G9" s="28">
        <v>5411.54</v>
      </c>
      <c r="H9" s="28">
        <v>5477.08</v>
      </c>
      <c r="I9" s="28">
        <v>5538.23</v>
      </c>
      <c r="J9" s="28">
        <v>5578.61</v>
      </c>
      <c r="K9" s="28">
        <v>5599.7</v>
      </c>
      <c r="L9" s="28">
        <v>5638.02</v>
      </c>
      <c r="M9" s="28">
        <v>5688.83</v>
      </c>
      <c r="N9" s="28">
        <v>5734.85</v>
      </c>
      <c r="O9" s="28">
        <v>5768.64</v>
      </c>
      <c r="P9" s="28">
        <v>5805.59</v>
      </c>
      <c r="Q9" s="28">
        <v>5871.43</v>
      </c>
      <c r="R9" s="282">
        <v>5970.53</v>
      </c>
    </row>
    <row r="10" spans="1:19" ht="30" customHeight="1" thickBot="1" x14ac:dyDescent="0.3">
      <c r="E10" s="261" t="s">
        <v>88</v>
      </c>
      <c r="F10" s="238"/>
      <c r="G10" s="238"/>
      <c r="H10" s="238"/>
      <c r="I10" s="238"/>
      <c r="J10" s="238"/>
      <c r="K10" s="238"/>
      <c r="L10" s="238"/>
      <c r="M10" s="238"/>
      <c r="N10" s="238"/>
      <c r="O10" s="238"/>
      <c r="P10" s="238"/>
      <c r="Q10" s="238"/>
      <c r="R10" s="238"/>
      <c r="S10" s="238"/>
    </row>
    <row r="11" spans="1:19" ht="30" customHeight="1" thickBot="1" x14ac:dyDescent="0.4">
      <c r="F11" s="289" t="s">
        <v>122</v>
      </c>
      <c r="G11" s="289"/>
      <c r="H11" s="289"/>
      <c r="I11" s="289"/>
      <c r="J11" s="289"/>
      <c r="K11" s="289"/>
      <c r="L11" s="289"/>
      <c r="M11" s="289"/>
      <c r="N11" s="289"/>
      <c r="O11" s="289"/>
      <c r="P11" s="289"/>
      <c r="Q11" s="289"/>
      <c r="R11" s="290"/>
    </row>
    <row r="12" spans="1:19" ht="30" customHeight="1" thickBot="1" x14ac:dyDescent="0.3">
      <c r="D12" s="57" t="s">
        <v>84</v>
      </c>
      <c r="E12" s="82" t="s">
        <v>83</v>
      </c>
      <c r="F12" s="70">
        <v>44593</v>
      </c>
      <c r="G12" s="71">
        <v>44621</v>
      </c>
      <c r="H12" s="71">
        <v>44652</v>
      </c>
      <c r="I12" s="71">
        <v>44682</v>
      </c>
      <c r="J12" s="71">
        <v>44713</v>
      </c>
      <c r="K12" s="71">
        <v>44743</v>
      </c>
      <c r="L12" s="71">
        <v>44774</v>
      </c>
      <c r="M12" s="71">
        <v>44805</v>
      </c>
      <c r="N12" s="71">
        <v>44835</v>
      </c>
      <c r="O12" s="71">
        <v>44866</v>
      </c>
      <c r="P12" s="71">
        <v>44896</v>
      </c>
      <c r="Q12" s="71">
        <v>44927</v>
      </c>
      <c r="R12" s="72">
        <v>44958</v>
      </c>
    </row>
    <row r="13" spans="1:19" ht="30" customHeight="1" x14ac:dyDescent="0.25">
      <c r="D13" s="235" t="s">
        <v>85</v>
      </c>
      <c r="E13" s="75" t="s">
        <v>68</v>
      </c>
      <c r="F13" s="276">
        <v>1558.18</v>
      </c>
      <c r="G13" s="276">
        <v>1542.04</v>
      </c>
      <c r="H13" s="276">
        <v>1544.93</v>
      </c>
      <c r="I13" s="276">
        <v>1558.87</v>
      </c>
      <c r="J13" s="276">
        <v>1584.89</v>
      </c>
      <c r="K13" s="276">
        <v>1656.22</v>
      </c>
      <c r="L13" s="276">
        <v>1669.64</v>
      </c>
      <c r="M13" s="276">
        <v>1686.8</v>
      </c>
      <c r="N13" s="276">
        <v>1702.57</v>
      </c>
      <c r="O13" s="276">
        <v>1714.74</v>
      </c>
      <c r="P13" s="276">
        <v>1763.93</v>
      </c>
      <c r="Q13" s="276">
        <v>1916.75</v>
      </c>
      <c r="R13" s="277">
        <v>1951.54</v>
      </c>
    </row>
    <row r="14" spans="1:19" ht="30" customHeight="1" thickBot="1" x14ac:dyDescent="0.3">
      <c r="D14" s="236"/>
      <c r="E14" s="42" t="s">
        <v>69</v>
      </c>
      <c r="F14" s="11">
        <v>1985.61</v>
      </c>
      <c r="G14" s="11">
        <v>1958.44</v>
      </c>
      <c r="H14" s="11">
        <v>1966.39</v>
      </c>
      <c r="I14" s="11">
        <v>1984.13</v>
      </c>
      <c r="J14" s="11">
        <v>2012.95</v>
      </c>
      <c r="K14" s="11">
        <v>2098.37</v>
      </c>
      <c r="L14" s="11">
        <v>2115.37</v>
      </c>
      <c r="M14" s="11">
        <v>2137.11</v>
      </c>
      <c r="N14" s="11">
        <v>2157.09</v>
      </c>
      <c r="O14" s="11">
        <v>2172.52</v>
      </c>
      <c r="P14" s="11">
        <v>2235.71</v>
      </c>
      <c r="Q14" s="11">
        <v>2431.2800000000002</v>
      </c>
      <c r="R14" s="27">
        <v>2475.41</v>
      </c>
    </row>
    <row r="15" spans="1:19" ht="30" customHeight="1" thickBot="1" x14ac:dyDescent="0.3">
      <c r="D15" s="55" t="s">
        <v>86</v>
      </c>
      <c r="E15" s="42" t="s">
        <v>70</v>
      </c>
      <c r="F15" s="11">
        <v>3289.23</v>
      </c>
      <c r="G15" s="11">
        <v>3238.74</v>
      </c>
      <c r="H15" s="11">
        <v>3252.39</v>
      </c>
      <c r="I15" s="11">
        <v>3284.52</v>
      </c>
      <c r="J15" s="11">
        <v>3290.9</v>
      </c>
      <c r="K15" s="11">
        <v>3524.51</v>
      </c>
      <c r="L15" s="11">
        <v>3440.02</v>
      </c>
      <c r="M15" s="11">
        <v>3480.88</v>
      </c>
      <c r="N15" s="11">
        <v>3487.76</v>
      </c>
      <c r="O15" s="11">
        <v>3496.7</v>
      </c>
      <c r="P15" s="11">
        <v>3725.2</v>
      </c>
      <c r="Q15" s="11">
        <v>4077.6</v>
      </c>
      <c r="R15" s="27">
        <f>R8</f>
        <v>4135.24</v>
      </c>
    </row>
    <row r="16" spans="1:19" ht="30" customHeight="1" thickBot="1" x14ac:dyDescent="0.3">
      <c r="D16" s="55" t="s">
        <v>87</v>
      </c>
      <c r="E16" s="43" t="s">
        <v>71</v>
      </c>
      <c r="F16" s="28">
        <v>3947.076</v>
      </c>
      <c r="G16" s="28">
        <v>3886.4879999999994</v>
      </c>
      <c r="H16" s="28">
        <v>3902.8679999999995</v>
      </c>
      <c r="I16" s="28">
        <v>3941.424</v>
      </c>
      <c r="J16" s="28">
        <v>3949.08</v>
      </c>
      <c r="K16" s="28">
        <v>4229.4120000000003</v>
      </c>
      <c r="L16" s="28">
        <v>4128.0239999999994</v>
      </c>
      <c r="M16" s="28">
        <v>4177.0559999999996</v>
      </c>
      <c r="N16" s="28">
        <v>4185.3119999999999</v>
      </c>
      <c r="O16" s="28">
        <v>4196.04</v>
      </c>
      <c r="P16" s="28">
        <v>4470.24</v>
      </c>
      <c r="Q16" s="28">
        <v>4893.12</v>
      </c>
      <c r="R16" s="29">
        <f>R15*1.2</f>
        <v>4962.2879999999996</v>
      </c>
    </row>
    <row r="17" spans="5:19" ht="15" customHeight="1" x14ac:dyDescent="0.25">
      <c r="E17" s="237" t="s">
        <v>89</v>
      </c>
      <c r="F17" s="237"/>
      <c r="G17" s="237"/>
      <c r="H17" s="237"/>
      <c r="I17" s="237"/>
      <c r="J17" s="237"/>
      <c r="K17" s="237"/>
      <c r="L17" s="237"/>
      <c r="M17" s="237"/>
      <c r="N17" s="237"/>
      <c r="O17" s="237"/>
      <c r="P17" s="237"/>
      <c r="Q17" s="237"/>
      <c r="R17" s="237"/>
      <c r="S17" s="237"/>
    </row>
    <row r="18" spans="5:19" x14ac:dyDescent="0.25">
      <c r="E18" s="237"/>
      <c r="F18" s="237"/>
      <c r="G18" s="237"/>
      <c r="H18" s="237"/>
      <c r="I18" s="237"/>
      <c r="J18" s="237"/>
      <c r="K18" s="237"/>
      <c r="L18" s="237"/>
      <c r="M18" s="237"/>
      <c r="N18" s="237"/>
      <c r="O18" s="237"/>
      <c r="P18" s="237"/>
      <c r="Q18" s="237"/>
      <c r="R18" s="237"/>
      <c r="S18" s="237"/>
    </row>
    <row r="79" ht="32.25" customHeight="1" x14ac:dyDescent="0.25"/>
    <row r="80" ht="32.25" customHeight="1" x14ac:dyDescent="0.25"/>
    <row r="83" ht="30" customHeight="1" x14ac:dyDescent="0.25"/>
    <row r="86" ht="21" customHeight="1" x14ac:dyDescent="0.25"/>
  </sheetData>
  <mergeCells count="5">
    <mergeCell ref="A1:C1"/>
    <mergeCell ref="F3:R3"/>
    <mergeCell ref="E10:S10"/>
    <mergeCell ref="D13:D14"/>
    <mergeCell ref="E17:S18"/>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X87"/>
  <sheetViews>
    <sheetView zoomScaleNormal="100" workbookViewId="0">
      <selection activeCell="AA33" sqref="AA33"/>
    </sheetView>
  </sheetViews>
  <sheetFormatPr baseColWidth="10" defaultColWidth="11.42578125" defaultRowHeight="15" x14ac:dyDescent="0.25"/>
  <cols>
    <col min="1" max="3" width="11.42578125" style="2"/>
    <col min="4" max="4" width="14.42578125" style="2" customWidth="1"/>
    <col min="5" max="5" width="18" style="2" customWidth="1"/>
    <col min="6" max="11" width="9.5703125" style="2" hidden="1" customWidth="1"/>
    <col min="12" max="21" width="9.5703125" style="2" customWidth="1"/>
    <col min="22" max="16384" width="11.42578125" style="2"/>
  </cols>
  <sheetData>
    <row r="1" spans="1:24" x14ac:dyDescent="0.25">
      <c r="A1" s="234"/>
      <c r="B1" s="234"/>
      <c r="C1" s="234"/>
    </row>
    <row r="2" spans="1:24" ht="15.75" thickBot="1" x14ac:dyDescent="0.3"/>
    <row r="3" spans="1:24" ht="26.25" customHeight="1" thickBot="1" x14ac:dyDescent="0.4">
      <c r="F3" s="106" t="s">
        <v>104</v>
      </c>
      <c r="G3" s="107"/>
      <c r="H3" s="107"/>
      <c r="I3" s="107"/>
      <c r="J3" s="243" t="s">
        <v>128</v>
      </c>
      <c r="K3" s="244"/>
      <c r="L3" s="244"/>
      <c r="M3" s="244"/>
      <c r="N3" s="244"/>
      <c r="O3" s="244"/>
      <c r="P3" s="244"/>
      <c r="Q3" s="244"/>
      <c r="R3" s="244"/>
      <c r="S3" s="244"/>
      <c r="T3" s="244"/>
      <c r="U3" s="244"/>
      <c r="V3" s="244"/>
      <c r="W3" s="244"/>
      <c r="X3" s="245"/>
    </row>
    <row r="4" spans="1:24" ht="26.25" customHeight="1" thickBot="1" x14ac:dyDescent="0.3">
      <c r="E4" s="61" t="s">
        <v>60</v>
      </c>
      <c r="F4" s="95">
        <v>44378</v>
      </c>
      <c r="G4" s="62">
        <v>44409</v>
      </c>
      <c r="H4" s="62">
        <v>44440</v>
      </c>
      <c r="I4" s="62">
        <v>44470</v>
      </c>
      <c r="J4" s="62">
        <v>44531</v>
      </c>
      <c r="K4" s="132">
        <v>44562</v>
      </c>
      <c r="L4" s="85">
        <v>44593</v>
      </c>
      <c r="M4" s="86">
        <v>44621</v>
      </c>
      <c r="N4" s="86">
        <v>44652</v>
      </c>
      <c r="O4" s="86">
        <v>44682</v>
      </c>
      <c r="P4" s="86">
        <v>44713</v>
      </c>
      <c r="Q4" s="86">
        <v>44743</v>
      </c>
      <c r="R4" s="86">
        <v>44774</v>
      </c>
      <c r="S4" s="86">
        <v>44805</v>
      </c>
      <c r="T4" s="86">
        <v>44835</v>
      </c>
      <c r="U4" s="86">
        <v>44866</v>
      </c>
      <c r="V4" s="86">
        <v>44896</v>
      </c>
      <c r="W4" s="86">
        <v>44927</v>
      </c>
      <c r="X4" s="287">
        <v>44958</v>
      </c>
    </row>
    <row r="5" spans="1:24" ht="26.25" customHeight="1" x14ac:dyDescent="0.25">
      <c r="E5" s="54" t="s">
        <v>63</v>
      </c>
      <c r="F5" s="51">
        <v>780.7</v>
      </c>
      <c r="G5" s="52">
        <v>781.81</v>
      </c>
      <c r="H5" s="52">
        <v>738.02</v>
      </c>
      <c r="I5" s="52">
        <v>742.87</v>
      </c>
      <c r="J5" s="52">
        <v>779.43</v>
      </c>
      <c r="K5" s="88">
        <v>836.83</v>
      </c>
      <c r="L5" s="275">
        <v>849.08</v>
      </c>
      <c r="M5" s="276">
        <v>810.81</v>
      </c>
      <c r="N5" s="276">
        <v>761.86</v>
      </c>
      <c r="O5" s="276">
        <v>826.7</v>
      </c>
      <c r="P5" s="276">
        <v>827.01</v>
      </c>
      <c r="Q5" s="276">
        <v>886.17</v>
      </c>
      <c r="R5" s="276">
        <v>910.91</v>
      </c>
      <c r="S5" s="276">
        <v>912.26</v>
      </c>
      <c r="T5" s="276">
        <v>962.02</v>
      </c>
      <c r="U5" s="276">
        <v>1040.3399999999999</v>
      </c>
      <c r="V5" s="276">
        <v>1022.62</v>
      </c>
      <c r="W5" s="276">
        <v>1114.3</v>
      </c>
      <c r="X5" s="277">
        <v>1093.5</v>
      </c>
    </row>
    <row r="6" spans="1:24" ht="26.25" customHeight="1" x14ac:dyDescent="0.25">
      <c r="E6" s="42" t="s">
        <v>64</v>
      </c>
      <c r="F6" s="31">
        <v>199.88</v>
      </c>
      <c r="G6" s="11">
        <v>199.58</v>
      </c>
      <c r="H6" s="11">
        <v>192.1</v>
      </c>
      <c r="I6" s="11">
        <v>223.85</v>
      </c>
      <c r="J6" s="11">
        <v>219.79</v>
      </c>
      <c r="K6" s="90">
        <v>180.95</v>
      </c>
      <c r="L6" s="31">
        <v>197.89</v>
      </c>
      <c r="M6" s="11">
        <v>194.02</v>
      </c>
      <c r="N6" s="11">
        <v>183.95</v>
      </c>
      <c r="O6" s="11">
        <v>187.86</v>
      </c>
      <c r="P6" s="11">
        <v>196.82</v>
      </c>
      <c r="Q6" s="11">
        <v>211.86</v>
      </c>
      <c r="R6" s="11">
        <v>206.26</v>
      </c>
      <c r="S6" s="11">
        <v>206.01</v>
      </c>
      <c r="T6" s="11">
        <v>185.17</v>
      </c>
      <c r="U6" s="11">
        <v>186.54</v>
      </c>
      <c r="V6" s="11">
        <v>191.17</v>
      </c>
      <c r="W6" s="11">
        <v>187.05</v>
      </c>
      <c r="X6" s="27">
        <v>211.55</v>
      </c>
    </row>
    <row r="7" spans="1:24" ht="26.25" customHeight="1" x14ac:dyDescent="0.25">
      <c r="E7" s="42" t="s">
        <v>65</v>
      </c>
      <c r="F7" s="31">
        <v>718.5</v>
      </c>
      <c r="G7" s="11">
        <v>724.84</v>
      </c>
      <c r="H7" s="11">
        <v>728.44</v>
      </c>
      <c r="I7" s="11">
        <v>733.59</v>
      </c>
      <c r="J7" s="11">
        <v>748.5</v>
      </c>
      <c r="K7" s="90">
        <v>757.71</v>
      </c>
      <c r="L7" s="31">
        <v>778.12</v>
      </c>
      <c r="M7" s="11">
        <v>795.6</v>
      </c>
      <c r="N7" s="11">
        <v>809.75</v>
      </c>
      <c r="O7" s="11">
        <v>820.54</v>
      </c>
      <c r="P7" s="11">
        <v>834.92</v>
      </c>
      <c r="Q7" s="11">
        <v>837.8</v>
      </c>
      <c r="R7" s="11">
        <v>852.79</v>
      </c>
      <c r="S7" s="11">
        <v>853.9</v>
      </c>
      <c r="T7" s="11">
        <v>859.36</v>
      </c>
      <c r="U7" s="11">
        <v>870.26</v>
      </c>
      <c r="V7" s="11">
        <v>882.47</v>
      </c>
      <c r="W7" s="11">
        <v>883.66</v>
      </c>
      <c r="X7" s="27">
        <v>930.03</v>
      </c>
    </row>
    <row r="8" spans="1:24" ht="26.25" customHeight="1" x14ac:dyDescent="0.25">
      <c r="E8" s="42" t="s">
        <v>66</v>
      </c>
      <c r="F8" s="31">
        <v>1739.67</v>
      </c>
      <c r="G8" s="11">
        <v>1746.9</v>
      </c>
      <c r="H8" s="11">
        <v>1697.39</v>
      </c>
      <c r="I8" s="11">
        <v>1740.51</v>
      </c>
      <c r="J8" s="11">
        <v>1789.2</v>
      </c>
      <c r="K8" s="90">
        <v>1814.11</v>
      </c>
      <c r="L8" s="31">
        <v>1864.59</v>
      </c>
      <c r="M8" s="11">
        <v>1838.57</v>
      </c>
      <c r="N8" s="11">
        <v>1790.68</v>
      </c>
      <c r="O8" s="11">
        <v>1874.06</v>
      </c>
      <c r="P8" s="11">
        <v>1900.19</v>
      </c>
      <c r="Q8" s="11">
        <v>1978.46</v>
      </c>
      <c r="R8" s="11">
        <v>2014.17</v>
      </c>
      <c r="S8" s="11">
        <v>2018.96</v>
      </c>
      <c r="T8" s="11">
        <v>2054.17</v>
      </c>
      <c r="U8" s="11">
        <v>2147.73</v>
      </c>
      <c r="V8" s="11">
        <v>2146.46</v>
      </c>
      <c r="W8" s="11">
        <v>2238.4</v>
      </c>
      <c r="X8" s="27">
        <v>2288.91</v>
      </c>
    </row>
    <row r="9" spans="1:24" ht="26.25" customHeight="1" thickBot="1" x14ac:dyDescent="0.3">
      <c r="E9" s="43" t="s">
        <v>67</v>
      </c>
      <c r="F9" s="32">
        <v>2888.64</v>
      </c>
      <c r="G9" s="28">
        <v>2894.57</v>
      </c>
      <c r="H9" s="28">
        <v>2903.67</v>
      </c>
      <c r="I9" s="28">
        <v>2911.15</v>
      </c>
      <c r="J9" s="28">
        <v>2918.66</v>
      </c>
      <c r="K9" s="94">
        <v>2936.36</v>
      </c>
      <c r="L9" s="32">
        <v>2981.38</v>
      </c>
      <c r="M9" s="28">
        <v>3026.37</v>
      </c>
      <c r="N9" s="28">
        <v>3052.71</v>
      </c>
      <c r="O9" s="28">
        <v>3086.92</v>
      </c>
      <c r="P9" s="28">
        <v>3108.99</v>
      </c>
      <c r="Q9" s="28">
        <v>3121.06</v>
      </c>
      <c r="R9" s="28">
        <v>3142.24</v>
      </c>
      <c r="S9" s="28">
        <v>3170.41</v>
      </c>
      <c r="T9" s="28">
        <v>3195.89</v>
      </c>
      <c r="U9" s="28">
        <v>3214.8</v>
      </c>
      <c r="V9" s="28">
        <v>3235.48</v>
      </c>
      <c r="W9" s="28">
        <v>3272.2</v>
      </c>
      <c r="X9" s="29">
        <v>3326.2</v>
      </c>
    </row>
    <row r="10" spans="1:24" ht="30" customHeight="1" thickBot="1" x14ac:dyDescent="0.3">
      <c r="E10" s="249" t="s">
        <v>88</v>
      </c>
      <c r="F10" s="249"/>
      <c r="G10" s="249"/>
      <c r="H10" s="249"/>
      <c r="I10" s="249"/>
      <c r="J10" s="249"/>
      <c r="K10" s="249"/>
      <c r="L10" s="250"/>
      <c r="M10" s="250"/>
      <c r="N10" s="250"/>
      <c r="O10" s="250"/>
      <c r="P10" s="250"/>
      <c r="Q10" s="250"/>
      <c r="R10" s="250"/>
    </row>
    <row r="11" spans="1:24" ht="30" customHeight="1" thickBot="1" x14ac:dyDescent="0.4">
      <c r="F11" s="106" t="s">
        <v>105</v>
      </c>
      <c r="G11" s="107"/>
      <c r="H11" s="107"/>
      <c r="I11" s="107"/>
      <c r="J11" s="243" t="s">
        <v>127</v>
      </c>
      <c r="K11" s="244"/>
      <c r="L11" s="244"/>
      <c r="M11" s="244"/>
      <c r="N11" s="244"/>
      <c r="O11" s="244"/>
      <c r="P11" s="244"/>
      <c r="Q11" s="244"/>
      <c r="R11" s="244"/>
      <c r="S11" s="244"/>
      <c r="T11" s="244"/>
      <c r="U11" s="244"/>
      <c r="V11" s="244"/>
      <c r="W11" s="244"/>
      <c r="X11" s="245"/>
    </row>
    <row r="12" spans="1:24" ht="30" customHeight="1" thickBot="1" x14ac:dyDescent="0.3">
      <c r="D12" s="57" t="s">
        <v>84</v>
      </c>
      <c r="E12" s="57" t="s">
        <v>83</v>
      </c>
      <c r="F12" s="96">
        <v>44378</v>
      </c>
      <c r="G12" s="58">
        <v>44409</v>
      </c>
      <c r="H12" s="58">
        <v>44440</v>
      </c>
      <c r="I12" s="58">
        <v>44470</v>
      </c>
      <c r="J12" s="58">
        <v>44531</v>
      </c>
      <c r="K12" s="97">
        <v>44562</v>
      </c>
      <c r="L12" s="70">
        <v>44593</v>
      </c>
      <c r="M12" s="71">
        <v>44621</v>
      </c>
      <c r="N12" s="71">
        <v>44652</v>
      </c>
      <c r="O12" s="71">
        <v>44682</v>
      </c>
      <c r="P12" s="71">
        <v>44713</v>
      </c>
      <c r="Q12" s="71">
        <v>44743</v>
      </c>
      <c r="R12" s="71">
        <v>44774</v>
      </c>
      <c r="S12" s="71">
        <v>44805</v>
      </c>
      <c r="T12" s="71">
        <v>44835</v>
      </c>
      <c r="U12" s="71">
        <v>44866</v>
      </c>
      <c r="V12" s="71">
        <v>44896</v>
      </c>
      <c r="W12" s="71">
        <v>44927</v>
      </c>
      <c r="X12" s="72">
        <v>44958</v>
      </c>
    </row>
    <row r="13" spans="1:24" ht="30" customHeight="1" x14ac:dyDescent="0.25">
      <c r="D13" s="235" t="s">
        <v>85</v>
      </c>
      <c r="E13" s="75" t="s">
        <v>68</v>
      </c>
      <c r="F13" s="51">
        <v>785.13</v>
      </c>
      <c r="G13" s="52">
        <v>788.87</v>
      </c>
      <c r="H13" s="52">
        <v>769.19</v>
      </c>
      <c r="I13" s="52">
        <v>785.66</v>
      </c>
      <c r="J13" s="52">
        <v>806.47</v>
      </c>
      <c r="K13" s="88">
        <v>818.77</v>
      </c>
      <c r="L13" s="275">
        <v>840.84</v>
      </c>
      <c r="M13" s="276">
        <v>831.68</v>
      </c>
      <c r="N13" s="276">
        <v>815.29</v>
      </c>
      <c r="O13" s="276">
        <v>849.49</v>
      </c>
      <c r="P13" s="276">
        <v>856.82</v>
      </c>
      <c r="Q13" s="276">
        <v>894.13</v>
      </c>
      <c r="R13" s="276">
        <v>907.16</v>
      </c>
      <c r="S13" s="276">
        <v>907.44</v>
      </c>
      <c r="T13" s="276">
        <v>924.96</v>
      </c>
      <c r="U13" s="276">
        <v>962.82</v>
      </c>
      <c r="V13" s="276">
        <v>970.22</v>
      </c>
      <c r="W13" s="276">
        <v>1001.38</v>
      </c>
      <c r="X13" s="277">
        <v>1024.53</v>
      </c>
    </row>
    <row r="14" spans="1:24" ht="30" customHeight="1" thickBot="1" x14ac:dyDescent="0.3">
      <c r="D14" s="236"/>
      <c r="E14" s="42" t="s">
        <v>69</v>
      </c>
      <c r="F14" s="31">
        <v>983.42</v>
      </c>
      <c r="G14" s="11">
        <v>988.96</v>
      </c>
      <c r="H14" s="11">
        <v>964.69</v>
      </c>
      <c r="I14" s="11">
        <v>984.81</v>
      </c>
      <c r="J14" s="11">
        <v>1011.33</v>
      </c>
      <c r="K14" s="90">
        <v>1026.2</v>
      </c>
      <c r="L14" s="31">
        <v>1054.98</v>
      </c>
      <c r="M14" s="11">
        <v>1043.33</v>
      </c>
      <c r="N14" s="11">
        <v>1022.06</v>
      </c>
      <c r="O14" s="11">
        <v>1064.9000000000001</v>
      </c>
      <c r="P14" s="11">
        <v>1075.55</v>
      </c>
      <c r="Q14" s="11">
        <v>1119.1300000000001</v>
      </c>
      <c r="R14" s="11">
        <v>1137.3699999999999</v>
      </c>
      <c r="S14" s="11">
        <v>1149</v>
      </c>
      <c r="T14" s="11">
        <v>1159.68</v>
      </c>
      <c r="U14" s="11">
        <v>1206.32</v>
      </c>
      <c r="V14" s="11">
        <v>1215.5999999999999</v>
      </c>
      <c r="W14" s="11">
        <v>1254.3</v>
      </c>
      <c r="X14" s="27">
        <v>1284.4000000000001</v>
      </c>
    </row>
    <row r="15" spans="1:24" ht="30" customHeight="1" thickBot="1" x14ac:dyDescent="0.3">
      <c r="D15" s="55" t="s">
        <v>86</v>
      </c>
      <c r="E15" s="42" t="s">
        <v>70</v>
      </c>
      <c r="F15" s="31">
        <v>1739.67</v>
      </c>
      <c r="G15" s="11">
        <v>1746.9</v>
      </c>
      <c r="H15" s="11">
        <v>1697.39</v>
      </c>
      <c r="I15" s="11">
        <v>1740.51</v>
      </c>
      <c r="J15" s="11">
        <v>1789.2</v>
      </c>
      <c r="K15" s="90">
        <v>1814.11</v>
      </c>
      <c r="L15" s="31">
        <v>1864.59</v>
      </c>
      <c r="M15" s="11">
        <v>1838.57</v>
      </c>
      <c r="N15" s="11">
        <v>1790.68</v>
      </c>
      <c r="O15" s="11">
        <v>1874.06</v>
      </c>
      <c r="P15" s="11">
        <v>1900.19</v>
      </c>
      <c r="Q15" s="11">
        <v>1978.46</v>
      </c>
      <c r="R15" s="11">
        <v>2014.17</v>
      </c>
      <c r="S15" s="11">
        <v>2018.96</v>
      </c>
      <c r="T15" s="11">
        <v>2054.17</v>
      </c>
      <c r="U15" s="11">
        <f>+U8</f>
        <v>2147.73</v>
      </c>
      <c r="V15" s="11">
        <v>2146.46</v>
      </c>
      <c r="W15" s="11">
        <f t="shared" ref="W15:X15" si="0">+W8</f>
        <v>2238.4</v>
      </c>
      <c r="X15" s="27">
        <f t="shared" si="0"/>
        <v>2288.91</v>
      </c>
    </row>
    <row r="16" spans="1:24" ht="30" customHeight="1" thickBot="1" x14ac:dyDescent="0.3">
      <c r="D16" s="55" t="s">
        <v>87</v>
      </c>
      <c r="E16" s="43" t="s">
        <v>71</v>
      </c>
      <c r="F16" s="32">
        <v>2087.6039999999998</v>
      </c>
      <c r="G16" s="28">
        <v>2096.2800000000002</v>
      </c>
      <c r="H16" s="28">
        <v>2036.8679999999999</v>
      </c>
      <c r="I16" s="28">
        <v>2088.6120000000001</v>
      </c>
      <c r="J16" s="28">
        <v>2147.04</v>
      </c>
      <c r="K16" s="94">
        <v>2176.9319999999998</v>
      </c>
      <c r="L16" s="32">
        <v>2237.5079999999998</v>
      </c>
      <c r="M16" s="28">
        <v>2206.2839999999997</v>
      </c>
      <c r="N16" s="28">
        <v>2148.8159999999998</v>
      </c>
      <c r="O16" s="28">
        <v>2248.8719999999998</v>
      </c>
      <c r="P16" s="28">
        <v>2280.2280000000001</v>
      </c>
      <c r="Q16" s="28">
        <v>2374.152</v>
      </c>
      <c r="R16" s="28">
        <v>2417.0039999999999</v>
      </c>
      <c r="S16" s="28">
        <v>2422.8000000000002</v>
      </c>
      <c r="T16" s="28">
        <v>2465.0039999999999</v>
      </c>
      <c r="U16" s="28">
        <v>2577.2759999999998</v>
      </c>
      <c r="V16" s="28">
        <v>2575.752</v>
      </c>
      <c r="W16" s="28">
        <v>2686.08</v>
      </c>
      <c r="X16" s="29">
        <v>2746.6919999999996</v>
      </c>
    </row>
    <row r="17" spans="5:21" ht="30" customHeight="1" x14ac:dyDescent="0.25">
      <c r="E17" s="249" t="s">
        <v>88</v>
      </c>
      <c r="F17" s="249"/>
      <c r="G17" s="249"/>
      <c r="H17" s="249"/>
      <c r="I17" s="249"/>
      <c r="J17" s="249"/>
      <c r="K17" s="249"/>
      <c r="L17" s="250"/>
      <c r="M17" s="250"/>
      <c r="N17" s="250"/>
      <c r="O17" s="250"/>
      <c r="P17" s="250"/>
      <c r="Q17" s="250"/>
      <c r="R17" s="250"/>
    </row>
    <row r="18" spans="5:21" ht="24.75" customHeight="1" x14ac:dyDescent="0.25">
      <c r="E18" s="242" t="s">
        <v>102</v>
      </c>
      <c r="F18" s="242"/>
      <c r="G18" s="242"/>
      <c r="H18" s="242"/>
      <c r="I18" s="242"/>
      <c r="J18" s="242"/>
      <c r="K18" s="242"/>
      <c r="L18" s="242"/>
      <c r="M18" s="242"/>
      <c r="N18" s="242"/>
      <c r="O18" s="242"/>
      <c r="P18" s="242"/>
      <c r="Q18" s="242"/>
      <c r="R18" s="242"/>
      <c r="S18" s="242"/>
      <c r="T18" s="242"/>
      <c r="U18" s="242"/>
    </row>
    <row r="19" spans="5:21" ht="24.75" customHeight="1" x14ac:dyDescent="0.25">
      <c r="E19" s="242"/>
      <c r="F19" s="242"/>
      <c r="G19" s="242"/>
      <c r="H19" s="242"/>
      <c r="I19" s="242"/>
      <c r="J19" s="242"/>
      <c r="K19" s="242"/>
      <c r="L19" s="242"/>
      <c r="M19" s="242"/>
      <c r="N19" s="242"/>
      <c r="O19" s="242"/>
      <c r="P19" s="242"/>
      <c r="Q19" s="242"/>
      <c r="R19" s="242"/>
      <c r="S19" s="242"/>
      <c r="T19" s="242"/>
      <c r="U19" s="242"/>
    </row>
    <row r="80" ht="32.25" customHeight="1" x14ac:dyDescent="0.25"/>
    <row r="81" ht="32.25" customHeight="1" x14ac:dyDescent="0.25"/>
    <row r="84" ht="30" customHeight="1" x14ac:dyDescent="0.25"/>
    <row r="87" ht="21" customHeight="1" x14ac:dyDescent="0.25"/>
  </sheetData>
  <mergeCells count="7">
    <mergeCell ref="E17:R17"/>
    <mergeCell ref="E18:U19"/>
    <mergeCell ref="A1:C1"/>
    <mergeCell ref="E10:R10"/>
    <mergeCell ref="D13:D14"/>
    <mergeCell ref="J3:X3"/>
    <mergeCell ref="J11:X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Y87"/>
  <sheetViews>
    <sheetView zoomScaleNormal="100" workbookViewId="0">
      <selection activeCell="AA11" sqref="AA11"/>
    </sheetView>
  </sheetViews>
  <sheetFormatPr baseColWidth="10" defaultColWidth="11.42578125" defaultRowHeight="15" x14ac:dyDescent="0.25"/>
  <cols>
    <col min="1" max="3" width="11.42578125" style="2"/>
    <col min="4" max="4" width="14.42578125" style="2" customWidth="1"/>
    <col min="5" max="5" width="18" style="2" customWidth="1"/>
    <col min="6" max="12" width="9.5703125" style="2" hidden="1" customWidth="1"/>
    <col min="13" max="23" width="9.5703125" style="2" customWidth="1"/>
    <col min="24" max="16384" width="11.42578125" style="2"/>
  </cols>
  <sheetData>
    <row r="1" spans="1:25" x14ac:dyDescent="0.25">
      <c r="A1" s="234"/>
      <c r="B1" s="234"/>
      <c r="C1" s="234"/>
    </row>
    <row r="2" spans="1:25" ht="15.75" thickBot="1" x14ac:dyDescent="0.3"/>
    <row r="3" spans="1:25" ht="26.25" customHeight="1" thickBot="1" x14ac:dyDescent="0.4">
      <c r="F3" s="102" t="s">
        <v>96</v>
      </c>
      <c r="G3" s="103"/>
      <c r="H3" s="103"/>
      <c r="I3" s="103"/>
      <c r="J3" s="103"/>
      <c r="K3" s="284" t="s">
        <v>130</v>
      </c>
      <c r="L3" s="285"/>
      <c r="M3" s="285"/>
      <c r="N3" s="285"/>
      <c r="O3" s="285"/>
      <c r="P3" s="285"/>
      <c r="Q3" s="285"/>
      <c r="R3" s="285"/>
      <c r="S3" s="285"/>
      <c r="T3" s="285"/>
      <c r="U3" s="285"/>
      <c r="V3" s="285"/>
      <c r="W3" s="285"/>
      <c r="X3" s="285"/>
      <c r="Y3" s="286"/>
    </row>
    <row r="4" spans="1:25" ht="26.25" customHeight="1" thickBot="1" x14ac:dyDescent="0.3">
      <c r="E4" s="61" t="s">
        <v>60</v>
      </c>
      <c r="F4" s="95">
        <v>44378</v>
      </c>
      <c r="G4" s="62">
        <v>44409</v>
      </c>
      <c r="H4" s="62">
        <v>44440</v>
      </c>
      <c r="I4" s="62">
        <v>44470</v>
      </c>
      <c r="J4" s="62">
        <v>44501</v>
      </c>
      <c r="K4" s="62">
        <v>44531</v>
      </c>
      <c r="L4" s="132">
        <v>44562</v>
      </c>
      <c r="M4" s="85">
        <v>44593</v>
      </c>
      <c r="N4" s="86">
        <v>44621</v>
      </c>
      <c r="O4" s="86">
        <v>44652</v>
      </c>
      <c r="P4" s="86">
        <v>44682</v>
      </c>
      <c r="Q4" s="86">
        <v>44713</v>
      </c>
      <c r="R4" s="86">
        <v>44743</v>
      </c>
      <c r="S4" s="86">
        <v>44774</v>
      </c>
      <c r="T4" s="86">
        <v>44805</v>
      </c>
      <c r="U4" s="86">
        <v>44835</v>
      </c>
      <c r="V4" s="86">
        <v>44866</v>
      </c>
      <c r="W4" s="86">
        <v>44896</v>
      </c>
      <c r="X4" s="86">
        <v>44927</v>
      </c>
      <c r="Y4" s="287">
        <v>44958</v>
      </c>
    </row>
    <row r="5" spans="1:25" ht="26.25" customHeight="1" x14ac:dyDescent="0.25">
      <c r="E5" s="54" t="s">
        <v>63</v>
      </c>
      <c r="F5" s="51">
        <v>1183</v>
      </c>
      <c r="G5" s="52">
        <v>1166</v>
      </c>
      <c r="H5" s="52">
        <v>1207</v>
      </c>
      <c r="I5" s="52">
        <v>1216</v>
      </c>
      <c r="J5" s="52">
        <v>1255</v>
      </c>
      <c r="K5" s="52">
        <v>1307</v>
      </c>
      <c r="L5" s="88">
        <v>1317</v>
      </c>
      <c r="M5" s="275">
        <v>1360</v>
      </c>
      <c r="N5" s="276">
        <v>1228</v>
      </c>
      <c r="O5" s="276">
        <v>1227</v>
      </c>
      <c r="P5" s="276">
        <v>1342</v>
      </c>
      <c r="Q5" s="276">
        <v>1328</v>
      </c>
      <c r="R5" s="276">
        <v>1416</v>
      </c>
      <c r="S5" s="276">
        <v>1431</v>
      </c>
      <c r="T5" s="276">
        <v>1456</v>
      </c>
      <c r="U5" s="276">
        <v>1469</v>
      </c>
      <c r="V5" s="276">
        <v>1591</v>
      </c>
      <c r="W5" s="276">
        <v>1467</v>
      </c>
      <c r="X5" s="276">
        <v>1624</v>
      </c>
      <c r="Y5" s="277">
        <v>1511</v>
      </c>
    </row>
    <row r="6" spans="1:25" ht="26.25" customHeight="1" x14ac:dyDescent="0.25">
      <c r="E6" s="42" t="s">
        <v>64</v>
      </c>
      <c r="F6" s="31">
        <v>283</v>
      </c>
      <c r="G6" s="11">
        <v>292</v>
      </c>
      <c r="H6" s="11">
        <v>292</v>
      </c>
      <c r="I6" s="11">
        <v>301</v>
      </c>
      <c r="J6" s="11">
        <v>304</v>
      </c>
      <c r="K6" s="11">
        <v>302</v>
      </c>
      <c r="L6" s="90">
        <v>263</v>
      </c>
      <c r="M6" s="31">
        <v>268</v>
      </c>
      <c r="N6" s="11">
        <v>287</v>
      </c>
      <c r="O6" s="11">
        <v>276</v>
      </c>
      <c r="P6" s="11">
        <v>277</v>
      </c>
      <c r="Q6" s="11">
        <v>291</v>
      </c>
      <c r="R6" s="11">
        <v>293</v>
      </c>
      <c r="S6" s="11">
        <v>324</v>
      </c>
      <c r="T6" s="11">
        <v>308</v>
      </c>
      <c r="U6" s="11">
        <v>268</v>
      </c>
      <c r="V6" s="11">
        <v>292</v>
      </c>
      <c r="W6" s="11">
        <v>289</v>
      </c>
      <c r="X6" s="11">
        <v>308</v>
      </c>
      <c r="Y6" s="27">
        <v>322</v>
      </c>
    </row>
    <row r="7" spans="1:25" ht="26.25" customHeight="1" x14ac:dyDescent="0.25">
      <c r="E7" s="42" t="s">
        <v>65</v>
      </c>
      <c r="F7" s="31">
        <v>597</v>
      </c>
      <c r="G7" s="11">
        <v>602</v>
      </c>
      <c r="H7" s="11">
        <v>605</v>
      </c>
      <c r="I7" s="11">
        <v>608</v>
      </c>
      <c r="J7" s="11">
        <v>614</v>
      </c>
      <c r="K7" s="11">
        <v>616</v>
      </c>
      <c r="L7" s="90">
        <v>630</v>
      </c>
      <c r="M7" s="31">
        <v>647</v>
      </c>
      <c r="N7" s="11">
        <v>659</v>
      </c>
      <c r="O7" s="11">
        <v>671</v>
      </c>
      <c r="P7" s="11">
        <v>682</v>
      </c>
      <c r="Q7" s="11">
        <v>694</v>
      </c>
      <c r="R7" s="11">
        <v>695</v>
      </c>
      <c r="S7" s="11">
        <v>707</v>
      </c>
      <c r="T7" s="11">
        <v>707</v>
      </c>
      <c r="U7" s="11">
        <v>712</v>
      </c>
      <c r="V7" s="11">
        <v>718</v>
      </c>
      <c r="W7" s="11">
        <v>731</v>
      </c>
      <c r="X7" s="11">
        <v>735</v>
      </c>
      <c r="Y7" s="27">
        <v>746</v>
      </c>
    </row>
    <row r="8" spans="1:25" ht="26.25" customHeight="1" x14ac:dyDescent="0.25">
      <c r="E8" s="42" t="s">
        <v>66</v>
      </c>
      <c r="F8" s="31">
        <v>2100.75</v>
      </c>
      <c r="G8" s="11">
        <v>2099.42</v>
      </c>
      <c r="H8" s="11">
        <v>2144.62</v>
      </c>
      <c r="I8" s="11">
        <v>2169.09</v>
      </c>
      <c r="J8" s="11">
        <v>2217.4899999999998</v>
      </c>
      <c r="K8" s="11">
        <v>2269.54</v>
      </c>
      <c r="L8" s="90">
        <v>2255.09</v>
      </c>
      <c r="M8" s="31">
        <v>2319.4699999999998</v>
      </c>
      <c r="N8" s="11">
        <v>2218.7600000000002</v>
      </c>
      <c r="O8" s="11">
        <v>2218.09</v>
      </c>
      <c r="P8" s="11">
        <v>2345.4699999999998</v>
      </c>
      <c r="Q8" s="11">
        <v>2359</v>
      </c>
      <c r="R8" s="11">
        <v>2455.61</v>
      </c>
      <c r="S8" s="11">
        <v>2514.15</v>
      </c>
      <c r="T8" s="11">
        <v>2525.2800000000002</v>
      </c>
      <c r="U8" s="11">
        <v>2503.54</v>
      </c>
      <c r="V8" s="11">
        <v>2658.31</v>
      </c>
      <c r="W8" s="11">
        <v>2544.2399999999998</v>
      </c>
      <c r="X8" s="11">
        <v>2736.03</v>
      </c>
      <c r="Y8" s="27">
        <v>2641.83</v>
      </c>
    </row>
    <row r="9" spans="1:25" ht="26.25" customHeight="1" thickBot="1" x14ac:dyDescent="0.3">
      <c r="E9" s="43" t="s">
        <v>67</v>
      </c>
      <c r="F9" s="32">
        <v>3199</v>
      </c>
      <c r="G9" s="28">
        <v>3206</v>
      </c>
      <c r="H9" s="28">
        <v>3216</v>
      </c>
      <c r="I9" s="28">
        <v>3224</v>
      </c>
      <c r="J9" s="28">
        <v>3221</v>
      </c>
      <c r="K9" s="28">
        <v>3232</v>
      </c>
      <c r="L9" s="94">
        <v>3252</v>
      </c>
      <c r="M9" s="32">
        <v>3302</v>
      </c>
      <c r="N9" s="28">
        <v>3352</v>
      </c>
      <c r="O9" s="28">
        <v>3381</v>
      </c>
      <c r="P9" s="28">
        <v>3419</v>
      </c>
      <c r="Q9" s="28">
        <v>3443</v>
      </c>
      <c r="R9" s="28">
        <v>3457</v>
      </c>
      <c r="S9" s="28">
        <v>3480</v>
      </c>
      <c r="T9" s="28">
        <v>4322</v>
      </c>
      <c r="U9" s="28">
        <v>4356</v>
      </c>
      <c r="V9" s="28">
        <v>4382</v>
      </c>
      <c r="W9" s="28">
        <v>4410</v>
      </c>
      <c r="X9" s="28">
        <v>4460</v>
      </c>
      <c r="Y9" s="29">
        <v>4534</v>
      </c>
    </row>
    <row r="10" spans="1:25" ht="30" customHeight="1" thickBot="1" x14ac:dyDescent="0.3">
      <c r="E10" s="249" t="s">
        <v>88</v>
      </c>
      <c r="F10" s="249"/>
      <c r="G10" s="249"/>
      <c r="H10" s="249"/>
      <c r="I10" s="249"/>
      <c r="J10" s="249"/>
      <c r="K10" s="249"/>
      <c r="L10" s="249"/>
      <c r="M10" s="250"/>
      <c r="N10" s="250"/>
      <c r="O10" s="250"/>
      <c r="P10" s="250"/>
      <c r="Q10" s="250"/>
      <c r="R10" s="250"/>
      <c r="S10" s="250"/>
    </row>
    <row r="11" spans="1:25" ht="30" customHeight="1" thickBot="1" x14ac:dyDescent="0.4">
      <c r="F11" s="104" t="s">
        <v>97</v>
      </c>
      <c r="G11" s="105"/>
      <c r="H11" s="105"/>
      <c r="I11" s="105"/>
      <c r="J11" s="105"/>
      <c r="K11" s="284" t="s">
        <v>129</v>
      </c>
      <c r="L11" s="285"/>
      <c r="M11" s="285"/>
      <c r="N11" s="285"/>
      <c r="O11" s="285"/>
      <c r="P11" s="285"/>
      <c r="Q11" s="285"/>
      <c r="R11" s="285"/>
      <c r="S11" s="285"/>
      <c r="T11" s="285"/>
      <c r="U11" s="285"/>
      <c r="V11" s="285"/>
      <c r="W11" s="285"/>
      <c r="X11" s="285"/>
      <c r="Y11" s="286"/>
    </row>
    <row r="12" spans="1:25" ht="30" customHeight="1" thickBot="1" x14ac:dyDescent="0.3">
      <c r="D12" s="57" t="s">
        <v>84</v>
      </c>
      <c r="E12" s="57" t="s">
        <v>83</v>
      </c>
      <c r="F12" s="96">
        <v>44378</v>
      </c>
      <c r="G12" s="58">
        <v>44409</v>
      </c>
      <c r="H12" s="58">
        <v>44440</v>
      </c>
      <c r="I12" s="58">
        <v>44470</v>
      </c>
      <c r="J12" s="58">
        <v>44501</v>
      </c>
      <c r="K12" s="58">
        <v>44531</v>
      </c>
      <c r="L12" s="97">
        <v>44562</v>
      </c>
      <c r="M12" s="70">
        <v>44593</v>
      </c>
      <c r="N12" s="71">
        <v>44621</v>
      </c>
      <c r="O12" s="71">
        <v>44652</v>
      </c>
      <c r="P12" s="71">
        <v>44682</v>
      </c>
      <c r="Q12" s="71">
        <v>44713</v>
      </c>
      <c r="R12" s="71">
        <v>44743</v>
      </c>
      <c r="S12" s="71">
        <v>44774</v>
      </c>
      <c r="T12" s="71">
        <v>44805</v>
      </c>
      <c r="U12" s="71">
        <v>44835</v>
      </c>
      <c r="V12" s="71">
        <v>44866</v>
      </c>
      <c r="W12" s="71">
        <v>44896</v>
      </c>
      <c r="X12" s="71">
        <v>44927</v>
      </c>
      <c r="Y12" s="72">
        <v>44958</v>
      </c>
    </row>
    <row r="13" spans="1:25" ht="30" customHeight="1" x14ac:dyDescent="0.25">
      <c r="D13" s="235" t="s">
        <v>85</v>
      </c>
      <c r="E13" s="54" t="s">
        <v>68</v>
      </c>
      <c r="F13" s="51">
        <v>964.86</v>
      </c>
      <c r="G13" s="52">
        <v>965.35</v>
      </c>
      <c r="H13" s="52">
        <v>984.79</v>
      </c>
      <c r="I13" s="52">
        <v>993.08</v>
      </c>
      <c r="J13" s="52">
        <v>1015</v>
      </c>
      <c r="K13" s="52">
        <v>1037.76</v>
      </c>
      <c r="L13" s="88">
        <v>1034.96</v>
      </c>
      <c r="M13" s="275">
        <v>1062.79</v>
      </c>
      <c r="N13" s="276">
        <v>1022.16</v>
      </c>
      <c r="O13" s="276">
        <v>1024.32</v>
      </c>
      <c r="P13" s="276">
        <v>1078.73</v>
      </c>
      <c r="Q13" s="276">
        <v>1086.51</v>
      </c>
      <c r="R13" s="276">
        <v>1123.27</v>
      </c>
      <c r="S13" s="276">
        <v>1149.3599999999999</v>
      </c>
      <c r="T13" s="276">
        <v>1154.32</v>
      </c>
      <c r="U13" s="276">
        <v>1146.18</v>
      </c>
      <c r="V13" s="276">
        <v>1212.06</v>
      </c>
      <c r="W13" s="276">
        <v>1166.58</v>
      </c>
      <c r="X13" s="276">
        <v>1248.7</v>
      </c>
      <c r="Y13" s="277">
        <v>1212.8900000000001</v>
      </c>
    </row>
    <row r="14" spans="1:25" ht="30" customHeight="1" thickBot="1" x14ac:dyDescent="0.3">
      <c r="D14" s="236"/>
      <c r="E14" s="42" t="s">
        <v>69</v>
      </c>
      <c r="F14" s="31">
        <v>1210.06</v>
      </c>
      <c r="G14" s="11">
        <v>1211.6400000000001</v>
      </c>
      <c r="H14" s="11">
        <v>1234.98</v>
      </c>
      <c r="I14" s="11">
        <v>1245.57</v>
      </c>
      <c r="J14" s="11">
        <v>1274.1300000000001</v>
      </c>
      <c r="K14" s="11">
        <v>1301.1600000000001</v>
      </c>
      <c r="L14" s="90">
        <v>1299.58</v>
      </c>
      <c r="M14" s="31">
        <v>1333.18</v>
      </c>
      <c r="N14" s="11">
        <v>1282.17</v>
      </c>
      <c r="O14" s="11">
        <v>1285.33</v>
      </c>
      <c r="P14" s="11">
        <v>1354.26</v>
      </c>
      <c r="Q14" s="11">
        <v>1364.12</v>
      </c>
      <c r="R14" s="11">
        <v>1408.66</v>
      </c>
      <c r="S14" s="11">
        <v>1442.77</v>
      </c>
      <c r="T14" s="11">
        <v>1447.01</v>
      </c>
      <c r="U14" s="11">
        <v>1437.12</v>
      </c>
      <c r="V14" s="11">
        <v>1519.44</v>
      </c>
      <c r="W14" s="11">
        <v>1463.43</v>
      </c>
      <c r="X14" s="11">
        <v>1565.89</v>
      </c>
      <c r="Y14" s="27">
        <v>1521.57</v>
      </c>
    </row>
    <row r="15" spans="1:25" ht="30" customHeight="1" thickBot="1" x14ac:dyDescent="0.3">
      <c r="D15" s="55" t="s">
        <v>86</v>
      </c>
      <c r="E15" s="42" t="s">
        <v>70</v>
      </c>
      <c r="F15" s="31">
        <v>2100.75</v>
      </c>
      <c r="G15" s="11">
        <v>2099.42</v>
      </c>
      <c r="H15" s="11">
        <v>2144.62</v>
      </c>
      <c r="I15" s="11">
        <v>2169.09</v>
      </c>
      <c r="J15" s="11">
        <v>2217.4899999999998</v>
      </c>
      <c r="K15" s="11">
        <v>2269.54</v>
      </c>
      <c r="L15" s="90">
        <v>2255.09</v>
      </c>
      <c r="M15" s="31">
        <v>2319.4699999999998</v>
      </c>
      <c r="N15" s="11">
        <v>2218.7600000000002</v>
      </c>
      <c r="O15" s="11">
        <v>2218.09</v>
      </c>
      <c r="P15" s="11">
        <v>2345.4699999999998</v>
      </c>
      <c r="Q15" s="11">
        <v>2359</v>
      </c>
      <c r="R15" s="11">
        <v>2455.61</v>
      </c>
      <c r="S15" s="11">
        <v>2514.15</v>
      </c>
      <c r="T15" s="11">
        <v>2525.2800000000002</v>
      </c>
      <c r="U15" s="11">
        <v>2503.54</v>
      </c>
      <c r="V15" s="11">
        <f>+V8</f>
        <v>2658.31</v>
      </c>
      <c r="W15" s="11">
        <v>2544.2399999999998</v>
      </c>
      <c r="X15" s="11">
        <v>2736.03</v>
      </c>
      <c r="Y15" s="27">
        <f t="shared" ref="Y15" si="0">+Y8</f>
        <v>2641.83</v>
      </c>
    </row>
    <row r="16" spans="1:25" ht="30" customHeight="1" thickBot="1" x14ac:dyDescent="0.3">
      <c r="D16" s="55" t="s">
        <v>87</v>
      </c>
      <c r="E16" s="43" t="s">
        <v>71</v>
      </c>
      <c r="F16" s="32">
        <v>2520.9</v>
      </c>
      <c r="G16" s="28">
        <v>2519.3040000000001</v>
      </c>
      <c r="H16" s="28">
        <v>2573.5439999999999</v>
      </c>
      <c r="I16" s="28">
        <v>2602.9079999999999</v>
      </c>
      <c r="J16" s="28">
        <v>2660.9879999999998</v>
      </c>
      <c r="K16" s="28">
        <v>2723.4479999999999</v>
      </c>
      <c r="L16" s="94">
        <v>2706.1080000000002</v>
      </c>
      <c r="M16" s="32">
        <v>2783.3639999999996</v>
      </c>
      <c r="N16" s="28">
        <v>2662.5120000000002</v>
      </c>
      <c r="O16" s="28">
        <v>2661.7080000000001</v>
      </c>
      <c r="P16" s="28">
        <v>2814.5639999999999</v>
      </c>
      <c r="Q16" s="28">
        <v>2830.7999999999997</v>
      </c>
      <c r="R16" s="28">
        <v>2946.732</v>
      </c>
      <c r="S16" s="28">
        <v>3016.98</v>
      </c>
      <c r="T16" s="28">
        <v>3030.3360000000002</v>
      </c>
      <c r="U16" s="28">
        <v>3004.248</v>
      </c>
      <c r="V16" s="28">
        <v>3189.9719999999998</v>
      </c>
      <c r="W16" s="28">
        <v>3053.0879999999997</v>
      </c>
      <c r="X16" s="28">
        <v>3283.2360000000003</v>
      </c>
      <c r="Y16" s="29">
        <v>3170.1959999999999</v>
      </c>
    </row>
    <row r="17" spans="5:21" ht="30" customHeight="1" x14ac:dyDescent="0.25">
      <c r="E17" s="249" t="s">
        <v>88</v>
      </c>
      <c r="F17" s="249"/>
      <c r="G17" s="249"/>
      <c r="H17" s="249"/>
      <c r="I17" s="249"/>
      <c r="J17" s="249"/>
      <c r="K17" s="249"/>
      <c r="L17" s="249"/>
      <c r="M17" s="250"/>
      <c r="N17" s="250"/>
      <c r="O17" s="250"/>
      <c r="P17" s="250"/>
      <c r="Q17" s="250"/>
      <c r="R17" s="250"/>
      <c r="S17" s="250"/>
    </row>
    <row r="18" spans="5:21" ht="21.75" customHeight="1" x14ac:dyDescent="0.25">
      <c r="E18" s="242" t="s">
        <v>109</v>
      </c>
      <c r="F18" s="242"/>
      <c r="G18" s="242"/>
      <c r="H18" s="242"/>
      <c r="I18" s="242"/>
      <c r="J18" s="242"/>
      <c r="K18" s="242"/>
      <c r="L18" s="242"/>
      <c r="M18" s="242"/>
      <c r="N18" s="242"/>
      <c r="O18" s="242"/>
      <c r="P18" s="242"/>
      <c r="Q18" s="242"/>
      <c r="R18" s="242"/>
      <c r="S18" s="242"/>
      <c r="T18" s="242"/>
      <c r="U18" s="242"/>
    </row>
    <row r="19" spans="5:21" ht="21.75" customHeight="1" x14ac:dyDescent="0.25">
      <c r="E19" s="242"/>
      <c r="F19" s="242"/>
      <c r="G19" s="242"/>
      <c r="H19" s="242"/>
      <c r="I19" s="242"/>
      <c r="J19" s="242"/>
      <c r="K19" s="242"/>
      <c r="L19" s="242"/>
      <c r="M19" s="242"/>
      <c r="N19" s="242"/>
      <c r="O19" s="242"/>
      <c r="P19" s="242"/>
      <c r="Q19" s="242"/>
      <c r="R19" s="242"/>
      <c r="S19" s="242"/>
      <c r="T19" s="242"/>
      <c r="U19" s="242"/>
    </row>
    <row r="80" ht="32.25" customHeight="1" x14ac:dyDescent="0.25"/>
    <row r="81" ht="32.25" customHeight="1" x14ac:dyDescent="0.25"/>
    <row r="84" ht="30" customHeight="1" x14ac:dyDescent="0.25"/>
    <row r="87" ht="21" customHeight="1" x14ac:dyDescent="0.25"/>
  </sheetData>
  <mergeCells count="7">
    <mergeCell ref="E17:S17"/>
    <mergeCell ref="E18:U19"/>
    <mergeCell ref="A1:C1"/>
    <mergeCell ref="E10:S10"/>
    <mergeCell ref="D13:D14"/>
    <mergeCell ref="K11:Y11"/>
    <mergeCell ref="K3:Y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R86"/>
  <sheetViews>
    <sheetView zoomScaleNormal="100" workbookViewId="0">
      <selection activeCell="U44" sqref="U44"/>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234"/>
      <c r="B1" s="234"/>
      <c r="C1" s="234"/>
    </row>
    <row r="2" spans="1:18" ht="15.75" thickBot="1" x14ac:dyDescent="0.3"/>
    <row r="3" spans="1:18" ht="26.25" customHeight="1" thickBot="1" x14ac:dyDescent="0.35">
      <c r="F3" s="269" t="s">
        <v>137</v>
      </c>
      <c r="G3" s="270"/>
      <c r="H3" s="270"/>
      <c r="I3" s="270"/>
      <c r="J3" s="270"/>
      <c r="K3" s="270"/>
      <c r="L3" s="270"/>
      <c r="M3" s="270"/>
      <c r="N3" s="270"/>
      <c r="O3" s="270"/>
      <c r="P3" s="270"/>
      <c r="Q3" s="270"/>
      <c r="R3" s="271"/>
    </row>
    <row r="4" spans="1:18" ht="26.25" customHeight="1" thickBot="1" x14ac:dyDescent="0.3">
      <c r="E4" s="69" t="s">
        <v>60</v>
      </c>
      <c r="F4" s="70">
        <v>44593</v>
      </c>
      <c r="G4" s="71">
        <v>44621</v>
      </c>
      <c r="H4" s="71">
        <v>44652</v>
      </c>
      <c r="I4" s="71">
        <v>44682</v>
      </c>
      <c r="J4" s="71">
        <v>44713</v>
      </c>
      <c r="K4" s="71">
        <v>44743</v>
      </c>
      <c r="L4" s="71">
        <v>44774</v>
      </c>
      <c r="M4" s="71">
        <v>44805</v>
      </c>
      <c r="N4" s="71">
        <v>44835</v>
      </c>
      <c r="O4" s="71">
        <v>44866</v>
      </c>
      <c r="P4" s="71">
        <v>44896</v>
      </c>
      <c r="Q4" s="71">
        <v>44927</v>
      </c>
      <c r="R4" s="72">
        <v>44958</v>
      </c>
    </row>
    <row r="5" spans="1:18" ht="26.25" customHeight="1" x14ac:dyDescent="0.25">
      <c r="E5" s="54" t="s">
        <v>63</v>
      </c>
      <c r="F5" s="118">
        <v>890.8</v>
      </c>
      <c r="G5" s="119">
        <v>824.74</v>
      </c>
      <c r="H5" s="119">
        <v>779.6</v>
      </c>
      <c r="I5" s="119">
        <v>824.78</v>
      </c>
      <c r="J5" s="119">
        <v>794.08</v>
      </c>
      <c r="K5" s="119">
        <v>827.1</v>
      </c>
      <c r="L5" s="119">
        <v>874.34</v>
      </c>
      <c r="M5" s="119">
        <v>874.34</v>
      </c>
      <c r="N5" s="119">
        <v>891.55</v>
      </c>
      <c r="O5" s="119">
        <v>964.95</v>
      </c>
      <c r="P5" s="119">
        <v>1043.68</v>
      </c>
      <c r="Q5" s="119">
        <v>1157.27</v>
      </c>
      <c r="R5" s="120">
        <v>1314.49</v>
      </c>
    </row>
    <row r="6" spans="1:18" ht="26.25" customHeight="1" x14ac:dyDescent="0.25">
      <c r="E6" s="42" t="s">
        <v>64</v>
      </c>
      <c r="F6" s="46">
        <v>273.89999999999998</v>
      </c>
      <c r="G6" s="33">
        <v>268.33999999999997</v>
      </c>
      <c r="H6" s="33">
        <v>246.02</v>
      </c>
      <c r="I6" s="33">
        <v>255.51</v>
      </c>
      <c r="J6" s="33">
        <v>240.57</v>
      </c>
      <c r="K6" s="33">
        <v>270.77</v>
      </c>
      <c r="L6" s="33">
        <v>264.11</v>
      </c>
      <c r="M6" s="33">
        <v>264.11</v>
      </c>
      <c r="N6" s="33">
        <v>296.77</v>
      </c>
      <c r="O6" s="33">
        <v>290.22000000000003</v>
      </c>
      <c r="P6" s="33">
        <v>299.05</v>
      </c>
      <c r="Q6" s="33">
        <v>320.12</v>
      </c>
      <c r="R6" s="34">
        <v>331.09</v>
      </c>
    </row>
    <row r="7" spans="1:18" ht="26.25" customHeight="1" x14ac:dyDescent="0.25">
      <c r="E7" s="42" t="s">
        <v>65</v>
      </c>
      <c r="F7" s="46">
        <v>410.23</v>
      </c>
      <c r="G7" s="33">
        <v>419.57</v>
      </c>
      <c r="H7" s="33">
        <v>428.28</v>
      </c>
      <c r="I7" s="33">
        <v>427.34</v>
      </c>
      <c r="J7" s="33">
        <v>438.25</v>
      </c>
      <c r="K7" s="33">
        <v>437.28</v>
      </c>
      <c r="L7" s="33">
        <v>444.06</v>
      </c>
      <c r="M7" s="33">
        <v>444.06</v>
      </c>
      <c r="N7" s="33">
        <v>445.21</v>
      </c>
      <c r="O7" s="33">
        <v>450.99</v>
      </c>
      <c r="P7" s="33">
        <v>457.65</v>
      </c>
      <c r="Q7" s="33">
        <v>455.93</v>
      </c>
      <c r="R7" s="34">
        <v>462.69</v>
      </c>
    </row>
    <row r="8" spans="1:18" ht="26.25" customHeight="1" x14ac:dyDescent="0.25">
      <c r="E8" s="42" t="s">
        <v>66</v>
      </c>
      <c r="F8" s="46">
        <v>1571.65</v>
      </c>
      <c r="G8" s="33">
        <v>1490.39</v>
      </c>
      <c r="H8" s="33">
        <v>1451.93</v>
      </c>
      <c r="I8" s="33">
        <v>1513.35</v>
      </c>
      <c r="J8" s="33">
        <v>1485.4</v>
      </c>
      <c r="K8" s="33">
        <v>1556.51</v>
      </c>
      <c r="L8" s="33">
        <v>1608.02</v>
      </c>
      <c r="M8" s="33">
        <v>1608.02</v>
      </c>
      <c r="N8" s="33">
        <v>1640.64</v>
      </c>
      <c r="O8" s="33">
        <v>1709.23</v>
      </c>
      <c r="P8" s="33">
        <v>1803.47</v>
      </c>
      <c r="Q8" s="33">
        <v>1940.74</v>
      </c>
      <c r="R8" s="34">
        <v>2119.87</v>
      </c>
    </row>
    <row r="9" spans="1:18" ht="26.25" customHeight="1" thickBot="1" x14ac:dyDescent="0.3">
      <c r="E9" s="43" t="s">
        <v>67</v>
      </c>
      <c r="F9" s="47">
        <v>2419</v>
      </c>
      <c r="G9" s="44">
        <v>2455</v>
      </c>
      <c r="H9" s="44">
        <v>2476</v>
      </c>
      <c r="I9" s="44">
        <v>2504</v>
      </c>
      <c r="J9" s="44">
        <v>2522</v>
      </c>
      <c r="K9" s="44">
        <v>2532</v>
      </c>
      <c r="L9" s="44">
        <v>2549</v>
      </c>
      <c r="M9" s="44">
        <v>2549</v>
      </c>
      <c r="N9" s="44">
        <v>2593</v>
      </c>
      <c r="O9" s="44">
        <v>2608</v>
      </c>
      <c r="P9" s="44">
        <v>2625</v>
      </c>
      <c r="Q9" s="44">
        <v>2655</v>
      </c>
      <c r="R9" s="45">
        <v>2698</v>
      </c>
    </row>
    <row r="10" spans="1:18" ht="30" customHeight="1" thickBot="1" x14ac:dyDescent="0.3">
      <c r="E10" s="246" t="s">
        <v>88</v>
      </c>
      <c r="F10" s="238"/>
      <c r="G10" s="238"/>
      <c r="H10" s="238"/>
      <c r="I10" s="238"/>
      <c r="J10" s="238"/>
      <c r="K10" s="238"/>
      <c r="L10" s="238"/>
      <c r="M10" s="238"/>
      <c r="N10" s="238"/>
      <c r="O10" s="238"/>
      <c r="P10" s="238"/>
      <c r="Q10" s="238"/>
      <c r="R10" s="238"/>
    </row>
    <row r="11" spans="1:18" ht="30" customHeight="1" thickBot="1" x14ac:dyDescent="0.4">
      <c r="F11" s="259" t="s">
        <v>138</v>
      </c>
      <c r="G11" s="239"/>
      <c r="H11" s="239"/>
      <c r="I11" s="239"/>
      <c r="J11" s="239"/>
      <c r="K11" s="239"/>
      <c r="L11" s="239"/>
      <c r="M11" s="239"/>
      <c r="N11" s="239"/>
      <c r="O11" s="239"/>
      <c r="P11" s="239"/>
      <c r="Q11" s="239"/>
      <c r="R11" s="240"/>
    </row>
    <row r="12" spans="1:18" ht="30" customHeight="1" thickBot="1" x14ac:dyDescent="0.3">
      <c r="D12" s="57" t="s">
        <v>84</v>
      </c>
      <c r="E12" s="73" t="s">
        <v>83</v>
      </c>
      <c r="F12" s="70">
        <v>44593</v>
      </c>
      <c r="G12" s="71">
        <v>44621</v>
      </c>
      <c r="H12" s="71">
        <v>44652</v>
      </c>
      <c r="I12" s="71">
        <v>44682</v>
      </c>
      <c r="J12" s="71">
        <v>44713</v>
      </c>
      <c r="K12" s="71">
        <v>44743</v>
      </c>
      <c r="L12" s="71">
        <v>44774</v>
      </c>
      <c r="M12" s="71">
        <v>44805</v>
      </c>
      <c r="N12" s="71">
        <v>44835</v>
      </c>
      <c r="O12" s="71">
        <v>44866</v>
      </c>
      <c r="P12" s="71">
        <v>44896</v>
      </c>
      <c r="Q12" s="71">
        <v>44927</v>
      </c>
      <c r="R12" s="72">
        <v>44958</v>
      </c>
    </row>
    <row r="13" spans="1:18" ht="30" customHeight="1" x14ac:dyDescent="0.25">
      <c r="D13" s="235" t="s">
        <v>85</v>
      </c>
      <c r="E13" s="54" t="s">
        <v>68</v>
      </c>
      <c r="F13" s="118">
        <v>700.14</v>
      </c>
      <c r="G13" s="119">
        <v>669.61</v>
      </c>
      <c r="H13" s="119">
        <v>656.53</v>
      </c>
      <c r="I13" s="119">
        <v>676.87</v>
      </c>
      <c r="J13" s="119">
        <v>669.11</v>
      </c>
      <c r="K13" s="119">
        <v>696.25</v>
      </c>
      <c r="L13" s="119">
        <v>716.29</v>
      </c>
      <c r="M13" s="119">
        <v>716.29</v>
      </c>
      <c r="N13" s="119">
        <v>730.59</v>
      </c>
      <c r="O13" s="119">
        <v>759.45</v>
      </c>
      <c r="P13" s="119">
        <v>797.7</v>
      </c>
      <c r="Q13" s="119">
        <v>857</v>
      </c>
      <c r="R13" s="120">
        <v>930.14</v>
      </c>
    </row>
    <row r="14" spans="1:18" ht="30" customHeight="1" thickBot="1" x14ac:dyDescent="0.3">
      <c r="D14" s="236"/>
      <c r="E14" s="42" t="s">
        <v>69</v>
      </c>
      <c r="F14" s="46">
        <v>882.16</v>
      </c>
      <c r="G14" s="33">
        <v>844.39</v>
      </c>
      <c r="H14" s="33">
        <v>828.5</v>
      </c>
      <c r="I14" s="33">
        <v>853.19</v>
      </c>
      <c r="J14" s="33">
        <v>843.76</v>
      </c>
      <c r="K14" s="33">
        <v>877.82</v>
      </c>
      <c r="L14" s="33">
        <v>902.55</v>
      </c>
      <c r="M14" s="33">
        <v>902.55</v>
      </c>
      <c r="N14" s="33">
        <v>920.71</v>
      </c>
      <c r="O14" s="33">
        <v>956.41</v>
      </c>
      <c r="P14" s="33">
        <v>1005.41</v>
      </c>
      <c r="Q14" s="33">
        <v>1079.6300000000001</v>
      </c>
      <c r="R14" s="34">
        <v>1170.78</v>
      </c>
    </row>
    <row r="15" spans="1:18" ht="30" customHeight="1" thickBot="1" x14ac:dyDescent="0.3">
      <c r="D15" s="55" t="s">
        <v>86</v>
      </c>
      <c r="E15" s="42" t="s">
        <v>70</v>
      </c>
      <c r="F15" s="46">
        <v>1571.65</v>
      </c>
      <c r="G15" s="33">
        <v>1490.39</v>
      </c>
      <c r="H15" s="33">
        <v>1451.93</v>
      </c>
      <c r="I15" s="33">
        <v>1513.35</v>
      </c>
      <c r="J15" s="33">
        <v>1485.4</v>
      </c>
      <c r="K15" s="33">
        <v>1556.51</v>
      </c>
      <c r="L15" s="33">
        <v>1608.02</v>
      </c>
      <c r="M15" s="33">
        <v>1608.02</v>
      </c>
      <c r="N15" s="33">
        <v>1640.64</v>
      </c>
      <c r="O15" s="33">
        <v>1709.23</v>
      </c>
      <c r="P15" s="33">
        <v>1803.47</v>
      </c>
      <c r="Q15" s="33">
        <v>1940.74</v>
      </c>
      <c r="R15" s="34">
        <v>2119.87</v>
      </c>
    </row>
    <row r="16" spans="1:18" ht="30" customHeight="1" thickBot="1" x14ac:dyDescent="0.3">
      <c r="D16" s="55" t="s">
        <v>87</v>
      </c>
      <c r="E16" s="43" t="s">
        <v>71</v>
      </c>
      <c r="F16" s="32">
        <v>1885.98</v>
      </c>
      <c r="G16" s="28">
        <v>1788.4680000000001</v>
      </c>
      <c r="H16" s="28">
        <v>1742.316</v>
      </c>
      <c r="I16" s="28">
        <v>1816.0199999999998</v>
      </c>
      <c r="J16" s="28">
        <v>1782.48</v>
      </c>
      <c r="K16" s="28">
        <v>1867.8119999999999</v>
      </c>
      <c r="L16" s="28">
        <v>1929.6239999999998</v>
      </c>
      <c r="M16" s="28">
        <v>1929.6239999999998</v>
      </c>
      <c r="N16" s="28">
        <v>1968.768</v>
      </c>
      <c r="O16" s="28">
        <v>2051.076</v>
      </c>
      <c r="P16" s="28">
        <v>2164.1639999999998</v>
      </c>
      <c r="Q16" s="28">
        <v>2328.8879999999999</v>
      </c>
      <c r="R16" s="29">
        <v>2543.8439999999996</v>
      </c>
    </row>
    <row r="17" spans="5:18" ht="15" customHeight="1" x14ac:dyDescent="0.25">
      <c r="E17" s="247" t="s">
        <v>89</v>
      </c>
      <c r="F17" s="237"/>
      <c r="G17" s="237"/>
      <c r="H17" s="237"/>
      <c r="I17" s="237"/>
      <c r="J17" s="237"/>
      <c r="K17" s="237"/>
      <c r="L17" s="237"/>
      <c r="M17" s="237"/>
      <c r="N17" s="237"/>
      <c r="O17" s="237"/>
      <c r="P17" s="237"/>
      <c r="Q17" s="237"/>
      <c r="R17" s="237"/>
    </row>
    <row r="18" spans="5:18" x14ac:dyDescent="0.25">
      <c r="E18" s="237"/>
      <c r="F18" s="237"/>
      <c r="G18" s="237"/>
      <c r="H18" s="237"/>
      <c r="I18" s="237"/>
      <c r="J18" s="237"/>
      <c r="K18" s="237"/>
      <c r="L18" s="237"/>
      <c r="M18" s="237"/>
      <c r="N18" s="237"/>
      <c r="O18" s="237"/>
      <c r="P18" s="237"/>
      <c r="Q18" s="237"/>
      <c r="R18" s="237"/>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S86"/>
  <sheetViews>
    <sheetView zoomScaleNormal="100" workbookViewId="0">
      <selection activeCell="Q16" sqref="Q16"/>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9" x14ac:dyDescent="0.25">
      <c r="A1" s="234"/>
      <c r="B1" s="234"/>
      <c r="C1" s="234"/>
    </row>
    <row r="2" spans="1:19" ht="15.75" thickBot="1" x14ac:dyDescent="0.3"/>
    <row r="3" spans="1:19" ht="26.25" customHeight="1" thickBot="1" x14ac:dyDescent="0.4">
      <c r="F3" s="259" t="s">
        <v>113</v>
      </c>
      <c r="G3" s="239"/>
      <c r="H3" s="239"/>
      <c r="I3" s="239"/>
      <c r="J3" s="239"/>
      <c r="K3" s="239"/>
      <c r="L3" s="239"/>
      <c r="M3" s="239"/>
      <c r="N3" s="239"/>
      <c r="O3" s="239"/>
      <c r="P3" s="239"/>
      <c r="Q3" s="239"/>
      <c r="R3" s="240"/>
    </row>
    <row r="4" spans="1:19" ht="26.25" customHeight="1" thickBot="1" x14ac:dyDescent="0.3">
      <c r="E4" s="69" t="s">
        <v>60</v>
      </c>
      <c r="F4" s="70">
        <v>44593</v>
      </c>
      <c r="G4" s="71">
        <v>44621</v>
      </c>
      <c r="H4" s="71">
        <v>44652</v>
      </c>
      <c r="I4" s="71">
        <v>44682</v>
      </c>
      <c r="J4" s="71">
        <v>44713</v>
      </c>
      <c r="K4" s="71">
        <v>44743</v>
      </c>
      <c r="L4" s="71">
        <v>44774</v>
      </c>
      <c r="M4" s="71">
        <v>44805</v>
      </c>
      <c r="N4" s="71">
        <v>44835</v>
      </c>
      <c r="O4" s="71">
        <v>44866</v>
      </c>
      <c r="P4" s="71">
        <v>44896</v>
      </c>
      <c r="Q4" s="71">
        <v>44927</v>
      </c>
      <c r="R4" s="72">
        <v>44958</v>
      </c>
    </row>
    <row r="5" spans="1:19" ht="26.25" customHeight="1" x14ac:dyDescent="0.25">
      <c r="E5" s="54" t="s">
        <v>63</v>
      </c>
      <c r="F5" s="118">
        <v>1360</v>
      </c>
      <c r="G5" s="119">
        <v>1228</v>
      </c>
      <c r="H5" s="119">
        <v>1227</v>
      </c>
      <c r="I5" s="119">
        <v>1342</v>
      </c>
      <c r="J5" s="119">
        <v>1328</v>
      </c>
      <c r="K5" s="119">
        <v>1416</v>
      </c>
      <c r="L5" s="119">
        <v>1431</v>
      </c>
      <c r="M5" s="119">
        <v>1456</v>
      </c>
      <c r="N5" s="119">
        <v>1469</v>
      </c>
      <c r="O5" s="119">
        <v>1591</v>
      </c>
      <c r="P5" s="119">
        <v>1467</v>
      </c>
      <c r="Q5" s="119">
        <v>1624</v>
      </c>
      <c r="R5" s="120">
        <v>1511</v>
      </c>
    </row>
    <row r="6" spans="1:19" ht="26.25" customHeight="1" x14ac:dyDescent="0.25">
      <c r="E6" s="42" t="s">
        <v>64</v>
      </c>
      <c r="F6" s="46">
        <v>268</v>
      </c>
      <c r="G6" s="33">
        <v>287</v>
      </c>
      <c r="H6" s="33">
        <v>276</v>
      </c>
      <c r="I6" s="33">
        <v>277</v>
      </c>
      <c r="J6" s="33">
        <v>291</v>
      </c>
      <c r="K6" s="33">
        <v>293</v>
      </c>
      <c r="L6" s="33">
        <v>324</v>
      </c>
      <c r="M6" s="33">
        <v>308</v>
      </c>
      <c r="N6" s="33">
        <v>268</v>
      </c>
      <c r="O6" s="33">
        <v>292</v>
      </c>
      <c r="P6" s="33">
        <v>289</v>
      </c>
      <c r="Q6" s="33">
        <v>308</v>
      </c>
      <c r="R6" s="34">
        <v>322</v>
      </c>
    </row>
    <row r="7" spans="1:19" ht="26.25" customHeight="1" x14ac:dyDescent="0.25">
      <c r="E7" s="42" t="s">
        <v>65</v>
      </c>
      <c r="F7" s="46">
        <v>647</v>
      </c>
      <c r="G7" s="33">
        <v>659</v>
      </c>
      <c r="H7" s="33">
        <v>671</v>
      </c>
      <c r="I7" s="33">
        <v>682</v>
      </c>
      <c r="J7" s="33">
        <v>694</v>
      </c>
      <c r="K7" s="33">
        <v>695</v>
      </c>
      <c r="L7" s="33">
        <v>707</v>
      </c>
      <c r="M7" s="33">
        <v>707</v>
      </c>
      <c r="N7" s="33">
        <v>712</v>
      </c>
      <c r="O7" s="33">
        <v>718</v>
      </c>
      <c r="P7" s="33">
        <v>731</v>
      </c>
      <c r="Q7" s="33">
        <v>735</v>
      </c>
      <c r="R7" s="34">
        <v>746</v>
      </c>
    </row>
    <row r="8" spans="1:19" ht="26.25" customHeight="1" x14ac:dyDescent="0.25">
      <c r="E8" s="42" t="s">
        <v>66</v>
      </c>
      <c r="F8" s="46">
        <v>2319.4699999999998</v>
      </c>
      <c r="G8" s="33">
        <v>2218.7600000000002</v>
      </c>
      <c r="H8" s="33">
        <v>2218.09</v>
      </c>
      <c r="I8" s="33">
        <v>2345.4699999999998</v>
      </c>
      <c r="J8" s="33">
        <v>2359</v>
      </c>
      <c r="K8" s="33">
        <v>2455.61</v>
      </c>
      <c r="L8" s="33">
        <v>2514.15</v>
      </c>
      <c r="M8" s="33">
        <v>2525.2800000000002</v>
      </c>
      <c r="N8" s="33">
        <v>2503.54</v>
      </c>
      <c r="O8" s="33">
        <v>2658.31</v>
      </c>
      <c r="P8" s="33">
        <v>2544.2399999999998</v>
      </c>
      <c r="Q8" s="33">
        <v>2736.03</v>
      </c>
      <c r="R8" s="34">
        <v>2641.83</v>
      </c>
    </row>
    <row r="9" spans="1:19" ht="26.25" customHeight="1" thickBot="1" x14ac:dyDescent="0.3">
      <c r="E9" s="43" t="s">
        <v>67</v>
      </c>
      <c r="F9" s="47">
        <v>4065</v>
      </c>
      <c r="G9" s="44">
        <v>4125</v>
      </c>
      <c r="H9" s="44">
        <v>4161</v>
      </c>
      <c r="I9" s="44">
        <v>4208</v>
      </c>
      <c r="J9" s="44">
        <v>4238</v>
      </c>
      <c r="K9" s="44">
        <v>4254</v>
      </c>
      <c r="L9" s="44">
        <v>4283</v>
      </c>
      <c r="M9" s="44">
        <v>4322</v>
      </c>
      <c r="N9" s="44">
        <v>4356</v>
      </c>
      <c r="O9" s="44">
        <v>4382</v>
      </c>
      <c r="P9" s="44">
        <v>4410</v>
      </c>
      <c r="Q9" s="44">
        <v>4460</v>
      </c>
      <c r="R9" s="45">
        <v>4534</v>
      </c>
      <c r="S9"/>
    </row>
    <row r="10" spans="1:19" ht="30" customHeight="1" thickBot="1" x14ac:dyDescent="0.3">
      <c r="E10" s="246" t="s">
        <v>88</v>
      </c>
      <c r="F10" s="238"/>
      <c r="G10" s="238"/>
      <c r="H10" s="238"/>
      <c r="I10" s="238"/>
      <c r="J10" s="238"/>
      <c r="K10" s="238"/>
      <c r="L10" s="238"/>
      <c r="M10" s="238"/>
      <c r="N10" s="238"/>
      <c r="O10" s="238"/>
      <c r="P10" s="238"/>
      <c r="Q10" s="238"/>
      <c r="R10" s="238"/>
    </row>
    <row r="11" spans="1:19" ht="30" customHeight="1" thickBot="1" x14ac:dyDescent="0.4">
      <c r="F11" s="259" t="s">
        <v>114</v>
      </c>
      <c r="G11" s="239"/>
      <c r="H11" s="239"/>
      <c r="I11" s="239"/>
      <c r="J11" s="239"/>
      <c r="K11" s="239"/>
      <c r="L11" s="239"/>
      <c r="M11" s="239"/>
      <c r="N11" s="239"/>
      <c r="O11" s="239"/>
      <c r="P11" s="239"/>
      <c r="Q11" s="239"/>
      <c r="R11" s="240"/>
    </row>
    <row r="12" spans="1:19" ht="30" customHeight="1" thickBot="1" x14ac:dyDescent="0.3">
      <c r="D12" s="57" t="s">
        <v>84</v>
      </c>
      <c r="E12" s="73" t="s">
        <v>83</v>
      </c>
      <c r="F12" s="70">
        <v>44593</v>
      </c>
      <c r="G12" s="71">
        <v>44621</v>
      </c>
      <c r="H12" s="71">
        <v>44652</v>
      </c>
      <c r="I12" s="71">
        <v>44682</v>
      </c>
      <c r="J12" s="71">
        <v>44713</v>
      </c>
      <c r="K12" s="71">
        <v>44743</v>
      </c>
      <c r="L12" s="71">
        <v>44774</v>
      </c>
      <c r="M12" s="71">
        <v>44805</v>
      </c>
      <c r="N12" s="71">
        <v>44835</v>
      </c>
      <c r="O12" s="71">
        <v>44866</v>
      </c>
      <c r="P12" s="71">
        <v>44896</v>
      </c>
      <c r="Q12" s="71">
        <v>44927</v>
      </c>
      <c r="R12" s="72">
        <v>44958</v>
      </c>
      <c r="S12"/>
    </row>
    <row r="13" spans="1:19" ht="30" customHeight="1" x14ac:dyDescent="0.25">
      <c r="D13" s="235" t="s">
        <v>85</v>
      </c>
      <c r="E13" s="54" t="s">
        <v>68</v>
      </c>
      <c r="F13" s="118">
        <v>1062.79</v>
      </c>
      <c r="G13" s="119">
        <v>1022.16</v>
      </c>
      <c r="H13" s="119">
        <v>1024.32</v>
      </c>
      <c r="I13" s="119">
        <v>1078.73</v>
      </c>
      <c r="J13" s="119">
        <v>1086.51</v>
      </c>
      <c r="K13" s="119">
        <v>1123.27</v>
      </c>
      <c r="L13" s="119">
        <v>1149.3599999999999</v>
      </c>
      <c r="M13" s="119">
        <v>1154.32</v>
      </c>
      <c r="N13" s="119">
        <v>1146.18</v>
      </c>
      <c r="O13" s="119">
        <v>1212.06</v>
      </c>
      <c r="P13" s="119">
        <v>1166.58</v>
      </c>
      <c r="Q13" s="119">
        <v>1248.7</v>
      </c>
      <c r="R13" s="120">
        <v>1212.8900000000001</v>
      </c>
    </row>
    <row r="14" spans="1:19" ht="30" customHeight="1" thickBot="1" x14ac:dyDescent="0.3">
      <c r="D14" s="236"/>
      <c r="E14" s="42" t="s">
        <v>69</v>
      </c>
      <c r="F14" s="46">
        <v>1333.18</v>
      </c>
      <c r="G14" s="33">
        <v>1282.17</v>
      </c>
      <c r="H14" s="33">
        <v>1285.33</v>
      </c>
      <c r="I14" s="33">
        <v>1354.26</v>
      </c>
      <c r="J14" s="33">
        <v>1364.12</v>
      </c>
      <c r="K14" s="33">
        <v>1408.66</v>
      </c>
      <c r="L14" s="33">
        <v>1442.77</v>
      </c>
      <c r="M14" s="33">
        <v>1447.01</v>
      </c>
      <c r="N14" s="33">
        <v>1437.12</v>
      </c>
      <c r="O14" s="33">
        <v>1519.44</v>
      </c>
      <c r="P14" s="33">
        <v>1463.43</v>
      </c>
      <c r="Q14" s="33">
        <v>1565.89</v>
      </c>
      <c r="R14" s="34">
        <v>1521.57</v>
      </c>
    </row>
    <row r="15" spans="1:19" ht="30" customHeight="1" thickBot="1" x14ac:dyDescent="0.3">
      <c r="D15" s="55" t="s">
        <v>86</v>
      </c>
      <c r="E15" s="42" t="s">
        <v>70</v>
      </c>
      <c r="F15" s="46">
        <v>2319.4699999999998</v>
      </c>
      <c r="G15" s="33">
        <v>2218.7600000000002</v>
      </c>
      <c r="H15" s="33">
        <v>2218.09</v>
      </c>
      <c r="I15" s="33">
        <v>2345.4699999999998</v>
      </c>
      <c r="J15" s="33">
        <v>2359</v>
      </c>
      <c r="K15" s="33">
        <v>2455.61</v>
      </c>
      <c r="L15" s="33">
        <v>2514.15</v>
      </c>
      <c r="M15" s="33">
        <v>2525.2800000000002</v>
      </c>
      <c r="N15" s="33">
        <v>2503.54</v>
      </c>
      <c r="O15" s="33">
        <v>2658.31</v>
      </c>
      <c r="P15" s="33">
        <v>2544.2399999999998</v>
      </c>
      <c r="Q15" s="33">
        <v>2736.03</v>
      </c>
      <c r="R15" s="34">
        <v>2641.83</v>
      </c>
    </row>
    <row r="16" spans="1:19" ht="30" customHeight="1" thickBot="1" x14ac:dyDescent="0.3">
      <c r="D16" s="55" t="s">
        <v>87</v>
      </c>
      <c r="E16" s="43" t="s">
        <v>71</v>
      </c>
      <c r="F16" s="32">
        <v>2783.3639999999996</v>
      </c>
      <c r="G16" s="28">
        <v>2662.5120000000002</v>
      </c>
      <c r="H16" s="28">
        <v>2661.7080000000001</v>
      </c>
      <c r="I16" s="28">
        <v>2814.5639999999999</v>
      </c>
      <c r="J16" s="28">
        <v>2830.7999999999997</v>
      </c>
      <c r="K16" s="28">
        <v>2946.732</v>
      </c>
      <c r="L16" s="28">
        <v>3016.98</v>
      </c>
      <c r="M16" s="28">
        <v>3030.3360000000002</v>
      </c>
      <c r="N16" s="28">
        <v>3004.248</v>
      </c>
      <c r="O16" s="28">
        <v>3189.9719999999998</v>
      </c>
      <c r="P16" s="28">
        <v>3053.0879999999997</v>
      </c>
      <c r="Q16" s="28">
        <v>3283.2360000000003</v>
      </c>
      <c r="R16" s="29">
        <v>3170.1959999999999</v>
      </c>
    </row>
    <row r="17" spans="5:18" ht="24.75" customHeight="1" x14ac:dyDescent="0.25">
      <c r="E17" s="247" t="s">
        <v>89</v>
      </c>
      <c r="F17" s="237"/>
      <c r="G17" s="237"/>
      <c r="H17" s="237"/>
      <c r="I17" s="237"/>
      <c r="J17" s="237"/>
      <c r="K17" s="237"/>
      <c r="L17" s="237"/>
      <c r="M17" s="237"/>
      <c r="N17" s="237"/>
      <c r="O17" s="237"/>
      <c r="P17" s="237"/>
      <c r="Q17" s="237"/>
      <c r="R17" s="237"/>
    </row>
    <row r="18" spans="5:18" ht="24.75" customHeight="1" x14ac:dyDescent="0.25">
      <c r="E18" s="237"/>
      <c r="F18" s="237"/>
      <c r="G18" s="237"/>
      <c r="H18" s="237"/>
      <c r="I18" s="237"/>
      <c r="J18" s="237"/>
      <c r="K18" s="237"/>
      <c r="L18" s="237"/>
      <c r="M18" s="237"/>
      <c r="N18" s="237"/>
      <c r="O18" s="237"/>
      <c r="P18" s="237"/>
      <c r="Q18" s="237"/>
      <c r="R18" s="237"/>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X86"/>
  <sheetViews>
    <sheetView topLeftCell="A4" zoomScaleNormal="100" workbookViewId="0">
      <selection activeCell="Z14" sqref="Z14"/>
    </sheetView>
  </sheetViews>
  <sheetFormatPr baseColWidth="10" defaultColWidth="11.42578125" defaultRowHeight="15" x14ac:dyDescent="0.25"/>
  <cols>
    <col min="1" max="3" width="11.42578125" style="2"/>
    <col min="4" max="4" width="14.42578125" style="2" customWidth="1"/>
    <col min="5" max="5" width="18" style="2" customWidth="1"/>
    <col min="6" max="11" width="9.7109375" style="2" hidden="1" customWidth="1"/>
    <col min="12" max="24" width="9.7109375" style="2" customWidth="1"/>
    <col min="25" max="16384" width="11.42578125" style="2"/>
  </cols>
  <sheetData>
    <row r="1" spans="1:24" x14ac:dyDescent="0.25">
      <c r="A1" s="234"/>
      <c r="B1" s="234"/>
      <c r="C1" s="234"/>
    </row>
    <row r="2" spans="1:24" ht="15.75" thickBot="1" x14ac:dyDescent="0.3"/>
    <row r="3" spans="1:24" ht="26.25" customHeight="1" thickBot="1" x14ac:dyDescent="0.4">
      <c r="F3" s="243" t="s">
        <v>131</v>
      </c>
      <c r="G3" s="244"/>
      <c r="H3" s="244"/>
      <c r="I3" s="244"/>
      <c r="J3" s="244"/>
      <c r="K3" s="244"/>
      <c r="L3" s="239"/>
      <c r="M3" s="239"/>
      <c r="N3" s="239"/>
      <c r="O3" s="239"/>
      <c r="P3" s="239"/>
      <c r="Q3" s="239"/>
      <c r="R3" s="240"/>
      <c r="S3" s="240"/>
      <c r="T3" s="240"/>
      <c r="U3" s="240"/>
      <c r="V3" s="240"/>
      <c r="W3" s="240"/>
      <c r="X3" s="240"/>
    </row>
    <row r="4" spans="1:24" ht="26.25" customHeight="1" thickBot="1" x14ac:dyDescent="0.3">
      <c r="E4" s="61" t="s">
        <v>60</v>
      </c>
      <c r="F4" s="95">
        <v>44409</v>
      </c>
      <c r="G4" s="62">
        <v>44440</v>
      </c>
      <c r="H4" s="62">
        <v>44470</v>
      </c>
      <c r="I4" s="62">
        <v>44501</v>
      </c>
      <c r="J4" s="62">
        <v>44531</v>
      </c>
      <c r="K4" s="132">
        <v>44562</v>
      </c>
      <c r="L4" s="60">
        <v>44593</v>
      </c>
      <c r="M4" s="58">
        <v>44621</v>
      </c>
      <c r="N4" s="58">
        <v>44652</v>
      </c>
      <c r="O4" s="58">
        <v>44682</v>
      </c>
      <c r="P4" s="58">
        <v>44713</v>
      </c>
      <c r="Q4" s="58">
        <v>44743</v>
      </c>
      <c r="R4" s="58">
        <v>44774</v>
      </c>
      <c r="S4" s="58">
        <v>44805</v>
      </c>
      <c r="T4" s="58">
        <v>44835</v>
      </c>
      <c r="U4" s="58">
        <v>44866</v>
      </c>
      <c r="V4" s="58">
        <v>44896</v>
      </c>
      <c r="W4" s="58">
        <v>44927</v>
      </c>
      <c r="X4" s="59">
        <v>44958</v>
      </c>
    </row>
    <row r="5" spans="1:24" ht="26.25" customHeight="1" x14ac:dyDescent="0.25">
      <c r="E5" s="54" t="s">
        <v>63</v>
      </c>
      <c r="F5" s="51">
        <v>867.25</v>
      </c>
      <c r="G5" s="52">
        <v>847.33</v>
      </c>
      <c r="H5" s="52">
        <v>865.72</v>
      </c>
      <c r="I5" s="52">
        <v>852.41</v>
      </c>
      <c r="J5" s="52">
        <v>899.1</v>
      </c>
      <c r="K5" s="88">
        <v>998.53</v>
      </c>
      <c r="L5" s="51">
        <v>1074.31</v>
      </c>
      <c r="M5" s="52">
        <v>981.99</v>
      </c>
      <c r="N5" s="52">
        <v>974.88</v>
      </c>
      <c r="O5" s="52">
        <v>1034.82</v>
      </c>
      <c r="P5" s="52">
        <v>1018.78</v>
      </c>
      <c r="Q5" s="52">
        <v>1071.0999999999999</v>
      </c>
      <c r="R5" s="52">
        <v>1023.83</v>
      </c>
      <c r="S5" s="52">
        <v>1045.5</v>
      </c>
      <c r="T5" s="52">
        <v>1082.55</v>
      </c>
      <c r="U5" s="52">
        <v>1084.79</v>
      </c>
      <c r="V5" s="52">
        <v>1167.54</v>
      </c>
      <c r="W5" s="52">
        <v>1311.57</v>
      </c>
      <c r="X5" s="53">
        <v>1293.5899999999999</v>
      </c>
    </row>
    <row r="6" spans="1:24" ht="26.25" customHeight="1" x14ac:dyDescent="0.25">
      <c r="E6" s="42" t="s">
        <v>64</v>
      </c>
      <c r="F6" s="31">
        <v>260.63</v>
      </c>
      <c r="G6" s="11">
        <v>243.44</v>
      </c>
      <c r="H6" s="11">
        <v>271.22000000000003</v>
      </c>
      <c r="I6" s="11">
        <v>253.84</v>
      </c>
      <c r="J6" s="11">
        <v>269.91000000000003</v>
      </c>
      <c r="K6" s="90">
        <v>300.83999999999997</v>
      </c>
      <c r="L6" s="31">
        <v>255.71</v>
      </c>
      <c r="M6" s="11">
        <v>290.95</v>
      </c>
      <c r="N6" s="11">
        <v>300.39999999999998</v>
      </c>
      <c r="O6" s="11">
        <v>293.23</v>
      </c>
      <c r="P6" s="11">
        <v>271.83999999999997</v>
      </c>
      <c r="Q6" s="11">
        <v>300.23</v>
      </c>
      <c r="R6" s="11">
        <v>265.35000000000002</v>
      </c>
      <c r="S6" s="11">
        <v>286.69</v>
      </c>
      <c r="T6" s="11">
        <v>276.23</v>
      </c>
      <c r="U6" s="11">
        <v>273.13</v>
      </c>
      <c r="V6" s="11">
        <v>349.4</v>
      </c>
      <c r="W6" s="11">
        <v>374.33</v>
      </c>
      <c r="X6" s="27">
        <v>283.45</v>
      </c>
    </row>
    <row r="7" spans="1:24" ht="26.25" customHeight="1" x14ac:dyDescent="0.25">
      <c r="E7" s="42" t="s">
        <v>65</v>
      </c>
      <c r="F7" s="31">
        <v>420.3</v>
      </c>
      <c r="G7" s="11">
        <v>422.13</v>
      </c>
      <c r="H7" s="11">
        <v>425.77</v>
      </c>
      <c r="I7" s="11">
        <v>430.85</v>
      </c>
      <c r="J7" s="11">
        <v>438.66</v>
      </c>
      <c r="K7" s="90">
        <v>445.28</v>
      </c>
      <c r="L7" s="31">
        <v>460.33</v>
      </c>
      <c r="M7" s="11">
        <v>472.3</v>
      </c>
      <c r="N7" s="11">
        <v>481.41</v>
      </c>
      <c r="O7" s="11">
        <v>488.41</v>
      </c>
      <c r="P7" s="11">
        <v>500.5</v>
      </c>
      <c r="Q7" s="11">
        <v>501.07</v>
      </c>
      <c r="R7" s="11">
        <v>513.09</v>
      </c>
      <c r="S7" s="11">
        <v>509.94</v>
      </c>
      <c r="T7" s="11">
        <v>511.58</v>
      </c>
      <c r="U7" s="11">
        <v>519.57000000000005</v>
      </c>
      <c r="V7" s="11">
        <v>527.09</v>
      </c>
      <c r="W7" s="11">
        <v>524.58000000000004</v>
      </c>
      <c r="X7" s="27">
        <v>529.74</v>
      </c>
    </row>
    <row r="8" spans="1:24" ht="26.25" customHeight="1" x14ac:dyDescent="0.25">
      <c r="E8" s="42" t="s">
        <v>66</v>
      </c>
      <c r="F8" s="31">
        <v>1533.38</v>
      </c>
      <c r="G8" s="11">
        <v>1501.99</v>
      </c>
      <c r="H8" s="11">
        <v>1553.91</v>
      </c>
      <c r="I8" s="11">
        <v>1531.38</v>
      </c>
      <c r="J8" s="11">
        <v>1606.27</v>
      </c>
      <c r="K8" s="90">
        <v>1745.17</v>
      </c>
      <c r="L8" s="31">
        <v>1795.42</v>
      </c>
      <c r="M8" s="11">
        <v>1753.7</v>
      </c>
      <c r="N8" s="11">
        <v>1765.16</v>
      </c>
      <c r="O8" s="11">
        <v>1827.98</v>
      </c>
      <c r="P8" s="11">
        <v>1805.61</v>
      </c>
      <c r="Q8" s="11">
        <v>1889.9</v>
      </c>
      <c r="R8" s="11">
        <v>1822.3</v>
      </c>
      <c r="S8" s="11">
        <v>1865.58</v>
      </c>
      <c r="T8" s="11">
        <v>1892.31</v>
      </c>
      <c r="U8" s="11">
        <v>1896.63</v>
      </c>
      <c r="V8" s="11">
        <v>2065.2600000000002</v>
      </c>
      <c r="W8" s="11">
        <v>2232.86</v>
      </c>
      <c r="X8" s="27">
        <v>2128.04</v>
      </c>
    </row>
    <row r="9" spans="1:24" ht="26.25" customHeight="1" thickBot="1" x14ac:dyDescent="0.3">
      <c r="E9" s="43" t="s">
        <v>67</v>
      </c>
      <c r="F9" s="32">
        <v>2188.9499999999998</v>
      </c>
      <c r="G9" s="28">
        <v>2196.21</v>
      </c>
      <c r="H9" s="28">
        <v>2201.4499999999998</v>
      </c>
      <c r="I9" s="28">
        <v>2194.4299999999998</v>
      </c>
      <c r="J9" s="28">
        <v>2207.11</v>
      </c>
      <c r="K9" s="94">
        <v>2220.86</v>
      </c>
      <c r="L9" s="32">
        <v>2256.62</v>
      </c>
      <c r="M9" s="28">
        <v>2283.96</v>
      </c>
      <c r="N9" s="28">
        <v>2311.62</v>
      </c>
      <c r="O9" s="28">
        <v>2337.4299999999998</v>
      </c>
      <c r="P9" s="28">
        <v>2354.4699999999998</v>
      </c>
      <c r="Q9" s="28">
        <v>2363.38</v>
      </c>
      <c r="R9" s="28">
        <v>2379.5500000000002</v>
      </c>
      <c r="S9" s="28">
        <v>2400.9899999999998</v>
      </c>
      <c r="T9" s="28">
        <v>2420.42</v>
      </c>
      <c r="U9" s="28">
        <v>2434.6799999999998</v>
      </c>
      <c r="V9" s="28">
        <v>2450.27</v>
      </c>
      <c r="W9" s="28">
        <v>2478.06</v>
      </c>
      <c r="X9" s="29">
        <v>2519.89</v>
      </c>
    </row>
    <row r="10" spans="1:24" ht="30" customHeight="1" thickBot="1" x14ac:dyDescent="0.3">
      <c r="E10" s="246" t="s">
        <v>88</v>
      </c>
      <c r="F10" s="246"/>
      <c r="G10" s="246"/>
      <c r="H10" s="246"/>
      <c r="I10" s="246"/>
      <c r="J10" s="246"/>
      <c r="K10" s="246"/>
      <c r="L10" s="261"/>
      <c r="M10" s="261"/>
      <c r="N10" s="261"/>
      <c r="O10" s="261"/>
      <c r="P10" s="261"/>
      <c r="Q10" s="261"/>
      <c r="R10" s="261"/>
      <c r="S10" s="261"/>
      <c r="T10" s="261"/>
      <c r="U10" s="261"/>
      <c r="V10" s="261"/>
      <c r="W10" s="261"/>
      <c r="X10" s="261"/>
    </row>
    <row r="11" spans="1:24" ht="30" customHeight="1" thickBot="1" x14ac:dyDescent="0.4">
      <c r="F11" s="243" t="s">
        <v>132</v>
      </c>
      <c r="G11" s="244"/>
      <c r="H11" s="244"/>
      <c r="I11" s="244"/>
      <c r="J11" s="244"/>
      <c r="K11" s="244"/>
      <c r="L11" s="239"/>
      <c r="M11" s="239"/>
      <c r="N11" s="239"/>
      <c r="O11" s="239"/>
      <c r="P11" s="239"/>
      <c r="Q11" s="239"/>
      <c r="R11" s="240"/>
      <c r="S11" s="240"/>
      <c r="T11" s="240"/>
      <c r="U11" s="240"/>
      <c r="V11" s="240"/>
      <c r="W11" s="240"/>
      <c r="X11" s="240"/>
    </row>
    <row r="12" spans="1:24" ht="30" customHeight="1" thickBot="1" x14ac:dyDescent="0.3">
      <c r="D12" s="57" t="s">
        <v>84</v>
      </c>
      <c r="E12" s="57" t="s">
        <v>83</v>
      </c>
      <c r="F12" s="96">
        <v>44409</v>
      </c>
      <c r="G12" s="58">
        <v>44440</v>
      </c>
      <c r="H12" s="58">
        <v>44470</v>
      </c>
      <c r="I12" s="58">
        <v>44501</v>
      </c>
      <c r="J12" s="58">
        <v>44531</v>
      </c>
      <c r="K12" s="97">
        <v>44562</v>
      </c>
      <c r="L12" s="60">
        <v>44593</v>
      </c>
      <c r="M12" s="58">
        <v>44621</v>
      </c>
      <c r="N12" s="58">
        <v>44652</v>
      </c>
      <c r="O12" s="58">
        <v>44682</v>
      </c>
      <c r="P12" s="58">
        <v>44713</v>
      </c>
      <c r="Q12" s="58">
        <v>44743</v>
      </c>
      <c r="R12" s="58">
        <v>44774</v>
      </c>
      <c r="S12" s="58">
        <v>44805</v>
      </c>
      <c r="T12" s="58">
        <v>44835</v>
      </c>
      <c r="U12" s="58">
        <v>44866</v>
      </c>
      <c r="V12" s="58">
        <v>44896</v>
      </c>
      <c r="W12" s="58">
        <v>44927</v>
      </c>
      <c r="X12" s="59">
        <v>44958</v>
      </c>
    </row>
    <row r="13" spans="1:24" ht="30" customHeight="1" x14ac:dyDescent="0.25">
      <c r="D13" s="235" t="s">
        <v>85</v>
      </c>
      <c r="E13" s="54" t="s">
        <v>68</v>
      </c>
      <c r="F13" s="51">
        <v>698.11</v>
      </c>
      <c r="G13" s="52">
        <v>691.36</v>
      </c>
      <c r="H13" s="52">
        <v>713.29</v>
      </c>
      <c r="I13" s="52">
        <v>708.48</v>
      </c>
      <c r="J13" s="52">
        <v>736.43</v>
      </c>
      <c r="K13" s="88">
        <v>800.06</v>
      </c>
      <c r="L13" s="51">
        <v>814.71</v>
      </c>
      <c r="M13" s="52">
        <v>802.54</v>
      </c>
      <c r="N13" s="52">
        <v>806.47</v>
      </c>
      <c r="O13" s="52">
        <v>829.82</v>
      </c>
      <c r="P13" s="52">
        <v>823.08</v>
      </c>
      <c r="Q13" s="52">
        <v>855.48</v>
      </c>
      <c r="R13" s="52">
        <v>862.41</v>
      </c>
      <c r="S13" s="52">
        <v>871.27</v>
      </c>
      <c r="T13" s="52">
        <v>879.42</v>
      </c>
      <c r="U13" s="52">
        <v>885.71</v>
      </c>
      <c r="V13" s="52">
        <v>932.64</v>
      </c>
      <c r="W13" s="52">
        <v>1004.76</v>
      </c>
      <c r="X13" s="53">
        <v>1023</v>
      </c>
    </row>
    <row r="14" spans="1:24" ht="30" customHeight="1" thickBot="1" x14ac:dyDescent="0.3">
      <c r="D14" s="236"/>
      <c r="E14" s="42" t="s">
        <v>69</v>
      </c>
      <c r="F14" s="31">
        <v>874.73</v>
      </c>
      <c r="G14" s="11">
        <v>865.98</v>
      </c>
      <c r="H14" s="11">
        <v>893.56</v>
      </c>
      <c r="I14" s="11">
        <v>887.6</v>
      </c>
      <c r="J14" s="11">
        <v>923.08</v>
      </c>
      <c r="K14" s="90">
        <v>1003.53</v>
      </c>
      <c r="L14" s="31">
        <v>1021.7</v>
      </c>
      <c r="M14" s="11">
        <v>1007.66</v>
      </c>
      <c r="N14" s="11">
        <v>1012.6</v>
      </c>
      <c r="O14" s="11">
        <v>1041.02</v>
      </c>
      <c r="P14" s="11">
        <v>1033.17</v>
      </c>
      <c r="Q14" s="11">
        <v>1073.26</v>
      </c>
      <c r="R14" s="11">
        <v>1081.96</v>
      </c>
      <c r="S14" s="11">
        <v>1093.08</v>
      </c>
      <c r="T14" s="11">
        <v>1103.3</v>
      </c>
      <c r="U14" s="11">
        <v>1111.19</v>
      </c>
      <c r="V14" s="11">
        <v>1170.28</v>
      </c>
      <c r="W14" s="11">
        <v>1260.83</v>
      </c>
      <c r="X14" s="27">
        <v>1283.72</v>
      </c>
    </row>
    <row r="15" spans="1:24" ht="30" customHeight="1" thickBot="1" x14ac:dyDescent="0.3">
      <c r="D15" s="55" t="s">
        <v>86</v>
      </c>
      <c r="E15" s="42" t="s">
        <v>70</v>
      </c>
      <c r="F15" s="31">
        <v>1533.38</v>
      </c>
      <c r="G15" s="11">
        <v>1501.99</v>
      </c>
      <c r="H15" s="11">
        <v>1553.91</v>
      </c>
      <c r="I15" s="11">
        <v>1531.38</v>
      </c>
      <c r="J15" s="11">
        <v>1606.27</v>
      </c>
      <c r="K15" s="90">
        <v>1745.17</v>
      </c>
      <c r="L15" s="31">
        <v>1795.42</v>
      </c>
      <c r="M15" s="11">
        <v>1753.7</v>
      </c>
      <c r="N15" s="11">
        <v>1765.16</v>
      </c>
      <c r="O15" s="11">
        <v>1827.98</v>
      </c>
      <c r="P15" s="11">
        <v>1805.61</v>
      </c>
      <c r="Q15" s="11">
        <v>1889.9</v>
      </c>
      <c r="R15" s="11">
        <v>1822.3</v>
      </c>
      <c r="S15" s="11">
        <f t="shared" ref="S15:X15" si="0">+S8</f>
        <v>1865.58</v>
      </c>
      <c r="T15" s="11">
        <f t="shared" si="0"/>
        <v>1892.31</v>
      </c>
      <c r="U15" s="11">
        <f t="shared" si="0"/>
        <v>1896.63</v>
      </c>
      <c r="V15" s="11">
        <f t="shared" si="0"/>
        <v>2065.2600000000002</v>
      </c>
      <c r="W15" s="11">
        <f t="shared" si="0"/>
        <v>2232.86</v>
      </c>
      <c r="X15" s="27">
        <f t="shared" si="0"/>
        <v>2128.04</v>
      </c>
    </row>
    <row r="16" spans="1:24" ht="30" customHeight="1" thickBot="1" x14ac:dyDescent="0.3">
      <c r="D16" s="55" t="s">
        <v>87</v>
      </c>
      <c r="E16" s="43" t="s">
        <v>71</v>
      </c>
      <c r="F16" s="32">
        <v>1840.056</v>
      </c>
      <c r="G16" s="28">
        <v>1802.3879999999999</v>
      </c>
      <c r="H16" s="28">
        <v>1864.692</v>
      </c>
      <c r="I16" s="28">
        <v>1837.6560000000002</v>
      </c>
      <c r="J16" s="28">
        <v>1927.5239999999999</v>
      </c>
      <c r="K16" s="94">
        <v>2094.2040000000002</v>
      </c>
      <c r="L16" s="32">
        <v>2154.5039999999999</v>
      </c>
      <c r="M16" s="28">
        <v>2104.44</v>
      </c>
      <c r="N16" s="28">
        <v>2118.192</v>
      </c>
      <c r="O16" s="28">
        <v>2193.576</v>
      </c>
      <c r="P16" s="28">
        <v>2166.732</v>
      </c>
      <c r="Q16" s="28">
        <v>2267.88</v>
      </c>
      <c r="R16" s="28">
        <v>2186.7599999999998</v>
      </c>
      <c r="S16" s="28">
        <f t="shared" ref="S16:X16" si="1">+S15*1.2</f>
        <v>2238.6959999999999</v>
      </c>
      <c r="T16" s="28">
        <f t="shared" si="1"/>
        <v>2270.7719999999999</v>
      </c>
      <c r="U16" s="28">
        <f t="shared" si="1"/>
        <v>2275.9560000000001</v>
      </c>
      <c r="V16" s="28">
        <f t="shared" si="1"/>
        <v>2478.3120000000004</v>
      </c>
      <c r="W16" s="28">
        <f t="shared" si="1"/>
        <v>2679.4320000000002</v>
      </c>
      <c r="X16" s="29">
        <f t="shared" si="1"/>
        <v>2553.6479999999997</v>
      </c>
    </row>
    <row r="17" spans="5:24" ht="15" customHeight="1" x14ac:dyDescent="0.25">
      <c r="E17" s="247" t="s">
        <v>89</v>
      </c>
      <c r="F17" s="247"/>
      <c r="G17" s="247"/>
      <c r="H17" s="247"/>
      <c r="I17" s="247"/>
      <c r="J17" s="247"/>
      <c r="K17" s="247"/>
      <c r="L17" s="260"/>
      <c r="M17" s="260"/>
      <c r="N17" s="260"/>
      <c r="O17" s="260"/>
      <c r="P17" s="260"/>
      <c r="Q17" s="260"/>
      <c r="R17" s="260"/>
      <c r="S17" s="260"/>
      <c r="T17" s="260"/>
      <c r="U17" s="260"/>
      <c r="V17" s="260"/>
      <c r="W17" s="260"/>
      <c r="X17" s="260"/>
    </row>
    <row r="18" spans="5:24" x14ac:dyDescent="0.25">
      <c r="E18" s="237"/>
      <c r="F18" s="237"/>
      <c r="G18" s="237"/>
      <c r="H18" s="237"/>
      <c r="I18" s="237"/>
      <c r="J18" s="237"/>
      <c r="K18" s="237"/>
      <c r="L18" s="237"/>
      <c r="M18" s="237"/>
      <c r="N18" s="237"/>
      <c r="O18" s="237"/>
      <c r="P18" s="237"/>
      <c r="Q18" s="237"/>
      <c r="R18" s="237"/>
      <c r="S18" s="237"/>
      <c r="T18" s="237"/>
      <c r="U18" s="237"/>
      <c r="V18" s="237"/>
      <c r="W18" s="237"/>
      <c r="X18" s="237"/>
    </row>
    <row r="79" ht="32.25" customHeight="1" x14ac:dyDescent="0.25"/>
    <row r="80" ht="32.25" customHeight="1" x14ac:dyDescent="0.25"/>
    <row r="83" ht="30" customHeight="1" x14ac:dyDescent="0.25"/>
    <row r="86" ht="21" customHeight="1" x14ac:dyDescent="0.25"/>
  </sheetData>
  <mergeCells count="6">
    <mergeCell ref="E17:X18"/>
    <mergeCell ref="A1:C1"/>
    <mergeCell ref="F3:X3"/>
    <mergeCell ref="E10:X10"/>
    <mergeCell ref="F11:X11"/>
    <mergeCell ref="D13:D1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2"/>
  <sheetViews>
    <sheetView topLeftCell="A34" zoomScale="110" zoomScaleNormal="110" workbookViewId="0">
      <selection activeCell="D25" sqref="D25:D26"/>
    </sheetView>
  </sheetViews>
  <sheetFormatPr baseColWidth="10" defaultRowHeight="15" x14ac:dyDescent="0.25"/>
  <cols>
    <col min="1" max="1" width="11.42578125" style="13"/>
    <col min="2" max="2" width="29.140625" style="13" customWidth="1"/>
    <col min="3" max="3" width="21.140625" style="13" customWidth="1"/>
    <col min="4" max="4" width="37.28515625" style="13" customWidth="1"/>
    <col min="5" max="27" width="11.42578125" style="13"/>
    <col min="28" max="33" width="11.42578125" style="12"/>
  </cols>
  <sheetData>
    <row r="7" spans="2:4" ht="15.75" thickBot="1" x14ac:dyDescent="0.3"/>
    <row r="8" spans="2:4" ht="15.75" thickBot="1" x14ac:dyDescent="0.3">
      <c r="B8" s="18" t="s">
        <v>5</v>
      </c>
      <c r="C8" s="19" t="s">
        <v>6</v>
      </c>
      <c r="D8" s="19" t="s">
        <v>7</v>
      </c>
    </row>
    <row r="9" spans="2:4" ht="74.25" customHeight="1" x14ac:dyDescent="0.25">
      <c r="B9" s="23" t="s">
        <v>4</v>
      </c>
      <c r="C9" s="20" t="s">
        <v>49</v>
      </c>
      <c r="D9" s="172" t="s">
        <v>8</v>
      </c>
    </row>
    <row r="10" spans="2:4" ht="15.75" thickBot="1" x14ac:dyDescent="0.3">
      <c r="B10" s="24"/>
      <c r="C10" s="21"/>
      <c r="D10" s="173"/>
    </row>
    <row r="11" spans="2:4" ht="119.25" customHeight="1" x14ac:dyDescent="0.25">
      <c r="B11" s="176" t="s">
        <v>9</v>
      </c>
      <c r="C11" s="20" t="s">
        <v>48</v>
      </c>
      <c r="D11" s="172" t="s">
        <v>10</v>
      </c>
    </row>
    <row r="12" spans="2:4" ht="15.75" thickBot="1" x14ac:dyDescent="0.3">
      <c r="B12" s="177"/>
      <c r="C12" s="21"/>
      <c r="D12" s="173"/>
    </row>
    <row r="13" spans="2:4" ht="74.25" customHeight="1" x14ac:dyDescent="0.25">
      <c r="B13" s="170" t="s">
        <v>11</v>
      </c>
      <c r="C13" s="20" t="s">
        <v>47</v>
      </c>
      <c r="D13" s="172" t="s">
        <v>12</v>
      </c>
    </row>
    <row r="14" spans="2:4" ht="15.75" thickBot="1" x14ac:dyDescent="0.3">
      <c r="B14" s="178"/>
      <c r="C14" s="21"/>
      <c r="D14" s="173"/>
    </row>
    <row r="15" spans="2:4" ht="96.75" customHeight="1" x14ac:dyDescent="0.25">
      <c r="B15" s="178"/>
      <c r="C15" s="20" t="s">
        <v>46</v>
      </c>
      <c r="D15" s="172" t="s">
        <v>13</v>
      </c>
    </row>
    <row r="16" spans="2:4" ht="15.75" thickBot="1" x14ac:dyDescent="0.3">
      <c r="B16" s="171"/>
      <c r="C16" s="21"/>
      <c r="D16" s="173"/>
    </row>
    <row r="17" spans="2:4" ht="220.5" customHeight="1" x14ac:dyDescent="0.25">
      <c r="B17" s="176" t="s">
        <v>14</v>
      </c>
      <c r="C17" s="20" t="s">
        <v>45</v>
      </c>
      <c r="D17" s="172" t="s">
        <v>15</v>
      </c>
    </row>
    <row r="18" spans="2:4" ht="15.75" thickBot="1" x14ac:dyDescent="0.3">
      <c r="B18" s="177"/>
      <c r="C18" s="21"/>
      <c r="D18" s="173"/>
    </row>
    <row r="19" spans="2:4" ht="75" customHeight="1" x14ac:dyDescent="0.25">
      <c r="B19" s="170" t="s">
        <v>16</v>
      </c>
      <c r="C19" s="20" t="s">
        <v>44</v>
      </c>
      <c r="D19" s="172" t="s">
        <v>17</v>
      </c>
    </row>
    <row r="20" spans="2:4" ht="15" customHeight="1" thickBot="1" x14ac:dyDescent="0.3">
      <c r="B20" s="171"/>
      <c r="C20" s="21"/>
      <c r="D20" s="173"/>
    </row>
    <row r="21" spans="2:4" ht="74.25" customHeight="1" x14ac:dyDescent="0.25">
      <c r="B21" s="176" t="s">
        <v>18</v>
      </c>
      <c r="C21" s="20" t="s">
        <v>43</v>
      </c>
      <c r="D21" s="172" t="s">
        <v>19</v>
      </c>
    </row>
    <row r="22" spans="2:4" ht="15.75" thickBot="1" x14ac:dyDescent="0.3">
      <c r="B22" s="177"/>
      <c r="C22" s="21"/>
      <c r="D22" s="173"/>
    </row>
    <row r="23" spans="2:4" ht="198" customHeight="1" x14ac:dyDescent="0.25">
      <c r="B23" s="170" t="s">
        <v>20</v>
      </c>
      <c r="C23" s="20" t="s">
        <v>42</v>
      </c>
      <c r="D23" s="172" t="s">
        <v>110</v>
      </c>
    </row>
    <row r="24" spans="2:4" ht="15.75" thickBot="1" x14ac:dyDescent="0.3">
      <c r="B24" s="171"/>
      <c r="C24" s="21"/>
      <c r="D24" s="173"/>
    </row>
    <row r="25" spans="2:4" ht="119.25" customHeight="1" x14ac:dyDescent="0.25">
      <c r="B25" s="176" t="s">
        <v>21</v>
      </c>
      <c r="C25" s="20" t="s">
        <v>41</v>
      </c>
      <c r="D25" s="172" t="s">
        <v>22</v>
      </c>
    </row>
    <row r="26" spans="2:4" ht="15.75" thickBot="1" x14ac:dyDescent="0.3">
      <c r="B26" s="177"/>
      <c r="C26" s="21"/>
      <c r="D26" s="173"/>
    </row>
    <row r="27" spans="2:4" ht="153" customHeight="1" x14ac:dyDescent="0.25">
      <c r="B27" s="170" t="s">
        <v>23</v>
      </c>
      <c r="C27" s="20" t="s">
        <v>40</v>
      </c>
      <c r="D27" s="172" t="s">
        <v>24</v>
      </c>
    </row>
    <row r="28" spans="2:4" ht="15.75" thickBot="1" x14ac:dyDescent="0.3">
      <c r="B28" s="171"/>
      <c r="C28" s="21"/>
      <c r="D28" s="173"/>
    </row>
    <row r="29" spans="2:4" ht="130.5" customHeight="1" x14ac:dyDescent="0.25">
      <c r="B29" s="170" t="s">
        <v>25</v>
      </c>
      <c r="C29" s="20" t="s">
        <v>92</v>
      </c>
      <c r="D29" s="172" t="s">
        <v>26</v>
      </c>
    </row>
    <row r="30" spans="2:4" ht="15.75" thickBot="1" x14ac:dyDescent="0.3">
      <c r="B30" s="171"/>
      <c r="C30" s="21"/>
      <c r="D30" s="173"/>
    </row>
    <row r="31" spans="2:4" ht="130.5" customHeight="1" x14ac:dyDescent="0.25">
      <c r="B31" s="170" t="s">
        <v>27</v>
      </c>
      <c r="C31" s="20" t="s">
        <v>39</v>
      </c>
      <c r="D31" s="172" t="s">
        <v>28</v>
      </c>
    </row>
    <row r="32" spans="2:4" ht="15.75" thickBot="1" x14ac:dyDescent="0.3">
      <c r="B32" s="171"/>
      <c r="C32" s="21"/>
      <c r="D32" s="173"/>
    </row>
    <row r="33" spans="2:4" ht="175.5" customHeight="1" x14ac:dyDescent="0.25">
      <c r="B33" s="176" t="s">
        <v>29</v>
      </c>
      <c r="C33" s="20" t="s">
        <v>93</v>
      </c>
      <c r="D33" s="172" t="s">
        <v>30</v>
      </c>
    </row>
    <row r="34" spans="2:4" ht="15.75" thickBot="1" x14ac:dyDescent="0.3">
      <c r="B34" s="177"/>
      <c r="C34" s="21"/>
      <c r="D34" s="173"/>
    </row>
    <row r="35" spans="2:4" ht="34.5" thickBot="1" x14ac:dyDescent="0.3">
      <c r="B35" s="176" t="s">
        <v>31</v>
      </c>
      <c r="C35" s="22" t="s">
        <v>32</v>
      </c>
      <c r="D35" s="22" t="s">
        <v>33</v>
      </c>
    </row>
    <row r="36" spans="2:4" ht="23.25" thickBot="1" x14ac:dyDescent="0.3">
      <c r="B36" s="177"/>
      <c r="C36" s="22" t="s">
        <v>34</v>
      </c>
      <c r="D36" s="22" t="s">
        <v>35</v>
      </c>
    </row>
    <row r="37" spans="2:4" ht="96.75" customHeight="1" x14ac:dyDescent="0.25">
      <c r="B37" s="170" t="s">
        <v>36</v>
      </c>
      <c r="C37" s="20" t="s">
        <v>38</v>
      </c>
      <c r="D37" s="172" t="s">
        <v>37</v>
      </c>
    </row>
    <row r="38" spans="2:4" ht="15.75" thickBot="1" x14ac:dyDescent="0.3">
      <c r="B38" s="171"/>
      <c r="C38" s="21"/>
      <c r="D38" s="173"/>
    </row>
    <row r="39" spans="2:4" ht="63.75" customHeight="1" x14ac:dyDescent="0.25">
      <c r="B39" s="170" t="s">
        <v>50</v>
      </c>
      <c r="C39" s="174" t="s">
        <v>51</v>
      </c>
      <c r="D39" s="172" t="s">
        <v>52</v>
      </c>
    </row>
    <row r="40" spans="2:4" ht="15.75" thickBot="1" x14ac:dyDescent="0.3">
      <c r="B40" s="171"/>
      <c r="C40" s="175"/>
      <c r="D40" s="173"/>
    </row>
    <row r="52" ht="15" customHeight="1" x14ac:dyDescent="0.25"/>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39:B40"/>
    <mergeCell ref="D39:D40"/>
    <mergeCell ref="C39:C40"/>
    <mergeCell ref="B33:B34"/>
    <mergeCell ref="D33:D34"/>
    <mergeCell ref="B35:B36"/>
    <mergeCell ref="B37:B38"/>
    <mergeCell ref="D37:D38"/>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7" zoomScaleNormal="100" workbookViewId="0">
      <selection activeCell="T45" sqref="T45"/>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234"/>
      <c r="B1" s="234"/>
      <c r="C1" s="234"/>
    </row>
    <row r="2" spans="1:18" ht="15.75" thickBot="1" x14ac:dyDescent="0.3"/>
    <row r="3" spans="1:18" ht="26.25" customHeight="1" thickBot="1" x14ac:dyDescent="0.4">
      <c r="F3" s="239" t="s">
        <v>133</v>
      </c>
      <c r="G3" s="239"/>
      <c r="H3" s="239"/>
      <c r="I3" s="239"/>
      <c r="J3" s="239"/>
      <c r="K3" s="239"/>
      <c r="L3" s="239"/>
      <c r="M3" s="239"/>
      <c r="N3" s="239"/>
      <c r="O3" s="239"/>
      <c r="P3" s="239"/>
      <c r="Q3" s="239"/>
      <c r="R3" s="240"/>
    </row>
    <row r="4" spans="1:18" ht="26.25" customHeight="1" thickBot="1" x14ac:dyDescent="0.3">
      <c r="E4" s="69" t="s">
        <v>60</v>
      </c>
      <c r="F4" s="58">
        <v>44593</v>
      </c>
      <c r="G4" s="58">
        <v>44621</v>
      </c>
      <c r="H4" s="58">
        <v>44652</v>
      </c>
      <c r="I4" s="58">
        <v>44682</v>
      </c>
      <c r="J4" s="58">
        <v>44713</v>
      </c>
      <c r="K4" s="58">
        <v>44743</v>
      </c>
      <c r="L4" s="58">
        <v>44774</v>
      </c>
      <c r="M4" s="58">
        <v>44805</v>
      </c>
      <c r="N4" s="58">
        <v>44835</v>
      </c>
      <c r="O4" s="58">
        <v>44866</v>
      </c>
      <c r="P4" s="58">
        <v>44896</v>
      </c>
      <c r="Q4" s="58">
        <v>44927</v>
      </c>
      <c r="R4" s="58">
        <v>44958</v>
      </c>
    </row>
    <row r="5" spans="1:18" ht="26.25" customHeight="1" x14ac:dyDescent="0.25">
      <c r="E5" s="75" t="s">
        <v>63</v>
      </c>
      <c r="F5" s="52">
        <v>234.71</v>
      </c>
      <c r="G5" s="52">
        <v>213.68</v>
      </c>
      <c r="H5" s="52">
        <v>210.97</v>
      </c>
      <c r="I5" s="52">
        <v>224.7</v>
      </c>
      <c r="J5" s="52">
        <v>216.91</v>
      </c>
      <c r="K5" s="52">
        <v>225.24</v>
      </c>
      <c r="L5" s="52">
        <v>236.51</v>
      </c>
      <c r="M5" s="52">
        <v>240.31</v>
      </c>
      <c r="N5" s="52">
        <v>243.58</v>
      </c>
      <c r="O5" s="52">
        <v>251.27</v>
      </c>
      <c r="P5" s="52">
        <v>283.07</v>
      </c>
      <c r="Q5" s="52">
        <v>257.50779999999997</v>
      </c>
      <c r="R5" s="53">
        <v>281.45060000000001</v>
      </c>
    </row>
    <row r="6" spans="1:18" ht="26.25" customHeight="1" x14ac:dyDescent="0.25">
      <c r="E6" s="42" t="s">
        <v>64</v>
      </c>
      <c r="F6" s="11">
        <v>69.39</v>
      </c>
      <c r="G6" s="11">
        <v>70.77</v>
      </c>
      <c r="H6" s="11">
        <v>73.14</v>
      </c>
      <c r="I6" s="11">
        <v>77.010000000000005</v>
      </c>
      <c r="J6" s="11">
        <v>76.08</v>
      </c>
      <c r="K6" s="11">
        <v>80.83</v>
      </c>
      <c r="L6" s="11">
        <v>81</v>
      </c>
      <c r="M6" s="11">
        <v>80.239999999999995</v>
      </c>
      <c r="N6" s="11">
        <v>84.76</v>
      </c>
      <c r="O6" s="11">
        <v>78.75</v>
      </c>
      <c r="P6" s="11">
        <v>84.41</v>
      </c>
      <c r="Q6" s="11">
        <v>77.815100000000001</v>
      </c>
      <c r="R6" s="27">
        <v>92.544899999999998</v>
      </c>
    </row>
    <row r="7" spans="1:18" ht="26.25" customHeight="1" x14ac:dyDescent="0.25">
      <c r="E7" s="42" t="s">
        <v>65</v>
      </c>
      <c r="F7" s="11">
        <v>116.94</v>
      </c>
      <c r="G7" s="11">
        <v>119.98</v>
      </c>
      <c r="H7" s="11">
        <v>122.68</v>
      </c>
      <c r="I7" s="11">
        <v>124.26</v>
      </c>
      <c r="J7" s="11">
        <v>127.14</v>
      </c>
      <c r="K7" s="11">
        <v>127.29</v>
      </c>
      <c r="L7" s="11">
        <v>130.34</v>
      </c>
      <c r="M7" s="11">
        <v>129.54</v>
      </c>
      <c r="N7" s="11">
        <v>129.96</v>
      </c>
      <c r="O7" s="11">
        <v>131.99</v>
      </c>
      <c r="P7" s="11">
        <v>134.30000000000001</v>
      </c>
      <c r="Q7" s="11">
        <v>133.2585</v>
      </c>
      <c r="R7" s="27">
        <v>135.0744</v>
      </c>
    </row>
    <row r="8" spans="1:18" ht="26.25" customHeight="1" x14ac:dyDescent="0.25">
      <c r="E8" s="42" t="s">
        <v>66</v>
      </c>
      <c r="F8" s="11">
        <v>454.22</v>
      </c>
      <c r="G8" s="11">
        <v>438.32</v>
      </c>
      <c r="H8" s="11">
        <v>441.08</v>
      </c>
      <c r="I8" s="11">
        <v>460.82</v>
      </c>
      <c r="J8" s="11">
        <v>453.71</v>
      </c>
      <c r="K8" s="11">
        <v>467.55</v>
      </c>
      <c r="L8" s="11">
        <v>484.31</v>
      </c>
      <c r="M8" s="11">
        <v>489.35</v>
      </c>
      <c r="N8" s="11">
        <v>495.2</v>
      </c>
      <c r="O8" s="11">
        <v>499.63</v>
      </c>
      <c r="P8" s="11">
        <v>541.57000000000005</v>
      </c>
      <c r="Q8" s="11">
        <v>505.98349999999999</v>
      </c>
      <c r="R8" s="27">
        <v>548.28629999999998</v>
      </c>
    </row>
    <row r="9" spans="1:18" ht="26.25" customHeight="1" thickBot="1" x14ac:dyDescent="0.3">
      <c r="E9" s="43" t="s">
        <v>67</v>
      </c>
      <c r="F9" s="28">
        <v>4522.18</v>
      </c>
      <c r="G9" s="28">
        <v>4590.3</v>
      </c>
      <c r="H9" s="28">
        <v>4630.3599999999997</v>
      </c>
      <c r="I9" s="28">
        <v>4682.25</v>
      </c>
      <c r="J9" s="28">
        <v>4715.7299999999996</v>
      </c>
      <c r="K9" s="28">
        <v>4734.04</v>
      </c>
      <c r="L9" s="28">
        <v>4766.17</v>
      </c>
      <c r="M9" s="28">
        <v>4808.8900000000003</v>
      </c>
      <c r="N9" s="28">
        <v>4847.55</v>
      </c>
      <c r="O9" s="28">
        <v>4876.2299999999996</v>
      </c>
      <c r="P9" s="28">
        <v>4907.6000000000004</v>
      </c>
      <c r="Q9" s="28">
        <v>4963.2915800000001</v>
      </c>
      <c r="R9" s="29">
        <v>5045.1925000000001</v>
      </c>
    </row>
    <row r="10" spans="1:18" ht="30" customHeight="1" thickBot="1" x14ac:dyDescent="0.3">
      <c r="E10" s="246" t="s">
        <v>88</v>
      </c>
      <c r="F10" s="238"/>
      <c r="G10" s="238"/>
      <c r="H10" s="238"/>
      <c r="I10" s="238"/>
      <c r="J10" s="238"/>
      <c r="K10" s="238"/>
      <c r="L10" s="238"/>
      <c r="M10" s="238"/>
      <c r="N10" s="238"/>
      <c r="O10" s="238"/>
      <c r="P10" s="238"/>
      <c r="Q10" s="238"/>
      <c r="R10" s="238"/>
    </row>
    <row r="11" spans="1:18" ht="30" customHeight="1" thickBot="1" x14ac:dyDescent="0.4">
      <c r="F11" s="239" t="s">
        <v>134</v>
      </c>
      <c r="G11" s="239"/>
      <c r="H11" s="239"/>
      <c r="I11" s="239"/>
      <c r="J11" s="239"/>
      <c r="K11" s="239"/>
      <c r="L11" s="239"/>
      <c r="M11" s="239"/>
      <c r="N11" s="239"/>
      <c r="O11" s="239"/>
      <c r="P11" s="239"/>
      <c r="Q11" s="239"/>
      <c r="R11" s="240"/>
    </row>
    <row r="12" spans="1:18" ht="30" customHeight="1" thickBot="1" x14ac:dyDescent="0.3">
      <c r="D12" s="57" t="s">
        <v>84</v>
      </c>
      <c r="E12" s="73" t="s">
        <v>83</v>
      </c>
      <c r="F12" s="71">
        <v>44593</v>
      </c>
      <c r="G12" s="71">
        <v>44621</v>
      </c>
      <c r="H12" s="71">
        <v>44652</v>
      </c>
      <c r="I12" s="71">
        <v>44682</v>
      </c>
      <c r="J12" s="71">
        <v>44713</v>
      </c>
      <c r="K12" s="71">
        <v>44743</v>
      </c>
      <c r="L12" s="71">
        <v>44774</v>
      </c>
      <c r="M12" s="71">
        <v>44805</v>
      </c>
      <c r="N12" s="71">
        <v>44835</v>
      </c>
      <c r="O12" s="71">
        <v>44866</v>
      </c>
      <c r="P12" s="71">
        <v>44896</v>
      </c>
      <c r="Q12" s="71">
        <v>44927</v>
      </c>
      <c r="R12" s="72">
        <v>44958</v>
      </c>
    </row>
    <row r="13" spans="1:18" ht="30" customHeight="1" x14ac:dyDescent="0.25">
      <c r="D13" s="235" t="s">
        <v>85</v>
      </c>
      <c r="E13" s="75" t="s">
        <v>68</v>
      </c>
      <c r="F13" s="52">
        <v>305.06</v>
      </c>
      <c r="G13" s="52">
        <v>303.35000000000002</v>
      </c>
      <c r="H13" s="52">
        <v>315.74</v>
      </c>
      <c r="I13" s="52">
        <v>315.8</v>
      </c>
      <c r="J13" s="52">
        <v>319.19</v>
      </c>
      <c r="K13" s="52">
        <v>320.83</v>
      </c>
      <c r="L13" s="52">
        <v>325.08999999999997</v>
      </c>
      <c r="M13" s="52">
        <v>328.41</v>
      </c>
      <c r="N13" s="52">
        <v>331.46</v>
      </c>
      <c r="O13" s="52">
        <v>342.8</v>
      </c>
      <c r="P13" s="52">
        <v>345.44</v>
      </c>
      <c r="Q13" s="52">
        <v>359.93</v>
      </c>
      <c r="R13" s="53">
        <v>366.33</v>
      </c>
    </row>
    <row r="14" spans="1:18" ht="30" customHeight="1" thickBot="1" x14ac:dyDescent="0.3">
      <c r="D14" s="236"/>
      <c r="E14" s="42" t="s">
        <v>69</v>
      </c>
      <c r="F14" s="11">
        <v>357.43</v>
      </c>
      <c r="G14" s="11">
        <v>350.56</v>
      </c>
      <c r="H14" s="11">
        <v>365.83</v>
      </c>
      <c r="I14" s="11">
        <v>365.2</v>
      </c>
      <c r="J14" s="11">
        <v>365.21</v>
      </c>
      <c r="K14" s="11">
        <v>371.63</v>
      </c>
      <c r="L14" s="11">
        <v>378</v>
      </c>
      <c r="M14" s="11">
        <v>381.87</v>
      </c>
      <c r="N14" s="11">
        <v>385.42</v>
      </c>
      <c r="O14" s="11">
        <v>393</v>
      </c>
      <c r="P14" s="11">
        <v>408.5</v>
      </c>
      <c r="Q14" s="11">
        <v>413.65</v>
      </c>
      <c r="R14" s="27">
        <v>421</v>
      </c>
    </row>
    <row r="15" spans="1:18" ht="30" customHeight="1" thickBot="1" x14ac:dyDescent="0.3">
      <c r="D15" s="55" t="s">
        <v>86</v>
      </c>
      <c r="E15" s="42" t="s">
        <v>70</v>
      </c>
      <c r="F15" s="11">
        <v>454.22</v>
      </c>
      <c r="G15" s="11">
        <v>438.32</v>
      </c>
      <c r="H15" s="11">
        <v>441.08</v>
      </c>
      <c r="I15" s="11">
        <v>460.82</v>
      </c>
      <c r="J15" s="11">
        <v>453.71</v>
      </c>
      <c r="K15" s="11">
        <v>467.55</v>
      </c>
      <c r="L15" s="11">
        <v>484.31</v>
      </c>
      <c r="M15" s="11">
        <v>489.35</v>
      </c>
      <c r="N15" s="11">
        <v>495.2</v>
      </c>
      <c r="O15" s="11">
        <v>499.63</v>
      </c>
      <c r="P15" s="11">
        <v>541.57000000000005</v>
      </c>
      <c r="Q15" s="11">
        <v>505.98349999999999</v>
      </c>
      <c r="R15" s="27">
        <f>R8</f>
        <v>548.28629999999998</v>
      </c>
    </row>
    <row r="16" spans="1:18" ht="30" customHeight="1" thickBot="1" x14ac:dyDescent="0.3">
      <c r="D16" s="55" t="s">
        <v>87</v>
      </c>
      <c r="E16" s="43" t="s">
        <v>71</v>
      </c>
      <c r="F16" s="28">
        <v>545.06399999999996</v>
      </c>
      <c r="G16" s="28">
        <v>525.98399999999992</v>
      </c>
      <c r="H16" s="28">
        <v>529.29599999999994</v>
      </c>
      <c r="I16" s="28">
        <v>552.98399999999992</v>
      </c>
      <c r="J16" s="28">
        <v>544.452</v>
      </c>
      <c r="K16" s="28">
        <v>561.05999999999995</v>
      </c>
      <c r="L16" s="28">
        <v>581.17200000000003</v>
      </c>
      <c r="M16" s="28">
        <v>587.22</v>
      </c>
      <c r="N16" s="28">
        <v>594.24</v>
      </c>
      <c r="O16" s="28">
        <v>599.55599999999993</v>
      </c>
      <c r="P16" s="28">
        <v>649.88400000000001</v>
      </c>
      <c r="Q16" s="28">
        <v>607.17999999999995</v>
      </c>
      <c r="R16" s="29">
        <f>R15*1.2</f>
        <v>657.94355999999993</v>
      </c>
    </row>
    <row r="17" spans="5:18" ht="18.75" customHeight="1" x14ac:dyDescent="0.25">
      <c r="E17" s="247" t="s">
        <v>89</v>
      </c>
      <c r="F17" s="237"/>
      <c r="G17" s="237"/>
      <c r="H17" s="237"/>
      <c r="I17" s="237"/>
      <c r="J17" s="237"/>
      <c r="K17" s="237"/>
      <c r="L17" s="237"/>
      <c r="M17" s="237"/>
      <c r="N17" s="237"/>
      <c r="O17" s="237"/>
      <c r="P17" s="237"/>
      <c r="Q17" s="237"/>
      <c r="R17" s="237"/>
    </row>
    <row r="18" spans="5:18" ht="21" customHeight="1" x14ac:dyDescent="0.25">
      <c r="E18" s="237"/>
      <c r="F18" s="237"/>
      <c r="G18" s="237"/>
      <c r="H18" s="237"/>
      <c r="I18" s="237"/>
      <c r="J18" s="237"/>
      <c r="K18" s="237"/>
      <c r="L18" s="237"/>
      <c r="M18" s="237"/>
      <c r="N18" s="237"/>
      <c r="O18" s="237"/>
      <c r="P18" s="237"/>
      <c r="Q18" s="237"/>
      <c r="R18" s="237"/>
    </row>
    <row r="79" ht="32.25" customHeight="1" x14ac:dyDescent="0.25"/>
    <row r="80" ht="32.25" customHeight="1" x14ac:dyDescent="0.25"/>
    <row r="83" ht="30" customHeight="1" x14ac:dyDescent="0.25"/>
    <row r="86" ht="21" customHeight="1" x14ac:dyDescent="0.25"/>
  </sheetData>
  <mergeCells count="6">
    <mergeCell ref="A1:C1"/>
    <mergeCell ref="F3:R3"/>
    <mergeCell ref="E10:R10"/>
    <mergeCell ref="F11:R11"/>
    <mergeCell ref="D13:D14"/>
    <mergeCell ref="E17:R18"/>
  </mergeCells>
  <pageMargins left="0.7" right="0.7" top="0.75" bottom="0.75" header="0.3" footer="0.3"/>
  <pageSetup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5"/>
  <sheetViews>
    <sheetView topLeftCell="C1" zoomScale="90" zoomScaleNormal="90" workbookViewId="0">
      <selection activeCell="U7" sqref="U7"/>
    </sheetView>
  </sheetViews>
  <sheetFormatPr baseColWidth="10" defaultColWidth="11.42578125" defaultRowHeight="15" x14ac:dyDescent="0.25"/>
  <cols>
    <col min="1" max="3" width="11.42578125" style="2"/>
    <col min="4" max="4" width="14.42578125" style="2" customWidth="1"/>
    <col min="5" max="5" width="18" customWidth="1"/>
    <col min="6" max="15" width="9.7109375" customWidth="1"/>
    <col min="16" max="16" width="8.85546875" customWidth="1"/>
    <col min="17" max="17" width="8.28515625" customWidth="1"/>
    <col min="18" max="18" width="8.140625" customWidth="1"/>
    <col min="19" max="19" width="10.85546875" customWidth="1"/>
    <col min="20" max="16384" width="11.42578125" style="2"/>
  </cols>
  <sheetData>
    <row r="1" spans="1:19" x14ac:dyDescent="0.25">
      <c r="A1" s="234"/>
      <c r="B1" s="234"/>
      <c r="C1" s="234"/>
      <c r="E1" s="2"/>
      <c r="F1" s="2"/>
      <c r="G1" s="2"/>
      <c r="H1" s="2"/>
      <c r="I1" s="2"/>
      <c r="J1" s="2"/>
      <c r="K1" s="2"/>
      <c r="L1" s="2"/>
      <c r="M1" s="2"/>
      <c r="N1" s="2"/>
      <c r="O1" s="2"/>
      <c r="P1" s="2"/>
      <c r="Q1" s="2"/>
      <c r="R1" s="2"/>
      <c r="S1" s="2"/>
    </row>
    <row r="2" spans="1:19" ht="15.75" thickBot="1" x14ac:dyDescent="0.3">
      <c r="E2" s="2"/>
      <c r="F2" s="2"/>
      <c r="G2" s="2"/>
      <c r="H2" s="2"/>
      <c r="I2" s="2"/>
      <c r="J2" s="2"/>
      <c r="K2" s="2"/>
      <c r="L2" s="2"/>
      <c r="M2" s="2"/>
      <c r="N2" s="2"/>
      <c r="O2" s="2"/>
      <c r="P2" s="2"/>
      <c r="Q2" s="2"/>
      <c r="R2" s="2"/>
      <c r="S2" s="2"/>
    </row>
    <row r="3" spans="1:19" ht="26.25" customHeight="1" thickBot="1" x14ac:dyDescent="0.4">
      <c r="E3" s="2"/>
      <c r="F3" s="239" t="s">
        <v>135</v>
      </c>
      <c r="G3" s="239"/>
      <c r="H3" s="239"/>
      <c r="I3" s="239"/>
      <c r="J3" s="239"/>
      <c r="K3" s="239"/>
      <c r="L3" s="239"/>
      <c r="M3" s="239"/>
      <c r="N3" s="239"/>
      <c r="O3" s="239"/>
      <c r="P3" s="239"/>
      <c r="Q3" s="239"/>
      <c r="R3" s="240"/>
      <c r="S3" s="2"/>
    </row>
    <row r="4" spans="1:19" ht="26.25" customHeight="1" thickBot="1" x14ac:dyDescent="0.3">
      <c r="E4" s="74" t="s">
        <v>60</v>
      </c>
      <c r="F4" s="58">
        <v>44593</v>
      </c>
      <c r="G4" s="58">
        <v>44621</v>
      </c>
      <c r="H4" s="58">
        <v>44652</v>
      </c>
      <c r="I4" s="58">
        <v>44682</v>
      </c>
      <c r="J4" s="58">
        <v>44713</v>
      </c>
      <c r="K4" s="58">
        <v>44743</v>
      </c>
      <c r="L4" s="58">
        <v>44774</v>
      </c>
      <c r="M4" s="58">
        <v>44805</v>
      </c>
      <c r="N4" s="58">
        <v>44835</v>
      </c>
      <c r="O4" s="58">
        <v>44866</v>
      </c>
      <c r="P4" s="58">
        <v>44896</v>
      </c>
      <c r="Q4" s="58">
        <v>44927</v>
      </c>
      <c r="R4" s="58">
        <v>44958</v>
      </c>
      <c r="S4" s="2"/>
    </row>
    <row r="5" spans="1:19" ht="26.25" customHeight="1" x14ac:dyDescent="0.25">
      <c r="E5" s="115" t="s">
        <v>63</v>
      </c>
      <c r="F5" s="52">
        <v>162.07</v>
      </c>
      <c r="G5" s="52">
        <v>154.9</v>
      </c>
      <c r="H5" s="52">
        <v>105.95</v>
      </c>
      <c r="I5" s="52">
        <v>145.79</v>
      </c>
      <c r="J5" s="52">
        <v>98.04</v>
      </c>
      <c r="K5" s="52">
        <v>101.2</v>
      </c>
      <c r="L5" s="52">
        <v>130.34</v>
      </c>
      <c r="M5" s="52">
        <v>139.5</v>
      </c>
      <c r="N5" s="52">
        <v>138.55000000000001</v>
      </c>
      <c r="O5" s="52">
        <v>138.65</v>
      </c>
      <c r="P5" s="52">
        <v>149.33000000000001</v>
      </c>
      <c r="Q5" s="52">
        <v>172.82</v>
      </c>
      <c r="R5" s="53">
        <v>217.82</v>
      </c>
      <c r="S5" s="2"/>
    </row>
    <row r="6" spans="1:19" ht="26.25" customHeight="1" x14ac:dyDescent="0.25">
      <c r="E6" s="116" t="s">
        <v>64</v>
      </c>
      <c r="F6" s="11">
        <v>73</v>
      </c>
      <c r="G6" s="11">
        <v>69.08</v>
      </c>
      <c r="H6" s="11">
        <v>64.239999999999995</v>
      </c>
      <c r="I6" s="11">
        <v>66.959999999999994</v>
      </c>
      <c r="J6" s="11">
        <v>67.12</v>
      </c>
      <c r="K6" s="11">
        <v>70.760000000000005</v>
      </c>
      <c r="L6" s="11">
        <v>79.28</v>
      </c>
      <c r="M6" s="11">
        <v>73.63</v>
      </c>
      <c r="N6" s="11">
        <v>78.319999999999993</v>
      </c>
      <c r="O6" s="11">
        <v>70.31</v>
      </c>
      <c r="P6" s="11">
        <v>68.760000000000005</v>
      </c>
      <c r="Q6" s="11">
        <v>69.180000000000007</v>
      </c>
      <c r="R6" s="27">
        <v>84.19</v>
      </c>
      <c r="S6" s="2"/>
    </row>
    <row r="7" spans="1:19" ht="26.25" customHeight="1" x14ac:dyDescent="0.25">
      <c r="E7" s="116" t="s">
        <v>65</v>
      </c>
      <c r="F7" s="11">
        <v>437.58</v>
      </c>
      <c r="G7" s="11">
        <v>448.55</v>
      </c>
      <c r="H7" s="11">
        <v>457.83</v>
      </c>
      <c r="I7" s="11">
        <v>463.72</v>
      </c>
      <c r="J7" s="11">
        <v>475.76</v>
      </c>
      <c r="K7" s="11">
        <v>476.31</v>
      </c>
      <c r="L7" s="11">
        <v>487.29</v>
      </c>
      <c r="M7" s="11">
        <v>484.74</v>
      </c>
      <c r="N7" s="11">
        <v>486.3</v>
      </c>
      <c r="O7" s="11">
        <v>493.89</v>
      </c>
      <c r="P7" s="11">
        <v>502.55</v>
      </c>
      <c r="Q7" s="11">
        <v>496.38</v>
      </c>
      <c r="R7" s="27">
        <v>503.15</v>
      </c>
      <c r="S7" s="2"/>
    </row>
    <row r="8" spans="1:19" ht="26.25" customHeight="1" x14ac:dyDescent="0.25">
      <c r="E8" s="116" t="s">
        <v>66</v>
      </c>
      <c r="F8" s="11">
        <v>674.14</v>
      </c>
      <c r="G8" s="11">
        <v>674.47</v>
      </c>
      <c r="H8" s="11">
        <v>629.42999999999995</v>
      </c>
      <c r="I8" s="11">
        <v>678.32</v>
      </c>
      <c r="J8" s="11">
        <v>640.64</v>
      </c>
      <c r="K8" s="11">
        <v>647.86</v>
      </c>
      <c r="L8" s="11">
        <v>695.58</v>
      </c>
      <c r="M8" s="11">
        <v>697.25</v>
      </c>
      <c r="N8" s="11">
        <v>702.69</v>
      </c>
      <c r="O8" s="11">
        <v>702.35</v>
      </c>
      <c r="P8" s="11">
        <v>720.1</v>
      </c>
      <c r="Q8" s="11">
        <v>737.34</v>
      </c>
      <c r="R8" s="27">
        <v>805.89</v>
      </c>
      <c r="S8" s="2"/>
    </row>
    <row r="9" spans="1:19" ht="26.25" customHeight="1" thickBot="1" x14ac:dyDescent="0.3">
      <c r="E9" s="117" t="s">
        <v>67</v>
      </c>
      <c r="F9" s="28">
        <v>4586.43</v>
      </c>
      <c r="G9" s="28">
        <v>4641.99</v>
      </c>
      <c r="H9" s="28">
        <v>4698.22</v>
      </c>
      <c r="I9" s="28">
        <v>4750.67</v>
      </c>
      <c r="J9" s="28">
        <v>4785.3100000000004</v>
      </c>
      <c r="K9" s="28">
        <v>4803.3999999999996</v>
      </c>
      <c r="L9" s="28">
        <v>4836.2700000000004</v>
      </c>
      <c r="M9" s="28">
        <v>4879.8599999999997</v>
      </c>
      <c r="N9" s="28">
        <v>4919.33</v>
      </c>
      <c r="O9" s="28">
        <v>4931.1499999999996</v>
      </c>
      <c r="P9" s="28">
        <v>4980.01</v>
      </c>
      <c r="Q9" s="28">
        <v>5037.51</v>
      </c>
      <c r="R9" s="29">
        <v>5121.5</v>
      </c>
      <c r="S9" s="2"/>
    </row>
    <row r="10" spans="1:19" ht="30" customHeight="1" thickBot="1" x14ac:dyDescent="0.3">
      <c r="E10" s="261" t="s">
        <v>88</v>
      </c>
      <c r="F10" s="238"/>
      <c r="G10" s="238"/>
      <c r="H10" s="238"/>
      <c r="I10" s="238"/>
      <c r="J10" s="238"/>
      <c r="K10" s="238"/>
      <c r="L10" s="238"/>
      <c r="M10" s="238"/>
      <c r="N10" s="238"/>
      <c r="O10" s="238"/>
      <c r="P10" s="238"/>
      <c r="Q10" s="238"/>
      <c r="R10" s="238"/>
      <c r="S10" s="2"/>
    </row>
    <row r="11" spans="1:19" ht="30" customHeight="1" thickBot="1" x14ac:dyDescent="0.4">
      <c r="E11" s="2"/>
      <c r="F11" s="239" t="s">
        <v>136</v>
      </c>
      <c r="G11" s="239"/>
      <c r="H11" s="239"/>
      <c r="I11" s="239"/>
      <c r="J11" s="239"/>
      <c r="K11" s="239"/>
      <c r="L11" s="239"/>
      <c r="M11" s="239"/>
      <c r="N11" s="239"/>
      <c r="O11" s="239"/>
      <c r="P11" s="239"/>
      <c r="Q11" s="239"/>
      <c r="R11" s="240"/>
      <c r="S11" s="2"/>
    </row>
    <row r="12" spans="1:19" ht="30" customHeight="1" thickBot="1" x14ac:dyDescent="0.3">
      <c r="D12" s="57" t="s">
        <v>84</v>
      </c>
      <c r="E12" s="73" t="s">
        <v>83</v>
      </c>
      <c r="F12" s="71">
        <v>44593</v>
      </c>
      <c r="G12" s="71">
        <v>44621</v>
      </c>
      <c r="H12" s="71">
        <v>44652</v>
      </c>
      <c r="I12" s="71">
        <v>44682</v>
      </c>
      <c r="J12" s="71">
        <v>44713</v>
      </c>
      <c r="K12" s="71">
        <v>44743</v>
      </c>
      <c r="L12" s="71">
        <v>44774</v>
      </c>
      <c r="M12" s="71">
        <v>44805</v>
      </c>
      <c r="N12" s="71">
        <v>44835</v>
      </c>
      <c r="O12" s="71">
        <v>44866</v>
      </c>
      <c r="P12" s="71">
        <v>44896</v>
      </c>
      <c r="Q12" s="71">
        <v>44927</v>
      </c>
      <c r="R12" s="72">
        <v>44958</v>
      </c>
      <c r="S12" s="2"/>
    </row>
    <row r="13" spans="1:19" ht="30" customHeight="1" x14ac:dyDescent="0.25">
      <c r="D13" s="265" t="s">
        <v>85</v>
      </c>
      <c r="E13" s="115" t="s">
        <v>68</v>
      </c>
      <c r="F13" s="52">
        <v>520.48</v>
      </c>
      <c r="G13" s="52">
        <v>520.77</v>
      </c>
      <c r="H13" s="52">
        <v>514.86</v>
      </c>
      <c r="I13" s="52">
        <v>520.65</v>
      </c>
      <c r="J13" s="52">
        <v>509.1</v>
      </c>
      <c r="K13" s="52">
        <v>511.66</v>
      </c>
      <c r="L13" s="52">
        <v>515.80999999999995</v>
      </c>
      <c r="M13" s="52">
        <v>521.11</v>
      </c>
      <c r="N13" s="52">
        <v>525.98</v>
      </c>
      <c r="O13" s="52">
        <v>527.9</v>
      </c>
      <c r="P13" s="52">
        <v>533.79999999999995</v>
      </c>
      <c r="Q13" s="52">
        <v>540.64</v>
      </c>
      <c r="R13" s="53">
        <v>550.34</v>
      </c>
      <c r="S13" s="2"/>
    </row>
    <row r="14" spans="1:19" ht="30" customHeight="1" thickBot="1" x14ac:dyDescent="0.3">
      <c r="D14" s="266"/>
      <c r="E14" s="116" t="s">
        <v>69</v>
      </c>
      <c r="F14" s="11">
        <v>614.84</v>
      </c>
      <c r="G14" s="11">
        <v>611.26</v>
      </c>
      <c r="H14" s="11">
        <v>602.49</v>
      </c>
      <c r="I14" s="11">
        <v>609.98</v>
      </c>
      <c r="J14" s="11">
        <v>593.97</v>
      </c>
      <c r="K14" s="11">
        <v>596.96</v>
      </c>
      <c r="L14" s="11">
        <v>601.79999999999995</v>
      </c>
      <c r="M14" s="11">
        <v>607.98</v>
      </c>
      <c r="N14" s="11">
        <v>613.66</v>
      </c>
      <c r="O14" s="11">
        <v>615.9</v>
      </c>
      <c r="P14" s="11">
        <v>622.78</v>
      </c>
      <c r="Q14" s="11">
        <v>630.76</v>
      </c>
      <c r="R14" s="27">
        <v>670.8</v>
      </c>
      <c r="S14" s="2"/>
    </row>
    <row r="15" spans="1:19" ht="30" customHeight="1" thickBot="1" x14ac:dyDescent="0.3">
      <c r="D15" s="76" t="s">
        <v>86</v>
      </c>
      <c r="E15" s="116" t="s">
        <v>70</v>
      </c>
      <c r="F15" s="11">
        <v>674.14</v>
      </c>
      <c r="G15" s="11">
        <v>674.47</v>
      </c>
      <c r="H15" s="11">
        <v>629.42999999999995</v>
      </c>
      <c r="I15" s="11">
        <v>678.32</v>
      </c>
      <c r="J15" s="11">
        <v>640.64</v>
      </c>
      <c r="K15" s="11">
        <v>647.86</v>
      </c>
      <c r="L15" s="11">
        <v>695.58</v>
      </c>
      <c r="M15" s="11">
        <v>697.25</v>
      </c>
      <c r="N15" s="11">
        <v>702.69</v>
      </c>
      <c r="O15" s="11">
        <v>702.35</v>
      </c>
      <c r="P15" s="11">
        <v>720.1</v>
      </c>
      <c r="Q15" s="11">
        <v>737.34</v>
      </c>
      <c r="R15" s="27">
        <f>R8</f>
        <v>805.89</v>
      </c>
      <c r="S15" s="2"/>
    </row>
    <row r="16" spans="1:19" ht="30" customHeight="1" thickBot="1" x14ac:dyDescent="0.3">
      <c r="D16" s="76" t="s">
        <v>87</v>
      </c>
      <c r="E16" s="117" t="s">
        <v>71</v>
      </c>
      <c r="F16" s="28">
        <v>808.96799999999996</v>
      </c>
      <c r="G16" s="28">
        <v>809.36400000000003</v>
      </c>
      <c r="H16" s="28">
        <v>755.31599999999992</v>
      </c>
      <c r="I16" s="28">
        <v>813.98400000000004</v>
      </c>
      <c r="J16" s="28">
        <v>768.76799999999992</v>
      </c>
      <c r="K16" s="28">
        <v>777.43200000000002</v>
      </c>
      <c r="L16" s="28">
        <v>834.69600000000003</v>
      </c>
      <c r="M16" s="28">
        <v>836.69999999999993</v>
      </c>
      <c r="N16" s="28">
        <v>843.22800000000007</v>
      </c>
      <c r="O16" s="28">
        <v>842.82</v>
      </c>
      <c r="P16" s="28">
        <v>864.12</v>
      </c>
      <c r="Q16" s="28">
        <v>884.80799999999999</v>
      </c>
      <c r="R16" s="29">
        <f>R15*1.2</f>
        <v>967.06799999999998</v>
      </c>
      <c r="S16" s="2"/>
    </row>
    <row r="17" spans="5:19" ht="15" customHeight="1" x14ac:dyDescent="0.25">
      <c r="E17" s="260" t="s">
        <v>89</v>
      </c>
      <c r="F17" s="237"/>
      <c r="G17" s="237"/>
      <c r="H17" s="237"/>
      <c r="I17" s="237"/>
      <c r="J17" s="237"/>
      <c r="K17" s="237"/>
      <c r="L17" s="237"/>
      <c r="M17" s="237"/>
      <c r="N17" s="237"/>
      <c r="O17" s="237"/>
      <c r="P17" s="237"/>
      <c r="Q17" s="237"/>
      <c r="R17" s="237"/>
      <c r="S17" s="2"/>
    </row>
    <row r="18" spans="5:19" ht="30" customHeight="1" x14ac:dyDescent="0.25">
      <c r="E18" s="237"/>
      <c r="F18" s="237"/>
      <c r="G18" s="237"/>
      <c r="H18" s="237"/>
      <c r="I18" s="237"/>
      <c r="J18" s="237"/>
      <c r="K18" s="237"/>
      <c r="L18" s="237"/>
      <c r="M18" s="237"/>
      <c r="N18" s="237"/>
      <c r="O18" s="237"/>
      <c r="P18" s="237"/>
      <c r="Q18" s="237"/>
      <c r="R18" s="237"/>
      <c r="S18" s="2"/>
    </row>
    <row r="19" spans="5:19" x14ac:dyDescent="0.25">
      <c r="E19" s="2"/>
      <c r="F19" s="2"/>
      <c r="G19" s="2"/>
      <c r="H19" s="2"/>
      <c r="I19" s="2"/>
      <c r="J19" s="2"/>
      <c r="K19" s="2"/>
      <c r="L19" s="2"/>
      <c r="M19" s="2"/>
      <c r="N19" s="2"/>
      <c r="O19" s="2"/>
      <c r="P19" s="2"/>
      <c r="Q19" s="2"/>
      <c r="R19" s="2"/>
      <c r="S19" s="2"/>
    </row>
    <row r="20" spans="5:19" x14ac:dyDescent="0.25">
      <c r="E20" s="2"/>
      <c r="F20" s="2"/>
      <c r="G20" s="2"/>
      <c r="H20" s="2"/>
      <c r="I20" s="2"/>
      <c r="J20" s="2"/>
      <c r="K20" s="2"/>
      <c r="L20" s="2"/>
      <c r="M20" s="2"/>
      <c r="N20" s="2"/>
      <c r="O20" s="2"/>
      <c r="P20" s="2"/>
      <c r="Q20" s="2"/>
      <c r="R20" s="2"/>
      <c r="S20" s="2"/>
    </row>
    <row r="21" spans="5:19" x14ac:dyDescent="0.25">
      <c r="E21" s="2"/>
      <c r="F21" s="2"/>
      <c r="G21" s="2"/>
      <c r="H21" s="2"/>
      <c r="I21" s="2"/>
      <c r="J21" s="2"/>
      <c r="K21" s="2"/>
      <c r="L21" s="2"/>
      <c r="M21" s="2"/>
      <c r="N21" s="2"/>
      <c r="O21" s="2"/>
      <c r="P21" s="2"/>
      <c r="Q21" s="2"/>
      <c r="R21" s="2"/>
      <c r="S21" s="2"/>
    </row>
    <row r="22" spans="5:19" x14ac:dyDescent="0.25">
      <c r="E22" s="2"/>
      <c r="F22" s="2"/>
      <c r="G22" s="2"/>
      <c r="H22" s="2"/>
      <c r="I22" s="2"/>
      <c r="J22" s="2"/>
      <c r="K22" s="2"/>
      <c r="L22" s="2"/>
      <c r="M22" s="2"/>
      <c r="N22" s="2"/>
      <c r="O22" s="2"/>
      <c r="P22" s="2"/>
      <c r="Q22" s="2"/>
      <c r="R22" s="2"/>
      <c r="S22" s="2"/>
    </row>
    <row r="23" spans="5:19" x14ac:dyDescent="0.25">
      <c r="E23" s="2"/>
      <c r="F23" s="2"/>
      <c r="G23" s="2"/>
      <c r="H23" s="2"/>
      <c r="I23" s="2"/>
      <c r="J23" s="2"/>
      <c r="K23" s="2"/>
      <c r="L23" s="2"/>
      <c r="M23" s="2"/>
      <c r="N23" s="2"/>
      <c r="O23" s="2"/>
      <c r="P23" s="2"/>
      <c r="Q23" s="2"/>
      <c r="R23" s="2"/>
      <c r="S23" s="2"/>
    </row>
    <row r="24" spans="5:19" x14ac:dyDescent="0.25">
      <c r="E24" s="2"/>
      <c r="F24" s="2"/>
      <c r="G24" s="2"/>
      <c r="H24" s="2"/>
      <c r="I24" s="2"/>
      <c r="J24" s="2"/>
      <c r="K24" s="2"/>
      <c r="L24" s="2"/>
      <c r="M24" s="2"/>
      <c r="N24" s="2"/>
      <c r="O24" s="2"/>
      <c r="P24" s="2"/>
      <c r="Q24" s="2"/>
      <c r="R24" s="2"/>
      <c r="S24" s="2"/>
    </row>
    <row r="25" spans="5:19" x14ac:dyDescent="0.25">
      <c r="E25" s="2"/>
      <c r="F25" s="2"/>
      <c r="G25" s="2"/>
      <c r="H25" s="2"/>
      <c r="I25" s="2"/>
      <c r="J25" s="2"/>
      <c r="K25" s="2"/>
      <c r="L25" s="2"/>
      <c r="M25" s="2"/>
      <c r="N25" s="2"/>
      <c r="O25" s="2"/>
      <c r="P25" s="2"/>
      <c r="Q25" s="2"/>
      <c r="R25" s="2"/>
      <c r="S25" s="2"/>
    </row>
    <row r="26" spans="5:19" x14ac:dyDescent="0.25">
      <c r="E26" s="2"/>
      <c r="F26" s="2"/>
      <c r="G26" s="2"/>
      <c r="H26" s="2"/>
      <c r="I26" s="2"/>
      <c r="J26" s="2"/>
      <c r="K26" s="2"/>
      <c r="L26" s="2"/>
      <c r="M26" s="2"/>
      <c r="N26" s="2"/>
      <c r="O26" s="2"/>
      <c r="P26" s="2"/>
      <c r="Q26" s="2"/>
      <c r="R26" s="2"/>
      <c r="S26" s="2"/>
    </row>
    <row r="27" spans="5:19" x14ac:dyDescent="0.25">
      <c r="E27" s="2"/>
      <c r="F27" s="2"/>
      <c r="G27" s="2"/>
      <c r="H27" s="2"/>
      <c r="I27" s="2"/>
      <c r="J27" s="2"/>
      <c r="K27" s="2"/>
      <c r="L27" s="2"/>
      <c r="M27" s="2"/>
      <c r="N27" s="2"/>
      <c r="O27" s="2"/>
      <c r="P27" s="2"/>
      <c r="Q27" s="2"/>
      <c r="R27" s="2"/>
      <c r="S27" s="2"/>
    </row>
    <row r="28" spans="5:19" x14ac:dyDescent="0.25">
      <c r="E28" s="2"/>
      <c r="F28" s="2"/>
      <c r="G28" s="2"/>
      <c r="H28" s="2"/>
      <c r="I28" s="2"/>
      <c r="J28" s="2"/>
      <c r="K28" s="2"/>
      <c r="L28" s="2"/>
      <c r="M28" s="2"/>
      <c r="N28" s="2"/>
      <c r="O28" s="2"/>
      <c r="P28" s="2"/>
      <c r="Q28" s="2"/>
      <c r="R28" s="2"/>
      <c r="S28" s="2"/>
    </row>
    <row r="29" spans="5:19" x14ac:dyDescent="0.25">
      <c r="E29" s="2"/>
      <c r="F29" s="2"/>
      <c r="G29" s="2"/>
      <c r="H29" s="2"/>
      <c r="I29" s="2"/>
      <c r="J29" s="2"/>
      <c r="K29" s="2"/>
      <c r="L29" s="2"/>
      <c r="M29" s="2"/>
      <c r="N29" s="2"/>
      <c r="O29" s="2"/>
      <c r="P29" s="2"/>
      <c r="Q29" s="2"/>
      <c r="R29" s="2"/>
      <c r="S29" s="2"/>
    </row>
    <row r="30" spans="5:19" x14ac:dyDescent="0.25">
      <c r="E30" s="2"/>
      <c r="F30" s="2"/>
      <c r="G30" s="2"/>
      <c r="H30" s="2"/>
      <c r="I30" s="2"/>
      <c r="J30" s="2"/>
      <c r="K30" s="2"/>
      <c r="L30" s="2"/>
      <c r="M30" s="2"/>
      <c r="N30" s="2"/>
      <c r="O30" s="2"/>
      <c r="P30" s="2"/>
      <c r="Q30" s="2"/>
      <c r="R30" s="2"/>
      <c r="S30" s="2"/>
    </row>
    <row r="31" spans="5:19" x14ac:dyDescent="0.25">
      <c r="E31" s="2"/>
      <c r="F31" s="2"/>
      <c r="G31" s="2"/>
      <c r="H31" s="2"/>
      <c r="I31" s="2"/>
      <c r="J31" s="2"/>
      <c r="K31" s="2"/>
      <c r="L31" s="2"/>
      <c r="M31" s="2"/>
      <c r="N31" s="2"/>
      <c r="O31" s="2"/>
      <c r="P31" s="2"/>
      <c r="Q31" s="2"/>
      <c r="R31" s="2"/>
      <c r="S31" s="2"/>
    </row>
    <row r="32" spans="5:19" x14ac:dyDescent="0.25">
      <c r="E32" s="2"/>
      <c r="F32" s="2"/>
      <c r="G32" s="2"/>
      <c r="H32" s="2"/>
      <c r="I32" s="2"/>
      <c r="J32" s="2"/>
      <c r="K32" s="2"/>
      <c r="L32" s="2"/>
      <c r="M32" s="2"/>
      <c r="N32" s="2"/>
      <c r="O32" s="2"/>
      <c r="P32" s="2"/>
      <c r="Q32" s="2"/>
      <c r="R32" s="2"/>
      <c r="S32" s="2"/>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ht="32.25" customHeight="1" x14ac:dyDescent="0.25"/>
    <row r="80" s="2" customFormat="1" ht="32.25" customHeight="1" x14ac:dyDescent="0.25"/>
    <row r="81" s="2" customFormat="1" x14ac:dyDescent="0.25"/>
    <row r="82" s="2" customFormat="1" x14ac:dyDescent="0.25"/>
    <row r="83" s="2" customFormat="1" ht="30" customHeight="1" x14ac:dyDescent="0.25"/>
    <row r="84" s="2" customFormat="1" x14ac:dyDescent="0.25"/>
    <row r="85" s="2" customFormat="1" x14ac:dyDescent="0.25"/>
    <row r="86" s="2" customFormat="1" ht="21" customHeigh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sheetData>
  <mergeCells count="6">
    <mergeCell ref="A1:C1"/>
    <mergeCell ref="F3:R3"/>
    <mergeCell ref="E10:R10"/>
    <mergeCell ref="F11:R11"/>
    <mergeCell ref="D13:D14"/>
    <mergeCell ref="E17:R18"/>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6"/>
  <sheetViews>
    <sheetView topLeftCell="A46" zoomScale="85" zoomScaleNormal="85" workbookViewId="0">
      <selection activeCell="I52" sqref="I52"/>
    </sheetView>
  </sheetViews>
  <sheetFormatPr baseColWidth="10" defaultRowHeight="15" x14ac:dyDescent="0.25"/>
  <cols>
    <col min="1" max="9" width="11.42578125" style="2"/>
    <col min="10" max="10" width="22.7109375" style="2" customWidth="1"/>
    <col min="11" max="11" width="10.85546875" style="2" customWidth="1"/>
    <col min="12" max="12" width="11.42578125" style="2"/>
    <col min="13" max="13" width="11.85546875" style="2" customWidth="1"/>
    <col min="14" max="14" width="10.140625" style="2" customWidth="1"/>
    <col min="15" max="31" width="11.42578125" style="2"/>
  </cols>
  <sheetData>
    <row r="4" spans="2:21" ht="15.75" thickBot="1" x14ac:dyDescent="0.3"/>
    <row r="5" spans="2:21" ht="32.25" customHeight="1" x14ac:dyDescent="0.25">
      <c r="B5" s="191" t="s">
        <v>0</v>
      </c>
      <c r="C5" s="192"/>
      <c r="D5" s="192"/>
      <c r="E5" s="192"/>
      <c r="F5" s="192"/>
      <c r="G5" s="192"/>
      <c r="H5" s="192"/>
      <c r="I5" s="192"/>
      <c r="J5" s="192"/>
      <c r="K5" s="192"/>
      <c r="L5" s="192"/>
      <c r="M5" s="192"/>
      <c r="N5" s="192"/>
      <c r="O5" s="192"/>
      <c r="P5" s="192"/>
      <c r="Q5" s="192"/>
      <c r="R5" s="192"/>
      <c r="S5" s="192"/>
      <c r="T5" s="192"/>
      <c r="U5" s="193"/>
    </row>
    <row r="6" spans="2:21" ht="15.75" customHeight="1" thickBot="1" x14ac:dyDescent="0.3">
      <c r="B6" s="194"/>
      <c r="C6" s="195"/>
      <c r="D6" s="195"/>
      <c r="E6" s="195"/>
      <c r="F6" s="195"/>
      <c r="G6" s="195"/>
      <c r="H6" s="195"/>
      <c r="I6" s="195"/>
      <c r="J6" s="195"/>
      <c r="K6" s="195"/>
      <c r="L6" s="195"/>
      <c r="M6" s="195"/>
      <c r="N6" s="195"/>
      <c r="O6" s="195"/>
      <c r="P6" s="195"/>
      <c r="Q6" s="195"/>
      <c r="R6" s="195"/>
      <c r="S6" s="195"/>
      <c r="T6" s="195"/>
      <c r="U6" s="196"/>
    </row>
    <row r="7" spans="2:21" ht="15" customHeight="1" x14ac:dyDescent="0.25">
      <c r="B7" s="197" t="s">
        <v>1</v>
      </c>
      <c r="C7" s="198"/>
      <c r="D7" s="198"/>
      <c r="E7" s="198"/>
      <c r="F7" s="198"/>
      <c r="G7" s="198"/>
      <c r="H7" s="198"/>
      <c r="I7" s="198"/>
      <c r="J7" s="198"/>
      <c r="K7" s="199"/>
      <c r="L7" s="191" t="s">
        <v>2</v>
      </c>
      <c r="M7" s="192"/>
      <c r="N7" s="192"/>
      <c r="O7" s="192"/>
      <c r="P7" s="192"/>
      <c r="Q7" s="192"/>
      <c r="R7" s="192"/>
      <c r="S7" s="192"/>
      <c r="T7" s="192"/>
      <c r="U7" s="193"/>
    </row>
    <row r="8" spans="2:21" ht="15" customHeight="1" x14ac:dyDescent="0.25">
      <c r="B8" s="200"/>
      <c r="C8" s="201"/>
      <c r="D8" s="201"/>
      <c r="E8" s="201"/>
      <c r="F8" s="201"/>
      <c r="G8" s="201"/>
      <c r="H8" s="201"/>
      <c r="I8" s="201"/>
      <c r="J8" s="201"/>
      <c r="K8" s="202"/>
      <c r="L8" s="203"/>
      <c r="M8" s="204"/>
      <c r="N8" s="204"/>
      <c r="O8" s="204"/>
      <c r="P8" s="204"/>
      <c r="Q8" s="204"/>
      <c r="R8" s="204"/>
      <c r="S8" s="204"/>
      <c r="T8" s="204"/>
      <c r="U8" s="205"/>
    </row>
    <row r="9" spans="2:21" ht="15" customHeight="1" x14ac:dyDescent="0.25">
      <c r="B9" s="200"/>
      <c r="C9" s="201"/>
      <c r="D9" s="201"/>
      <c r="E9" s="201"/>
      <c r="F9" s="201"/>
      <c r="G9" s="201"/>
      <c r="H9" s="201"/>
      <c r="I9" s="201"/>
      <c r="J9" s="201"/>
      <c r="K9" s="202"/>
      <c r="L9" s="203"/>
      <c r="M9" s="204"/>
      <c r="N9" s="204"/>
      <c r="O9" s="204"/>
      <c r="P9" s="204"/>
      <c r="Q9" s="204"/>
      <c r="R9" s="204"/>
      <c r="S9" s="204"/>
      <c r="T9" s="204"/>
      <c r="U9" s="205"/>
    </row>
    <row r="10" spans="2:21" ht="15" customHeight="1" x14ac:dyDescent="0.25">
      <c r="B10" s="200"/>
      <c r="C10" s="201"/>
      <c r="D10" s="201"/>
      <c r="E10" s="201"/>
      <c r="F10" s="201"/>
      <c r="G10" s="201"/>
      <c r="H10" s="201"/>
      <c r="I10" s="201"/>
      <c r="J10" s="201"/>
      <c r="K10" s="202"/>
      <c r="L10" s="203"/>
      <c r="M10" s="204"/>
      <c r="N10" s="204"/>
      <c r="O10" s="204"/>
      <c r="P10" s="204"/>
      <c r="Q10" s="204"/>
      <c r="R10" s="204"/>
      <c r="S10" s="204"/>
      <c r="T10" s="204"/>
      <c r="U10" s="205"/>
    </row>
    <row r="11" spans="2:21" ht="15" customHeight="1" thickBot="1" x14ac:dyDescent="0.3">
      <c r="B11" s="200"/>
      <c r="C11" s="201"/>
      <c r="D11" s="201"/>
      <c r="E11" s="201"/>
      <c r="F11" s="201"/>
      <c r="G11" s="201"/>
      <c r="H11" s="201"/>
      <c r="I11" s="201"/>
      <c r="J11" s="201"/>
      <c r="K11" s="202"/>
      <c r="L11" s="203"/>
      <c r="M11" s="204"/>
      <c r="N11" s="204"/>
      <c r="O11" s="204"/>
      <c r="P11" s="204"/>
      <c r="Q11" s="204"/>
      <c r="R11" s="204"/>
      <c r="S11" s="204"/>
      <c r="T11" s="204"/>
      <c r="U11" s="205"/>
    </row>
    <row r="12" spans="2:21" ht="15" customHeight="1" x14ac:dyDescent="0.25">
      <c r="B12" s="1"/>
      <c r="J12" s="206" t="s">
        <v>57</v>
      </c>
      <c r="K12" s="3"/>
      <c r="M12" s="185" t="s">
        <v>58</v>
      </c>
      <c r="N12" s="186"/>
      <c r="U12" s="3"/>
    </row>
    <row r="13" spans="2:21" x14ac:dyDescent="0.25">
      <c r="B13" s="1"/>
      <c r="J13" s="207"/>
      <c r="K13" s="3"/>
      <c r="M13" s="187"/>
      <c r="N13" s="188"/>
      <c r="U13" s="3"/>
    </row>
    <row r="14" spans="2:21" ht="15" customHeight="1" x14ac:dyDescent="0.25">
      <c r="B14" s="1"/>
      <c r="J14" s="207"/>
      <c r="K14" s="3"/>
      <c r="M14" s="187"/>
      <c r="N14" s="188"/>
      <c r="U14" s="3"/>
    </row>
    <row r="15" spans="2:21" x14ac:dyDescent="0.25">
      <c r="B15" s="1"/>
      <c r="J15" s="207"/>
      <c r="K15" s="3"/>
      <c r="M15" s="187"/>
      <c r="N15" s="188"/>
      <c r="U15" s="3"/>
    </row>
    <row r="16" spans="2:21" x14ac:dyDescent="0.25">
      <c r="B16" s="1"/>
      <c r="J16" s="207"/>
      <c r="K16" s="3"/>
      <c r="M16" s="187"/>
      <c r="N16" s="188"/>
      <c r="U16" s="3"/>
    </row>
    <row r="17" spans="2:21" x14ac:dyDescent="0.25">
      <c r="B17" s="1"/>
      <c r="J17" s="207"/>
      <c r="K17" s="3"/>
      <c r="M17" s="187"/>
      <c r="N17" s="188"/>
      <c r="U17" s="3"/>
    </row>
    <row r="18" spans="2:21" x14ac:dyDescent="0.25">
      <c r="B18" s="1"/>
      <c r="J18" s="207"/>
      <c r="K18" s="3"/>
      <c r="M18" s="187"/>
      <c r="N18" s="188"/>
      <c r="U18" s="3"/>
    </row>
    <row r="19" spans="2:21" x14ac:dyDescent="0.25">
      <c r="B19" s="1"/>
      <c r="J19" s="207"/>
      <c r="K19" s="3"/>
      <c r="M19" s="187"/>
      <c r="N19" s="188"/>
      <c r="U19" s="3"/>
    </row>
    <row r="20" spans="2:21" x14ac:dyDescent="0.25">
      <c r="B20" s="1"/>
      <c r="J20" s="207"/>
      <c r="K20" s="3"/>
      <c r="M20" s="187"/>
      <c r="N20" s="188"/>
      <c r="U20" s="3"/>
    </row>
    <row r="21" spans="2:21" x14ac:dyDescent="0.25">
      <c r="B21" s="1"/>
      <c r="J21" s="207"/>
      <c r="K21" s="3"/>
      <c r="M21" s="187"/>
      <c r="N21" s="188"/>
      <c r="U21" s="3"/>
    </row>
    <row r="22" spans="2:21" x14ac:dyDescent="0.25">
      <c r="B22" s="1"/>
      <c r="J22" s="207"/>
      <c r="K22" s="3"/>
      <c r="M22" s="187"/>
      <c r="N22" s="188"/>
      <c r="U22" s="3"/>
    </row>
    <row r="23" spans="2:21" ht="15.75" thickBot="1" x14ac:dyDescent="0.3">
      <c r="B23" s="1"/>
      <c r="J23" s="208"/>
      <c r="K23" s="3"/>
      <c r="M23" s="189"/>
      <c r="N23" s="190"/>
      <c r="U23" s="3"/>
    </row>
    <row r="24" spans="2:21" x14ac:dyDescent="0.25">
      <c r="B24" s="1"/>
      <c r="K24" s="3"/>
      <c r="U24" s="3"/>
    </row>
    <row r="25" spans="2:21" ht="15.75" thickBot="1" x14ac:dyDescent="0.3">
      <c r="B25" s="4"/>
      <c r="C25" s="5"/>
      <c r="D25" s="5"/>
      <c r="E25" s="5"/>
      <c r="F25" s="5"/>
      <c r="G25" s="5"/>
      <c r="H25" s="5"/>
      <c r="I25" s="5"/>
      <c r="J25" s="5"/>
      <c r="K25" s="6"/>
      <c r="U25" s="3"/>
    </row>
    <row r="26" spans="2:21" ht="15" customHeight="1" x14ac:dyDescent="0.25">
      <c r="B26" s="197" t="s">
        <v>3</v>
      </c>
      <c r="C26" s="198"/>
      <c r="D26" s="198"/>
      <c r="E26" s="198"/>
      <c r="F26" s="198"/>
      <c r="G26" s="198"/>
      <c r="H26" s="198"/>
      <c r="I26" s="198"/>
      <c r="J26" s="198"/>
      <c r="K26" s="199"/>
      <c r="L26" s="191" t="s">
        <v>78</v>
      </c>
      <c r="M26" s="192"/>
      <c r="N26" s="192"/>
      <c r="O26" s="192"/>
      <c r="P26" s="192"/>
      <c r="Q26" s="192"/>
      <c r="R26" s="192"/>
      <c r="S26" s="192"/>
      <c r="T26" s="192"/>
      <c r="U26" s="193"/>
    </row>
    <row r="27" spans="2:21" ht="15" customHeight="1" x14ac:dyDescent="0.25">
      <c r="B27" s="200"/>
      <c r="C27" s="201"/>
      <c r="D27" s="201"/>
      <c r="E27" s="201"/>
      <c r="F27" s="201"/>
      <c r="G27" s="201"/>
      <c r="H27" s="201"/>
      <c r="I27" s="201"/>
      <c r="J27" s="201"/>
      <c r="K27" s="202"/>
      <c r="L27" s="203"/>
      <c r="M27" s="204"/>
      <c r="N27" s="204"/>
      <c r="O27" s="204"/>
      <c r="P27" s="204"/>
      <c r="Q27" s="204"/>
      <c r="R27" s="204"/>
      <c r="S27" s="204"/>
      <c r="T27" s="204"/>
      <c r="U27" s="205"/>
    </row>
    <row r="28" spans="2:21" ht="15" customHeight="1" x14ac:dyDescent="0.25">
      <c r="B28" s="200"/>
      <c r="C28" s="201"/>
      <c r="D28" s="201"/>
      <c r="E28" s="201"/>
      <c r="F28" s="201"/>
      <c r="G28" s="201"/>
      <c r="H28" s="201"/>
      <c r="I28" s="201"/>
      <c r="J28" s="201"/>
      <c r="K28" s="202"/>
      <c r="L28" s="203"/>
      <c r="M28" s="204"/>
      <c r="N28" s="204"/>
      <c r="O28" s="204"/>
      <c r="P28" s="204"/>
      <c r="Q28" s="204"/>
      <c r="R28" s="204"/>
      <c r="S28" s="204"/>
      <c r="T28" s="204"/>
      <c r="U28" s="205"/>
    </row>
    <row r="29" spans="2:21" ht="15" customHeight="1" x14ac:dyDescent="0.25">
      <c r="B29" s="200"/>
      <c r="C29" s="201"/>
      <c r="D29" s="201"/>
      <c r="E29" s="201"/>
      <c r="F29" s="201"/>
      <c r="G29" s="201"/>
      <c r="H29" s="201"/>
      <c r="I29" s="201"/>
      <c r="J29" s="201"/>
      <c r="K29" s="202"/>
      <c r="L29" s="203"/>
      <c r="M29" s="204"/>
      <c r="N29" s="204"/>
      <c r="O29" s="204"/>
      <c r="P29" s="204"/>
      <c r="Q29" s="204"/>
      <c r="R29" s="204"/>
      <c r="S29" s="204"/>
      <c r="T29" s="204"/>
      <c r="U29" s="205"/>
    </row>
    <row r="30" spans="2:21" ht="15" customHeight="1" thickBot="1" x14ac:dyDescent="0.3">
      <c r="B30" s="200"/>
      <c r="C30" s="201"/>
      <c r="D30" s="201"/>
      <c r="E30" s="201"/>
      <c r="F30" s="201"/>
      <c r="G30" s="201"/>
      <c r="H30" s="201"/>
      <c r="I30" s="201"/>
      <c r="J30" s="201"/>
      <c r="K30" s="202"/>
      <c r="L30" s="203"/>
      <c r="M30" s="204"/>
      <c r="N30" s="204"/>
      <c r="O30" s="204"/>
      <c r="P30" s="204"/>
      <c r="Q30" s="204"/>
      <c r="R30" s="204"/>
      <c r="S30" s="204"/>
      <c r="T30" s="204"/>
      <c r="U30" s="205"/>
    </row>
    <row r="31" spans="2:21" ht="15" customHeight="1" x14ac:dyDescent="0.25">
      <c r="B31" s="1"/>
      <c r="K31" s="179" t="s">
        <v>59</v>
      </c>
      <c r="L31" s="180"/>
      <c r="U31" s="3"/>
    </row>
    <row r="32" spans="2:21" ht="15" customHeight="1" x14ac:dyDescent="0.25">
      <c r="B32" s="1"/>
      <c r="K32" s="181"/>
      <c r="L32" s="182"/>
      <c r="U32" s="3"/>
    </row>
    <row r="33" spans="2:21" x14ac:dyDescent="0.25">
      <c r="B33" s="1"/>
      <c r="K33" s="181"/>
      <c r="L33" s="182"/>
      <c r="U33" s="3"/>
    </row>
    <row r="34" spans="2:21" x14ac:dyDescent="0.25">
      <c r="B34" s="1"/>
      <c r="K34" s="181"/>
      <c r="L34" s="182"/>
      <c r="U34" s="3"/>
    </row>
    <row r="35" spans="2:21" x14ac:dyDescent="0.25">
      <c r="B35" s="1"/>
      <c r="K35" s="181"/>
      <c r="L35" s="182"/>
      <c r="U35" s="3"/>
    </row>
    <row r="36" spans="2:21" x14ac:dyDescent="0.25">
      <c r="B36" s="1"/>
      <c r="K36" s="181"/>
      <c r="L36" s="182"/>
      <c r="U36" s="3"/>
    </row>
    <row r="37" spans="2:21" x14ac:dyDescent="0.25">
      <c r="B37" s="1"/>
      <c r="K37" s="181"/>
      <c r="L37" s="182"/>
      <c r="U37" s="3"/>
    </row>
    <row r="38" spans="2:21" x14ac:dyDescent="0.25">
      <c r="B38" s="1"/>
      <c r="K38" s="181"/>
      <c r="L38" s="182"/>
      <c r="U38" s="3"/>
    </row>
    <row r="39" spans="2:21" x14ac:dyDescent="0.25">
      <c r="B39" s="1"/>
      <c r="K39" s="181"/>
      <c r="L39" s="182"/>
      <c r="U39" s="3"/>
    </row>
    <row r="40" spans="2:21" x14ac:dyDescent="0.25">
      <c r="B40" s="1"/>
      <c r="K40" s="181"/>
      <c r="L40" s="182"/>
      <c r="U40" s="3"/>
    </row>
    <row r="41" spans="2:21" x14ac:dyDescent="0.25">
      <c r="B41" s="1"/>
      <c r="K41" s="181"/>
      <c r="L41" s="182"/>
      <c r="U41" s="3"/>
    </row>
    <row r="42" spans="2:21" ht="15.75" thickBot="1" x14ac:dyDescent="0.3">
      <c r="B42" s="1"/>
      <c r="K42" s="183"/>
      <c r="L42" s="184"/>
      <c r="U42" s="3"/>
    </row>
    <row r="43" spans="2:21" x14ac:dyDescent="0.25">
      <c r="B43" s="1"/>
      <c r="L43" s="1"/>
      <c r="U43" s="3"/>
    </row>
    <row r="44" spans="2:21" ht="15.75" thickBot="1" x14ac:dyDescent="0.3">
      <c r="B44" s="4"/>
      <c r="C44" s="5"/>
      <c r="D44" s="5"/>
      <c r="E44" s="5"/>
      <c r="F44" s="5"/>
      <c r="G44" s="5"/>
      <c r="H44" s="5"/>
      <c r="I44" s="5"/>
      <c r="J44" s="5"/>
      <c r="K44" s="5"/>
      <c r="L44" s="4"/>
      <c r="M44" s="5"/>
      <c r="N44" s="5"/>
      <c r="O44" s="5"/>
      <c r="P44" s="5"/>
      <c r="Q44" s="5"/>
      <c r="R44" s="5"/>
      <c r="S44" s="5"/>
      <c r="T44" s="5"/>
      <c r="U44" s="6"/>
    </row>
    <row r="47" spans="2:21" ht="15.75" thickBot="1" x14ac:dyDescent="0.3"/>
    <row r="48" spans="2:21" ht="45" x14ac:dyDescent="0.25">
      <c r="B48" s="30" t="s">
        <v>72</v>
      </c>
      <c r="C48" s="25" t="s">
        <v>73</v>
      </c>
      <c r="D48" s="25" t="s">
        <v>74</v>
      </c>
      <c r="E48" s="25" t="s">
        <v>75</v>
      </c>
      <c r="F48" s="25" t="s">
        <v>76</v>
      </c>
      <c r="G48" s="26" t="s">
        <v>77</v>
      </c>
    </row>
    <row r="49" spans="2:7" x14ac:dyDescent="0.25">
      <c r="B49" s="35">
        <v>44166</v>
      </c>
      <c r="C49" s="39">
        <v>105.48</v>
      </c>
      <c r="D49" s="39">
        <v>124.38</v>
      </c>
      <c r="E49" s="39">
        <v>3468.5</v>
      </c>
      <c r="F49" s="39">
        <v>3432.5</v>
      </c>
      <c r="G49" s="36">
        <v>0.64400000000000002</v>
      </c>
    </row>
    <row r="50" spans="2:7" x14ac:dyDescent="0.25">
      <c r="B50" s="35">
        <v>44197</v>
      </c>
      <c r="C50" s="40">
        <v>105.91</v>
      </c>
      <c r="D50" s="40">
        <v>126.36</v>
      </c>
      <c r="E50" s="40">
        <v>3494.53</v>
      </c>
      <c r="F50" s="40">
        <v>3559.46</v>
      </c>
      <c r="G50" s="37">
        <v>0.86299999999999999</v>
      </c>
    </row>
    <row r="51" spans="2:7" x14ac:dyDescent="0.25">
      <c r="B51" s="35">
        <v>44228</v>
      </c>
      <c r="C51" s="40">
        <v>106.58</v>
      </c>
      <c r="D51" s="40">
        <v>128.19</v>
      </c>
      <c r="E51" s="40">
        <v>3552.43</v>
      </c>
      <c r="F51" s="40">
        <v>3624.39</v>
      </c>
      <c r="G51" s="37">
        <v>0.90500000000000003</v>
      </c>
    </row>
    <row r="52" spans="2:7" x14ac:dyDescent="0.25">
      <c r="B52" s="35">
        <v>44256</v>
      </c>
      <c r="C52" s="40">
        <v>107.12</v>
      </c>
      <c r="D52" s="40">
        <v>131.04</v>
      </c>
      <c r="E52" s="40">
        <v>3617</v>
      </c>
      <c r="F52" s="40">
        <v>3736.91</v>
      </c>
      <c r="G52" s="37">
        <v>0.92200000000000004</v>
      </c>
    </row>
    <row r="53" spans="2:7" x14ac:dyDescent="0.25">
      <c r="B53" s="35">
        <v>44287</v>
      </c>
      <c r="C53" s="40">
        <v>107.76</v>
      </c>
      <c r="D53" s="40">
        <v>132.94</v>
      </c>
      <c r="E53" s="40">
        <v>3651.85</v>
      </c>
      <c r="F53" s="40">
        <v>3712.89</v>
      </c>
      <c r="G53" s="37">
        <v>0.82299999999999995</v>
      </c>
    </row>
    <row r="54" spans="2:7" x14ac:dyDescent="0.25">
      <c r="B54" s="35">
        <v>44317</v>
      </c>
      <c r="C54" s="40">
        <v>108.84</v>
      </c>
      <c r="D54" s="40">
        <v>136.1</v>
      </c>
      <c r="E54" s="40">
        <v>3741.96</v>
      </c>
      <c r="F54" s="40">
        <v>3715.28</v>
      </c>
      <c r="G54" s="37">
        <v>0.81599999999999995</v>
      </c>
    </row>
    <row r="55" spans="2:7" x14ac:dyDescent="0.25">
      <c r="B55" s="35">
        <v>44348</v>
      </c>
      <c r="C55" s="40">
        <v>108.78</v>
      </c>
      <c r="D55" s="40">
        <v>136.81</v>
      </c>
      <c r="E55" s="40">
        <v>3693</v>
      </c>
      <c r="F55" s="40">
        <v>3756.67</v>
      </c>
      <c r="G55" s="37">
        <v>0.96499999999999997</v>
      </c>
    </row>
    <row r="56" spans="2:7" x14ac:dyDescent="0.25">
      <c r="B56" s="35">
        <v>44378</v>
      </c>
      <c r="C56" s="40">
        <v>109.14</v>
      </c>
      <c r="D56" s="40">
        <v>138.63</v>
      </c>
      <c r="E56" s="40">
        <v>3832.24</v>
      </c>
      <c r="F56" s="40">
        <v>3867.88</v>
      </c>
      <c r="G56" s="37">
        <v>1.0900000000000001</v>
      </c>
    </row>
    <row r="57" spans="2:7" x14ac:dyDescent="0.25">
      <c r="B57" s="35">
        <v>44409</v>
      </c>
      <c r="C57" s="40">
        <v>109.62</v>
      </c>
      <c r="D57" s="40">
        <v>139.38</v>
      </c>
      <c r="E57" s="40">
        <v>3887.68</v>
      </c>
      <c r="F57" s="40">
        <v>3806.87</v>
      </c>
      <c r="G57" s="37">
        <v>1.115</v>
      </c>
    </row>
    <row r="58" spans="2:7" x14ac:dyDescent="0.25">
      <c r="B58" s="35">
        <v>44440</v>
      </c>
      <c r="C58" s="40">
        <v>110.04</v>
      </c>
      <c r="D58" s="40">
        <v>140.72999999999999</v>
      </c>
      <c r="E58" s="40">
        <v>3821.54</v>
      </c>
      <c r="F58" s="40">
        <v>3834.68</v>
      </c>
      <c r="G58" s="37">
        <v>1.2909999999999999</v>
      </c>
    </row>
    <row r="59" spans="2:7" x14ac:dyDescent="0.25">
      <c r="B59" s="35">
        <v>44470</v>
      </c>
      <c r="C59" s="40">
        <v>110.06</v>
      </c>
      <c r="D59" s="40">
        <v>142.56</v>
      </c>
      <c r="E59" s="40">
        <v>3771.68</v>
      </c>
      <c r="F59" s="40">
        <v>3784.44</v>
      </c>
      <c r="G59" s="37">
        <v>1.454</v>
      </c>
    </row>
    <row r="60" spans="2:7" x14ac:dyDescent="0.25">
      <c r="B60" s="35">
        <v>44501</v>
      </c>
      <c r="C60" s="40">
        <v>110.6</v>
      </c>
      <c r="D60" s="40">
        <v>145.30000000000001</v>
      </c>
      <c r="E60" s="40">
        <v>3900.51</v>
      </c>
      <c r="F60" s="40">
        <v>4010.98</v>
      </c>
      <c r="G60" s="37">
        <v>1.252</v>
      </c>
    </row>
    <row r="61" spans="2:7" x14ac:dyDescent="0.25">
      <c r="B61" s="35">
        <v>44531</v>
      </c>
      <c r="C61" s="40">
        <v>111.41</v>
      </c>
      <c r="D61" s="40">
        <v>147.65</v>
      </c>
      <c r="E61" s="40">
        <v>3967.77</v>
      </c>
      <c r="F61" s="40">
        <v>3981.16</v>
      </c>
      <c r="G61" s="37">
        <v>1.0329999999999999</v>
      </c>
    </row>
    <row r="62" spans="2:7" x14ac:dyDescent="0.25">
      <c r="B62" s="35">
        <v>44562</v>
      </c>
      <c r="C62" s="40">
        <v>113.26</v>
      </c>
      <c r="D62" s="40">
        <v>152.80000000000001</v>
      </c>
      <c r="E62" s="40">
        <v>4000.72</v>
      </c>
      <c r="F62" s="40">
        <v>3982.6</v>
      </c>
      <c r="G62" s="37">
        <v>1.169</v>
      </c>
    </row>
    <row r="63" spans="2:7" x14ac:dyDescent="0.25">
      <c r="B63" s="35">
        <v>44593</v>
      </c>
      <c r="C63" s="40">
        <v>115.11</v>
      </c>
      <c r="D63" s="40">
        <v>156.94</v>
      </c>
      <c r="E63" s="40">
        <v>3938.36</v>
      </c>
      <c r="F63" s="40">
        <v>3910.64</v>
      </c>
      <c r="G63" s="37">
        <v>1.2829999999999999</v>
      </c>
    </row>
    <row r="64" spans="2:7" x14ac:dyDescent="0.25">
      <c r="B64" s="35">
        <v>44621</v>
      </c>
      <c r="C64" s="40">
        <v>116.26</v>
      </c>
      <c r="D64" s="40">
        <v>160.65</v>
      </c>
      <c r="E64" s="40">
        <v>3805.52</v>
      </c>
      <c r="F64" s="40">
        <v>3748.15</v>
      </c>
      <c r="G64" s="37">
        <v>1.448</v>
      </c>
    </row>
    <row r="65" spans="2:7" x14ac:dyDescent="0.25">
      <c r="B65" s="35">
        <v>44652</v>
      </c>
      <c r="C65" s="40">
        <v>117.71</v>
      </c>
      <c r="D65" s="40">
        <v>162.88999999999999</v>
      </c>
      <c r="E65" s="40">
        <v>3792.98</v>
      </c>
      <c r="F65" s="40">
        <v>3966.27</v>
      </c>
      <c r="G65" s="37">
        <v>1.302</v>
      </c>
    </row>
    <row r="66" spans="2:7" x14ac:dyDescent="0.25">
      <c r="B66" s="35">
        <v>44682</v>
      </c>
      <c r="C66" s="40">
        <v>118.7</v>
      </c>
      <c r="D66" s="40">
        <v>166.16</v>
      </c>
      <c r="E66" s="40">
        <v>4027.6</v>
      </c>
      <c r="F66" s="40">
        <v>3912.34</v>
      </c>
      <c r="G66" s="37">
        <v>1.2230000000000001</v>
      </c>
    </row>
    <row r="67" spans="2:7" x14ac:dyDescent="0.25">
      <c r="B67" s="35">
        <v>44713</v>
      </c>
      <c r="C67" s="40">
        <v>119.31</v>
      </c>
      <c r="D67" s="40">
        <v>167.21</v>
      </c>
      <c r="E67" s="40">
        <v>3922.5</v>
      </c>
      <c r="F67" s="40">
        <v>4127.47</v>
      </c>
      <c r="G67" s="37">
        <v>1.2190000000000001</v>
      </c>
    </row>
    <row r="68" spans="2:7" x14ac:dyDescent="0.25">
      <c r="B68" s="35">
        <v>44743</v>
      </c>
      <c r="C68" s="40">
        <v>120.27</v>
      </c>
      <c r="D68" s="40">
        <v>171.4</v>
      </c>
      <c r="E68" s="40">
        <v>4394.01</v>
      </c>
      <c r="F68" s="40">
        <v>4300.3</v>
      </c>
      <c r="G68" s="37">
        <v>1.1419999999999999</v>
      </c>
    </row>
    <row r="69" spans="2:7" x14ac:dyDescent="0.25">
      <c r="B69" s="35">
        <v>44774</v>
      </c>
      <c r="C69" s="40">
        <v>121.5</v>
      </c>
      <c r="D69" s="40">
        <v>170.53</v>
      </c>
      <c r="E69" s="40">
        <v>4326.7700000000004</v>
      </c>
      <c r="F69" s="40">
        <v>4400.16</v>
      </c>
      <c r="G69" s="37">
        <v>1.0900000000000001</v>
      </c>
    </row>
    <row r="70" spans="2:7" x14ac:dyDescent="0.25">
      <c r="B70" s="35">
        <v>44805</v>
      </c>
      <c r="C70" s="40">
        <v>122.63</v>
      </c>
      <c r="D70" s="40">
        <v>171.26</v>
      </c>
      <c r="E70" s="40">
        <v>4437.3100000000004</v>
      </c>
      <c r="F70" s="40">
        <v>4532.07</v>
      </c>
      <c r="G70" s="37">
        <v>0.99</v>
      </c>
    </row>
    <row r="71" spans="2:7" x14ac:dyDescent="0.25">
      <c r="B71" s="35">
        <v>44835</v>
      </c>
      <c r="C71" s="40">
        <v>123.51</v>
      </c>
      <c r="D71" s="40">
        <v>174.12</v>
      </c>
      <c r="E71" s="40">
        <v>4714.96</v>
      </c>
      <c r="F71" s="40">
        <v>4819.42</v>
      </c>
      <c r="G71" s="37">
        <v>0.85899999999999999</v>
      </c>
    </row>
    <row r="72" spans="2:7" x14ac:dyDescent="0.25">
      <c r="B72" s="35">
        <v>44866</v>
      </c>
      <c r="C72" s="40">
        <v>124.59</v>
      </c>
      <c r="D72" s="40">
        <v>177.36</v>
      </c>
      <c r="E72" s="40">
        <v>4922.3</v>
      </c>
      <c r="F72" s="40">
        <v>4809.51</v>
      </c>
      <c r="G72" s="37">
        <v>0.85250000000000004</v>
      </c>
    </row>
    <row r="73" spans="2:7" x14ac:dyDescent="0.25">
      <c r="B73" s="35">
        <v>44896</v>
      </c>
      <c r="C73" s="40">
        <v>126.03</v>
      </c>
      <c r="D73" s="40">
        <v>176.17</v>
      </c>
      <c r="E73" s="40">
        <v>4787.8900000000003</v>
      </c>
      <c r="F73" s="40">
        <v>4810.2</v>
      </c>
      <c r="G73" s="37">
        <v>0.69199999999999995</v>
      </c>
    </row>
    <row r="74" spans="2:7" ht="15.75" thickBot="1" x14ac:dyDescent="0.3">
      <c r="B74" s="101">
        <v>44927</v>
      </c>
      <c r="C74" s="41">
        <v>128.76</v>
      </c>
      <c r="D74" s="41">
        <v>178.73599999999999</v>
      </c>
      <c r="E74" s="41">
        <v>4712.18</v>
      </c>
      <c r="F74" s="41">
        <v>4632.2</v>
      </c>
      <c r="G74" s="38">
        <v>0.84199999999999997</v>
      </c>
    </row>
    <row r="75" spans="2:7" ht="5.25" customHeight="1" x14ac:dyDescent="0.25"/>
    <row r="76" spans="2:7" x14ac:dyDescent="0.25">
      <c r="B76"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topLeftCell="A7" workbookViewId="0"/>
  </sheetViews>
  <sheetFormatPr baseColWidth="10" defaultRowHeight="15" x14ac:dyDescent="0.25"/>
  <cols>
    <col min="1" max="50" width="11.42578125" style="2"/>
  </cols>
  <sheetData>
    <row r="4" spans="5:13" ht="15.75" thickBot="1" x14ac:dyDescent="0.3"/>
    <row r="5" spans="5:13" x14ac:dyDescent="0.25">
      <c r="E5" s="215" t="s">
        <v>55</v>
      </c>
      <c r="F5" s="216"/>
      <c r="G5" s="216"/>
      <c r="H5" s="216"/>
      <c r="I5" s="216"/>
      <c r="J5" s="216"/>
      <c r="K5" s="216"/>
      <c r="L5" s="216"/>
      <c r="M5" s="217"/>
    </row>
    <row r="6" spans="5:13" x14ac:dyDescent="0.25">
      <c r="E6" s="218"/>
      <c r="F6" s="219"/>
      <c r="G6" s="219"/>
      <c r="H6" s="219"/>
      <c r="I6" s="219"/>
      <c r="J6" s="219"/>
      <c r="K6" s="219"/>
      <c r="L6" s="219"/>
      <c r="M6" s="220"/>
    </row>
    <row r="7" spans="5:13" x14ac:dyDescent="0.25">
      <c r="E7" s="218"/>
      <c r="F7" s="219"/>
      <c r="G7" s="219"/>
      <c r="H7" s="219"/>
      <c r="I7" s="219"/>
      <c r="J7" s="219"/>
      <c r="K7" s="219"/>
      <c r="L7" s="219"/>
      <c r="M7" s="220"/>
    </row>
    <row r="8" spans="5:13" x14ac:dyDescent="0.25">
      <c r="E8" s="218"/>
      <c r="F8" s="219"/>
      <c r="G8" s="219"/>
      <c r="H8" s="219"/>
      <c r="I8" s="219"/>
      <c r="J8" s="219"/>
      <c r="K8" s="219"/>
      <c r="L8" s="219"/>
      <c r="M8" s="220"/>
    </row>
    <row r="9" spans="5:13" ht="15.75" thickBot="1" x14ac:dyDescent="0.3">
      <c r="E9" s="221"/>
      <c r="F9" s="222"/>
      <c r="G9" s="222"/>
      <c r="H9" s="222"/>
      <c r="I9" s="222"/>
      <c r="J9" s="222"/>
      <c r="K9" s="222"/>
      <c r="L9" s="222"/>
      <c r="M9" s="223"/>
    </row>
    <row r="10" spans="5:13" x14ac:dyDescent="0.25">
      <c r="E10" s="14"/>
      <c r="F10" s="14"/>
      <c r="G10" s="14"/>
      <c r="H10" s="14"/>
      <c r="I10" s="14"/>
      <c r="J10" s="14"/>
      <c r="K10" s="14"/>
      <c r="L10" s="14"/>
      <c r="M10" s="14"/>
    </row>
    <row r="11" spans="5:13" x14ac:dyDescent="0.25">
      <c r="E11" s="14"/>
      <c r="F11" s="14"/>
      <c r="G11" s="14"/>
      <c r="H11" s="14"/>
      <c r="I11" s="14"/>
      <c r="J11" s="14"/>
      <c r="K11" s="14"/>
      <c r="L11" s="14"/>
      <c r="M11" s="14"/>
    </row>
    <row r="13" spans="5:13" ht="19.5" customHeight="1" x14ac:dyDescent="0.25">
      <c r="E13" s="224" t="s">
        <v>56</v>
      </c>
      <c r="F13" s="224"/>
      <c r="G13" s="224"/>
      <c r="H13" s="224"/>
      <c r="I13" s="224"/>
      <c r="J13" s="224"/>
      <c r="K13" s="224"/>
      <c r="L13" s="224"/>
      <c r="M13" s="224"/>
    </row>
    <row r="14" spans="5:13" ht="19.5" customHeight="1" x14ac:dyDescent="0.25">
      <c r="E14" s="224"/>
      <c r="F14" s="224"/>
      <c r="G14" s="224"/>
      <c r="H14" s="224"/>
      <c r="I14" s="224"/>
      <c r="J14" s="224"/>
      <c r="K14" s="224"/>
      <c r="L14" s="224"/>
      <c r="M14" s="224"/>
    </row>
    <row r="15" spans="5:13" x14ac:dyDescent="0.25">
      <c r="E15" s="15"/>
      <c r="F15" s="15"/>
      <c r="G15" s="15"/>
      <c r="H15" s="15"/>
      <c r="I15" s="15"/>
      <c r="J15" s="15"/>
      <c r="K15" s="15"/>
      <c r="L15" s="15"/>
      <c r="M15" s="15"/>
    </row>
    <row r="16" spans="5:13" x14ac:dyDescent="0.25">
      <c r="E16" s="15"/>
      <c r="F16" s="15"/>
      <c r="G16" s="15"/>
      <c r="H16" s="15"/>
      <c r="I16" s="15"/>
      <c r="J16" s="15"/>
      <c r="K16" s="15"/>
      <c r="L16" s="15"/>
      <c r="M16" s="15"/>
    </row>
    <row r="17" spans="5:13" x14ac:dyDescent="0.25">
      <c r="E17" s="15"/>
      <c r="F17" s="15"/>
      <c r="G17" s="15"/>
      <c r="H17" s="15"/>
      <c r="I17" s="15"/>
      <c r="J17" s="15"/>
      <c r="K17" s="15"/>
      <c r="L17" s="15"/>
      <c r="M17" s="15"/>
    </row>
    <row r="18" spans="5:13" ht="15.75" thickBot="1" x14ac:dyDescent="0.3"/>
    <row r="19" spans="5:13" ht="15" customHeight="1" x14ac:dyDescent="0.25">
      <c r="E19" s="209" t="s">
        <v>53</v>
      </c>
      <c r="F19" s="210"/>
      <c r="G19" s="210"/>
      <c r="H19" s="210"/>
      <c r="I19" s="210"/>
      <c r="J19" s="210"/>
      <c r="K19" s="210"/>
      <c r="L19" s="210"/>
      <c r="M19" s="211"/>
    </row>
    <row r="20" spans="5:13" ht="15" customHeight="1" thickBot="1" x14ac:dyDescent="0.3">
      <c r="E20" s="212"/>
      <c r="F20" s="213"/>
      <c r="G20" s="213"/>
      <c r="H20" s="213"/>
      <c r="I20" s="213"/>
      <c r="J20" s="213"/>
      <c r="K20" s="213"/>
      <c r="L20" s="213"/>
      <c r="M20" s="214"/>
    </row>
    <row r="21" spans="5:13" x14ac:dyDescent="0.25">
      <c r="E21" s="7"/>
      <c r="F21" s="8"/>
      <c r="G21" s="8"/>
      <c r="H21" s="8"/>
      <c r="I21" s="8"/>
      <c r="J21" s="8"/>
      <c r="K21" s="8"/>
      <c r="L21" s="8"/>
      <c r="M21" s="9"/>
    </row>
    <row r="22" spans="5:13" x14ac:dyDescent="0.25">
      <c r="E22" s="1"/>
      <c r="M22" s="3"/>
    </row>
    <row r="23" spans="5:13" x14ac:dyDescent="0.25">
      <c r="E23" s="1"/>
      <c r="M23" s="3"/>
    </row>
    <row r="24" spans="5:13" x14ac:dyDescent="0.25">
      <c r="E24" s="1"/>
      <c r="M24" s="3"/>
    </row>
    <row r="25" spans="5:13" x14ac:dyDescent="0.25">
      <c r="E25" s="1"/>
      <c r="M25" s="3"/>
    </row>
    <row r="26" spans="5:13" x14ac:dyDescent="0.25">
      <c r="E26" s="1"/>
      <c r="M26" s="3"/>
    </row>
    <row r="27" spans="5:13" x14ac:dyDescent="0.25">
      <c r="E27" s="1"/>
      <c r="M27" s="3"/>
    </row>
    <row r="28" spans="5:13" x14ac:dyDescent="0.25">
      <c r="E28" s="1"/>
      <c r="M28" s="3"/>
    </row>
    <row r="29" spans="5:13" ht="15.75" thickBot="1" x14ac:dyDescent="0.3">
      <c r="E29" s="4"/>
      <c r="F29" s="5"/>
      <c r="G29" s="5"/>
      <c r="H29" s="5"/>
      <c r="I29" s="5"/>
      <c r="J29" s="5"/>
      <c r="K29" s="5"/>
      <c r="L29" s="5"/>
      <c r="M29" s="6"/>
    </row>
    <row r="60" spans="5:13" ht="15.75" thickBot="1" x14ac:dyDescent="0.3"/>
    <row r="61" spans="5:13" x14ac:dyDescent="0.25">
      <c r="E61" s="225" t="s">
        <v>54</v>
      </c>
      <c r="F61" s="226"/>
      <c r="G61" s="226"/>
      <c r="H61" s="226"/>
      <c r="I61" s="226"/>
      <c r="J61" s="226"/>
      <c r="K61" s="226"/>
      <c r="L61" s="226"/>
      <c r="M61" s="227"/>
    </row>
    <row r="62" spans="5:13" x14ac:dyDescent="0.25">
      <c r="E62" s="228"/>
      <c r="F62" s="229"/>
      <c r="G62" s="229"/>
      <c r="H62" s="229"/>
      <c r="I62" s="229"/>
      <c r="J62" s="229"/>
      <c r="K62" s="229"/>
      <c r="L62" s="229"/>
      <c r="M62" s="230"/>
    </row>
    <row r="63" spans="5:13" ht="15.75" thickBot="1" x14ac:dyDescent="0.3">
      <c r="E63" s="231"/>
      <c r="F63" s="232"/>
      <c r="G63" s="232"/>
      <c r="H63" s="232"/>
      <c r="I63" s="232"/>
      <c r="J63" s="232"/>
      <c r="K63" s="232"/>
      <c r="L63" s="232"/>
      <c r="M63" s="233"/>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A19" zoomScaleNormal="100" workbookViewId="0">
      <selection activeCell="S39" sqref="S39"/>
    </sheetView>
  </sheetViews>
  <sheetFormatPr baseColWidth="10" defaultColWidth="11.42578125" defaultRowHeight="15" x14ac:dyDescent="0.25"/>
  <cols>
    <col min="1" max="3" width="11.42578125" style="2"/>
    <col min="4" max="4" width="14.42578125" style="2" customWidth="1"/>
    <col min="5" max="5" width="18" style="2" customWidth="1"/>
    <col min="6" max="19" width="9.7109375" style="2" customWidth="1"/>
    <col min="20" max="16384" width="11.42578125" style="2"/>
  </cols>
  <sheetData>
    <row r="1" spans="1:19" x14ac:dyDescent="0.25">
      <c r="A1" s="234"/>
      <c r="B1" s="234"/>
      <c r="C1" s="234"/>
    </row>
    <row r="2" spans="1:19" ht="15.75" thickBot="1" x14ac:dyDescent="0.3"/>
    <row r="3" spans="1:19" ht="26.25" customHeight="1" thickBot="1" x14ac:dyDescent="0.4">
      <c r="F3" s="239" t="s">
        <v>161</v>
      </c>
      <c r="G3" s="239"/>
      <c r="H3" s="239"/>
      <c r="I3" s="239"/>
      <c r="J3" s="239"/>
      <c r="K3" s="239"/>
      <c r="L3" s="239"/>
      <c r="M3" s="239"/>
      <c r="N3" s="239"/>
      <c r="O3" s="239"/>
      <c r="P3" s="239"/>
      <c r="Q3" s="239"/>
      <c r="R3" s="240"/>
    </row>
    <row r="4" spans="1:19" ht="26.25" customHeight="1" thickBot="1" x14ac:dyDescent="0.3">
      <c r="E4" s="83" t="s">
        <v>60</v>
      </c>
      <c r="F4" s="278">
        <v>44593</v>
      </c>
      <c r="G4" s="278">
        <v>44621</v>
      </c>
      <c r="H4" s="278">
        <v>44652</v>
      </c>
      <c r="I4" s="278">
        <v>44682</v>
      </c>
      <c r="J4" s="278">
        <v>44713</v>
      </c>
      <c r="K4" s="278">
        <v>44743</v>
      </c>
      <c r="L4" s="278">
        <v>44774</v>
      </c>
      <c r="M4" s="278">
        <v>44805</v>
      </c>
      <c r="N4" s="278">
        <v>44835</v>
      </c>
      <c r="O4" s="278">
        <v>44866</v>
      </c>
      <c r="P4" s="278">
        <v>44896</v>
      </c>
      <c r="Q4" s="278">
        <v>44927</v>
      </c>
      <c r="R4" s="279">
        <v>44958</v>
      </c>
    </row>
    <row r="5" spans="1:19" ht="26.25" customHeight="1" x14ac:dyDescent="0.25">
      <c r="E5" s="115" t="s">
        <v>63</v>
      </c>
      <c r="F5" s="52">
        <v>1114.19</v>
      </c>
      <c r="G5" s="52">
        <v>1081.46</v>
      </c>
      <c r="H5" s="52">
        <v>1021.55</v>
      </c>
      <c r="I5" s="52">
        <v>1057.51</v>
      </c>
      <c r="J5" s="52">
        <v>1025.45</v>
      </c>
      <c r="K5" s="52">
        <v>1035.1300000000001</v>
      </c>
      <c r="L5" s="52">
        <v>1123.29</v>
      </c>
      <c r="M5" s="52">
        <v>1123.97</v>
      </c>
      <c r="N5" s="52">
        <v>1187.44</v>
      </c>
      <c r="O5" s="52">
        <v>1327.14</v>
      </c>
      <c r="P5" s="52">
        <v>1268.9100000000001</v>
      </c>
      <c r="Q5" s="52">
        <v>1442.0839000000001</v>
      </c>
      <c r="R5" s="53">
        <v>1382.13698</v>
      </c>
    </row>
    <row r="6" spans="1:19" ht="26.25" customHeight="1" x14ac:dyDescent="0.25">
      <c r="E6" s="116" t="s">
        <v>64</v>
      </c>
      <c r="F6" s="11">
        <v>509.07</v>
      </c>
      <c r="G6" s="11">
        <v>520.29</v>
      </c>
      <c r="H6" s="11">
        <v>499.13</v>
      </c>
      <c r="I6" s="11">
        <v>545.79</v>
      </c>
      <c r="J6" s="11">
        <v>525.86</v>
      </c>
      <c r="K6" s="11">
        <v>587.69000000000005</v>
      </c>
      <c r="L6" s="11">
        <v>581.03</v>
      </c>
      <c r="M6" s="11">
        <v>586.38</v>
      </c>
      <c r="N6" s="11">
        <v>574.12</v>
      </c>
      <c r="O6" s="11">
        <v>563.85</v>
      </c>
      <c r="P6" s="11">
        <v>592.03</v>
      </c>
      <c r="Q6" s="11">
        <v>539.06421999999998</v>
      </c>
      <c r="R6" s="27">
        <v>635.94366000000002</v>
      </c>
    </row>
    <row r="7" spans="1:19" ht="26.25" customHeight="1" x14ac:dyDescent="0.25">
      <c r="E7" s="116" t="s">
        <v>65</v>
      </c>
      <c r="F7" s="11">
        <v>604.09</v>
      </c>
      <c r="G7" s="11">
        <v>604.09</v>
      </c>
      <c r="H7" s="11">
        <v>604.09</v>
      </c>
      <c r="I7" s="11">
        <v>604.09</v>
      </c>
      <c r="J7" s="11">
        <v>604.09</v>
      </c>
      <c r="K7" s="11">
        <v>604.09</v>
      </c>
      <c r="L7" s="11">
        <v>604.09</v>
      </c>
      <c r="M7" s="11">
        <v>604.09</v>
      </c>
      <c r="N7" s="11">
        <v>604.09</v>
      </c>
      <c r="O7" s="11">
        <v>604.09</v>
      </c>
      <c r="P7" s="11">
        <v>604.09</v>
      </c>
      <c r="Q7" s="11">
        <v>683.34339999999997</v>
      </c>
      <c r="R7" s="27">
        <v>683.34339999999997</v>
      </c>
    </row>
    <row r="8" spans="1:19" ht="26.25" customHeight="1" x14ac:dyDescent="0.25">
      <c r="E8" s="116" t="s">
        <v>66</v>
      </c>
      <c r="F8" s="11">
        <v>2316.9899999999998</v>
      </c>
      <c r="G8" s="11">
        <v>2297.65</v>
      </c>
      <c r="H8" s="11">
        <v>2220</v>
      </c>
      <c r="I8" s="11">
        <v>2296.9899999999998</v>
      </c>
      <c r="J8" s="11">
        <v>2246.4499999999998</v>
      </c>
      <c r="K8" s="11">
        <v>2319.21</v>
      </c>
      <c r="L8" s="11">
        <v>2401.5500000000002</v>
      </c>
      <c r="M8" s="11">
        <v>2407</v>
      </c>
      <c r="N8" s="11">
        <v>2459.6799999999998</v>
      </c>
      <c r="O8" s="11">
        <v>2584.83</v>
      </c>
      <c r="P8" s="11">
        <v>2563.9299999999998</v>
      </c>
      <c r="Q8" s="11">
        <v>2774</v>
      </c>
      <c r="R8" s="280">
        <v>2816</v>
      </c>
    </row>
    <row r="9" spans="1:19" ht="26.25" customHeight="1" thickBot="1" x14ac:dyDescent="0.3">
      <c r="E9" s="117" t="s">
        <v>67</v>
      </c>
      <c r="F9" s="28">
        <v>2939.89</v>
      </c>
      <c r="G9" s="28">
        <v>2984.17</v>
      </c>
      <c r="H9" s="28">
        <v>3010.22</v>
      </c>
      <c r="I9" s="28">
        <v>3043.95</v>
      </c>
      <c r="J9" s="28">
        <v>3065.72</v>
      </c>
      <c r="K9" s="28">
        <v>3077.62</v>
      </c>
      <c r="L9" s="28">
        <v>3098.5</v>
      </c>
      <c r="M9" s="28">
        <v>3126.28</v>
      </c>
      <c r="N9" s="28">
        <v>3151.41</v>
      </c>
      <c r="O9" s="28">
        <v>3170.06</v>
      </c>
      <c r="P9" s="28">
        <v>3190.45</v>
      </c>
      <c r="Q9" s="28">
        <v>3226.6563599999999</v>
      </c>
      <c r="R9" s="29">
        <v>3279.9004799999998</v>
      </c>
    </row>
    <row r="10" spans="1:19" ht="30" customHeight="1" thickBot="1" x14ac:dyDescent="0.3">
      <c r="E10" s="238" t="s">
        <v>88</v>
      </c>
      <c r="F10" s="238"/>
      <c r="G10" s="238"/>
      <c r="H10" s="238"/>
      <c r="I10" s="238"/>
      <c r="J10" s="238"/>
      <c r="K10" s="238"/>
      <c r="L10" s="238"/>
      <c r="M10" s="238"/>
      <c r="N10" s="238"/>
      <c r="O10" s="238"/>
      <c r="P10" s="238"/>
      <c r="Q10" s="238"/>
      <c r="R10" s="238"/>
      <c r="S10" s="238"/>
    </row>
    <row r="11" spans="1:19" ht="30" customHeight="1" thickBot="1" x14ac:dyDescent="0.4">
      <c r="F11" s="239" t="s">
        <v>162</v>
      </c>
      <c r="G11" s="239"/>
      <c r="H11" s="239"/>
      <c r="I11" s="239"/>
      <c r="J11" s="239"/>
      <c r="K11" s="239"/>
      <c r="L11" s="239"/>
      <c r="M11" s="239"/>
      <c r="N11" s="239"/>
      <c r="O11" s="239"/>
      <c r="P11" s="239"/>
      <c r="Q11" s="239"/>
      <c r="R11" s="240"/>
    </row>
    <row r="12" spans="1:19" ht="30" customHeight="1" thickBot="1" x14ac:dyDescent="0.3">
      <c r="D12" s="56" t="s">
        <v>84</v>
      </c>
      <c r="E12" s="84" t="s">
        <v>83</v>
      </c>
      <c r="F12" s="283">
        <v>44593</v>
      </c>
      <c r="G12" s="278">
        <v>44621</v>
      </c>
      <c r="H12" s="278">
        <v>44652</v>
      </c>
      <c r="I12" s="278">
        <v>44682</v>
      </c>
      <c r="J12" s="278">
        <v>44713</v>
      </c>
      <c r="K12" s="278">
        <v>44743</v>
      </c>
      <c r="L12" s="278">
        <v>44774</v>
      </c>
      <c r="M12" s="278">
        <v>44805</v>
      </c>
      <c r="N12" s="278">
        <v>44835</v>
      </c>
      <c r="O12" s="278">
        <v>44866</v>
      </c>
      <c r="P12" s="278">
        <v>44896</v>
      </c>
      <c r="Q12" s="278">
        <v>44927</v>
      </c>
      <c r="R12" s="279">
        <v>44958</v>
      </c>
    </row>
    <row r="13" spans="1:19" ht="30" customHeight="1" x14ac:dyDescent="0.25">
      <c r="D13" s="235" t="s">
        <v>85</v>
      </c>
      <c r="E13" s="75" t="s">
        <v>68</v>
      </c>
      <c r="F13" s="51">
        <v>1033.1400000000001</v>
      </c>
      <c r="G13" s="52">
        <v>1026.22</v>
      </c>
      <c r="H13" s="52">
        <v>994.17</v>
      </c>
      <c r="I13" s="52">
        <v>1028.01</v>
      </c>
      <c r="J13" s="52">
        <v>1006.16</v>
      </c>
      <c r="K13" s="52">
        <v>1037.8800000000001</v>
      </c>
      <c r="L13" s="52">
        <v>1069.1199999999999</v>
      </c>
      <c r="M13" s="52">
        <v>1080.05</v>
      </c>
      <c r="N13" s="52">
        <v>1098.8900000000001</v>
      </c>
      <c r="O13" s="52">
        <v>1147.2</v>
      </c>
      <c r="P13" s="52">
        <v>1156.03</v>
      </c>
      <c r="Q13" s="52">
        <v>1224.77</v>
      </c>
      <c r="R13" s="53">
        <v>1247.1600000000001</v>
      </c>
    </row>
    <row r="14" spans="1:19" ht="30" customHeight="1" thickBot="1" x14ac:dyDescent="0.3">
      <c r="D14" s="236"/>
      <c r="E14" s="42" t="s">
        <v>69</v>
      </c>
      <c r="F14" s="31">
        <v>1290.71</v>
      </c>
      <c r="G14" s="11">
        <v>1281.9100000000001</v>
      </c>
      <c r="H14" s="11">
        <v>1242.8900000000001</v>
      </c>
      <c r="I14" s="11">
        <v>1283.8699999999999</v>
      </c>
      <c r="J14" s="11">
        <v>1257.23</v>
      </c>
      <c r="K14" s="11">
        <v>1296.6099999999999</v>
      </c>
      <c r="L14" s="11">
        <v>1334.67</v>
      </c>
      <c r="M14" s="11">
        <v>1348.32</v>
      </c>
      <c r="N14" s="11">
        <v>1371.9</v>
      </c>
      <c r="O14" s="11">
        <v>1432.78</v>
      </c>
      <c r="P14" s="11">
        <v>1443.8</v>
      </c>
      <c r="Q14" s="11">
        <v>1529.93</v>
      </c>
      <c r="R14" s="27">
        <v>1558.32</v>
      </c>
    </row>
    <row r="15" spans="1:19" ht="30" customHeight="1" thickBot="1" x14ac:dyDescent="0.3">
      <c r="D15" s="55" t="s">
        <v>86</v>
      </c>
      <c r="E15" s="42" t="s">
        <v>70</v>
      </c>
      <c r="F15" s="31">
        <v>2316.9899999999998</v>
      </c>
      <c r="G15" s="11">
        <v>2297.65</v>
      </c>
      <c r="H15" s="11">
        <v>2220</v>
      </c>
      <c r="I15" s="11">
        <v>2296.9899999999998</v>
      </c>
      <c r="J15" s="11">
        <v>2246.4499999999998</v>
      </c>
      <c r="K15" s="11">
        <v>2319.21</v>
      </c>
      <c r="L15" s="11">
        <v>2401.5500000000002</v>
      </c>
      <c r="M15" s="11">
        <v>2407</v>
      </c>
      <c r="N15" s="11">
        <v>2459.6799999999998</v>
      </c>
      <c r="O15" s="11">
        <v>2584.83</v>
      </c>
      <c r="P15" s="11">
        <v>2563.9299999999998</v>
      </c>
      <c r="Q15" s="11">
        <v>2774</v>
      </c>
      <c r="R15" s="27">
        <v>2816</v>
      </c>
    </row>
    <row r="16" spans="1:19" ht="30" customHeight="1" thickBot="1" x14ac:dyDescent="0.3">
      <c r="D16" s="55" t="s">
        <v>87</v>
      </c>
      <c r="E16" s="43" t="s">
        <v>71</v>
      </c>
      <c r="F16" s="32">
        <v>2780.3879999999995</v>
      </c>
      <c r="G16" s="28">
        <v>2757.18</v>
      </c>
      <c r="H16" s="28">
        <v>2664</v>
      </c>
      <c r="I16" s="28">
        <v>2756.3879999999995</v>
      </c>
      <c r="J16" s="28">
        <v>2695.74</v>
      </c>
      <c r="K16" s="28">
        <v>2783.0520000000001</v>
      </c>
      <c r="L16" s="28">
        <v>2881.86</v>
      </c>
      <c r="M16" s="28">
        <v>2888.4</v>
      </c>
      <c r="N16" s="28">
        <v>2951.6159999999995</v>
      </c>
      <c r="O16" s="28">
        <v>3101.7959999999998</v>
      </c>
      <c r="P16" s="28">
        <v>3076.7159999999999</v>
      </c>
      <c r="Q16" s="28">
        <v>3328.7999999999997</v>
      </c>
      <c r="R16" s="29">
        <v>3379.2</v>
      </c>
    </row>
    <row r="17" spans="5:19" ht="15" customHeight="1" x14ac:dyDescent="0.25">
      <c r="E17" s="237" t="s">
        <v>89</v>
      </c>
      <c r="F17" s="237"/>
      <c r="G17" s="237"/>
      <c r="H17" s="237"/>
      <c r="I17" s="237"/>
      <c r="J17" s="237"/>
      <c r="K17" s="237"/>
      <c r="L17" s="237"/>
      <c r="M17" s="237"/>
      <c r="N17" s="237"/>
      <c r="O17" s="237"/>
      <c r="P17" s="237"/>
      <c r="Q17" s="237"/>
      <c r="R17" s="237"/>
      <c r="S17" s="237"/>
    </row>
    <row r="18" spans="5:19" ht="29.25" customHeight="1" x14ac:dyDescent="0.25">
      <c r="E18" s="237"/>
      <c r="F18" s="237"/>
      <c r="G18" s="237"/>
      <c r="H18" s="237"/>
      <c r="I18" s="237"/>
      <c r="J18" s="237"/>
      <c r="K18" s="237"/>
      <c r="L18" s="237"/>
      <c r="M18" s="237"/>
      <c r="N18" s="237"/>
      <c r="O18" s="237"/>
      <c r="P18" s="237"/>
      <c r="Q18" s="237"/>
      <c r="R18" s="237"/>
      <c r="S18" s="237"/>
    </row>
    <row r="40" spans="11:11" x14ac:dyDescent="0.25">
      <c r="K40" s="64" t="s">
        <v>88</v>
      </c>
    </row>
    <row r="60" spans="12:12" x14ac:dyDescent="0.25">
      <c r="L60" s="64"/>
    </row>
    <row r="79" ht="32.25" customHeight="1" x14ac:dyDescent="0.25"/>
    <row r="80" ht="32.25" customHeight="1" x14ac:dyDescent="0.25"/>
    <row r="83" ht="30" customHeight="1" x14ac:dyDescent="0.25"/>
    <row r="86" ht="21" customHeight="1" x14ac:dyDescent="0.25"/>
  </sheetData>
  <mergeCells count="6">
    <mergeCell ref="A1:C1"/>
    <mergeCell ref="F3:R3"/>
    <mergeCell ref="E10:S10"/>
    <mergeCell ref="F11:R11"/>
    <mergeCell ref="D13:D14"/>
    <mergeCell ref="E17:S18"/>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X86"/>
  <sheetViews>
    <sheetView topLeftCell="A22" zoomScaleNormal="100" workbookViewId="0">
      <selection activeCell="AA25" sqref="AA25"/>
    </sheetView>
  </sheetViews>
  <sheetFormatPr baseColWidth="10" defaultColWidth="11.42578125" defaultRowHeight="15" x14ac:dyDescent="0.25"/>
  <cols>
    <col min="1" max="3" width="11.42578125" style="2"/>
    <col min="4" max="4" width="14.42578125" style="2" customWidth="1"/>
    <col min="5" max="5" width="18" style="2" customWidth="1"/>
    <col min="6" max="11" width="9.7109375" style="2" hidden="1" customWidth="1"/>
    <col min="12" max="24" width="9.7109375" style="2" customWidth="1"/>
    <col min="25" max="16384" width="11.42578125" style="2"/>
  </cols>
  <sheetData>
    <row r="1" spans="1:24" x14ac:dyDescent="0.25">
      <c r="A1" s="234"/>
      <c r="B1" s="234"/>
      <c r="C1" s="234"/>
    </row>
    <row r="2" spans="1:24" ht="15.75" thickBot="1" x14ac:dyDescent="0.3"/>
    <row r="3" spans="1:24" ht="26.25" customHeight="1" thickBot="1" x14ac:dyDescent="0.4">
      <c r="F3" s="243" t="s">
        <v>159</v>
      </c>
      <c r="G3" s="244"/>
      <c r="H3" s="244"/>
      <c r="I3" s="244"/>
      <c r="J3" s="244"/>
      <c r="K3" s="244"/>
      <c r="L3" s="239"/>
      <c r="M3" s="239"/>
      <c r="N3" s="239"/>
      <c r="O3" s="239"/>
      <c r="P3" s="239"/>
      <c r="Q3" s="239"/>
      <c r="R3" s="240"/>
      <c r="S3" s="240"/>
      <c r="T3" s="240"/>
      <c r="U3" s="240"/>
      <c r="V3" s="240"/>
      <c r="W3" s="240"/>
      <c r="X3" s="240"/>
    </row>
    <row r="4" spans="1:24" ht="26.25" customHeight="1" thickBot="1" x14ac:dyDescent="0.3">
      <c r="E4" s="61" t="s">
        <v>60</v>
      </c>
      <c r="F4" s="95">
        <v>44409</v>
      </c>
      <c r="G4" s="62">
        <v>44440</v>
      </c>
      <c r="H4" s="62">
        <v>44470</v>
      </c>
      <c r="I4" s="62">
        <v>44501</v>
      </c>
      <c r="J4" s="62">
        <v>44531</v>
      </c>
      <c r="K4" s="132">
        <v>44562</v>
      </c>
      <c r="L4" s="70">
        <v>44593</v>
      </c>
      <c r="M4" s="71">
        <v>44621</v>
      </c>
      <c r="N4" s="71">
        <v>44652</v>
      </c>
      <c r="O4" s="71">
        <v>44682</v>
      </c>
      <c r="P4" s="71">
        <v>44713</v>
      </c>
      <c r="Q4" s="71">
        <v>44743</v>
      </c>
      <c r="R4" s="71">
        <v>44774</v>
      </c>
      <c r="S4" s="71">
        <v>44805</v>
      </c>
      <c r="T4" s="71">
        <v>44835</v>
      </c>
      <c r="U4" s="71">
        <v>44866</v>
      </c>
      <c r="V4" s="71">
        <v>44896</v>
      </c>
      <c r="W4" s="71">
        <v>44927</v>
      </c>
      <c r="X4" s="72">
        <v>44958</v>
      </c>
    </row>
    <row r="5" spans="1:24" ht="26.25" customHeight="1" x14ac:dyDescent="0.25">
      <c r="E5" s="54" t="s">
        <v>63</v>
      </c>
      <c r="F5" s="51">
        <v>1166</v>
      </c>
      <c r="G5" s="52">
        <v>1207</v>
      </c>
      <c r="H5" s="52">
        <v>1216</v>
      </c>
      <c r="I5" s="52">
        <v>1255</v>
      </c>
      <c r="J5" s="52">
        <v>1307</v>
      </c>
      <c r="K5" s="88">
        <v>1317</v>
      </c>
      <c r="L5" s="275">
        <v>1360</v>
      </c>
      <c r="M5" s="276">
        <v>1228</v>
      </c>
      <c r="N5" s="276">
        <v>1227</v>
      </c>
      <c r="O5" s="276">
        <v>1342</v>
      </c>
      <c r="P5" s="276">
        <v>1328</v>
      </c>
      <c r="Q5" s="276">
        <v>1416</v>
      </c>
      <c r="R5" s="276">
        <v>1431</v>
      </c>
      <c r="S5" s="276">
        <v>1456</v>
      </c>
      <c r="T5" s="276">
        <v>1469</v>
      </c>
      <c r="U5" s="276">
        <v>1591</v>
      </c>
      <c r="V5" s="276">
        <v>1467</v>
      </c>
      <c r="W5" s="276">
        <v>1624</v>
      </c>
      <c r="X5" s="277">
        <v>1511</v>
      </c>
    </row>
    <row r="6" spans="1:24" ht="26.25" customHeight="1" x14ac:dyDescent="0.25">
      <c r="E6" s="42" t="s">
        <v>64</v>
      </c>
      <c r="F6" s="31">
        <v>292</v>
      </c>
      <c r="G6" s="11">
        <v>292</v>
      </c>
      <c r="H6" s="11">
        <v>301</v>
      </c>
      <c r="I6" s="11">
        <v>304</v>
      </c>
      <c r="J6" s="11">
        <v>302</v>
      </c>
      <c r="K6" s="90">
        <v>263</v>
      </c>
      <c r="L6" s="31">
        <v>268</v>
      </c>
      <c r="M6" s="11">
        <v>287</v>
      </c>
      <c r="N6" s="11">
        <v>276</v>
      </c>
      <c r="O6" s="11">
        <v>277</v>
      </c>
      <c r="P6" s="11">
        <v>291</v>
      </c>
      <c r="Q6" s="11">
        <v>293</v>
      </c>
      <c r="R6" s="11">
        <v>324</v>
      </c>
      <c r="S6" s="11">
        <v>308</v>
      </c>
      <c r="T6" s="11">
        <v>268</v>
      </c>
      <c r="U6" s="11">
        <v>292</v>
      </c>
      <c r="V6" s="11">
        <v>289</v>
      </c>
      <c r="W6" s="11">
        <v>308</v>
      </c>
      <c r="X6" s="27">
        <v>322</v>
      </c>
    </row>
    <row r="7" spans="1:24" ht="26.25" customHeight="1" x14ac:dyDescent="0.25">
      <c r="E7" s="42" t="s">
        <v>65</v>
      </c>
      <c r="F7" s="31">
        <v>602</v>
      </c>
      <c r="G7" s="11">
        <v>605</v>
      </c>
      <c r="H7" s="11">
        <v>608</v>
      </c>
      <c r="I7" s="11">
        <v>614</v>
      </c>
      <c r="J7" s="11">
        <v>616</v>
      </c>
      <c r="K7" s="90">
        <v>630</v>
      </c>
      <c r="L7" s="31">
        <v>647</v>
      </c>
      <c r="M7" s="11">
        <v>659</v>
      </c>
      <c r="N7" s="11">
        <v>671</v>
      </c>
      <c r="O7" s="11">
        <v>682</v>
      </c>
      <c r="P7" s="11">
        <v>694</v>
      </c>
      <c r="Q7" s="11">
        <v>695</v>
      </c>
      <c r="R7" s="11">
        <v>707</v>
      </c>
      <c r="S7" s="11">
        <v>707</v>
      </c>
      <c r="T7" s="11">
        <v>712</v>
      </c>
      <c r="U7" s="11">
        <v>718</v>
      </c>
      <c r="V7" s="11">
        <v>731</v>
      </c>
      <c r="W7" s="11">
        <v>735</v>
      </c>
      <c r="X7" s="27">
        <v>746</v>
      </c>
    </row>
    <row r="8" spans="1:24" ht="26.25" customHeight="1" x14ac:dyDescent="0.25">
      <c r="E8" s="42" t="s">
        <v>66</v>
      </c>
      <c r="F8" s="31">
        <v>2099.42</v>
      </c>
      <c r="G8" s="11">
        <v>2144.62</v>
      </c>
      <c r="H8" s="11">
        <v>2169.09</v>
      </c>
      <c r="I8" s="11">
        <v>2217.4899999999998</v>
      </c>
      <c r="J8" s="11">
        <v>2269.54</v>
      </c>
      <c r="K8" s="90">
        <v>2255.09</v>
      </c>
      <c r="L8" s="31">
        <v>2319.4699999999998</v>
      </c>
      <c r="M8" s="11">
        <v>2218.7600000000002</v>
      </c>
      <c r="N8" s="11">
        <v>2218.09</v>
      </c>
      <c r="O8" s="11">
        <v>2345.4699999999998</v>
      </c>
      <c r="P8" s="11">
        <v>2359</v>
      </c>
      <c r="Q8" s="11">
        <v>2455.61</v>
      </c>
      <c r="R8" s="11">
        <v>2514.15</v>
      </c>
      <c r="S8" s="11">
        <v>2525.2800000000002</v>
      </c>
      <c r="T8" s="11">
        <v>2503.54</v>
      </c>
      <c r="U8" s="11">
        <v>2658.31</v>
      </c>
      <c r="V8" s="11">
        <v>2544.2399999999998</v>
      </c>
      <c r="W8" s="11">
        <v>2736.03</v>
      </c>
      <c r="X8" s="27">
        <v>2641.83</v>
      </c>
    </row>
    <row r="9" spans="1:24" ht="26.25" customHeight="1" thickBot="1" x14ac:dyDescent="0.3">
      <c r="E9" s="43" t="s">
        <v>67</v>
      </c>
      <c r="F9" s="32">
        <v>3946</v>
      </c>
      <c r="G9" s="28">
        <v>3958</v>
      </c>
      <c r="H9" s="28">
        <v>3968</v>
      </c>
      <c r="I9" s="28">
        <v>3964</v>
      </c>
      <c r="J9" s="28">
        <v>3978</v>
      </c>
      <c r="K9" s="94">
        <v>4003</v>
      </c>
      <c r="L9" s="32">
        <v>4065</v>
      </c>
      <c r="M9" s="28">
        <v>4125</v>
      </c>
      <c r="N9" s="28">
        <v>4161</v>
      </c>
      <c r="O9" s="28">
        <v>4208</v>
      </c>
      <c r="P9" s="28">
        <v>4238</v>
      </c>
      <c r="Q9" s="28">
        <v>4254</v>
      </c>
      <c r="R9" s="28">
        <v>4283</v>
      </c>
      <c r="S9" s="28">
        <v>4322</v>
      </c>
      <c r="T9" s="28">
        <v>4356</v>
      </c>
      <c r="U9" s="28">
        <v>4382</v>
      </c>
      <c r="V9" s="28">
        <v>4410</v>
      </c>
      <c r="W9" s="28">
        <v>4460</v>
      </c>
      <c r="X9" s="29">
        <v>4534</v>
      </c>
    </row>
    <row r="10" spans="1:24" ht="30" customHeight="1" thickBot="1" x14ac:dyDescent="0.3">
      <c r="E10" s="246" t="s">
        <v>88</v>
      </c>
      <c r="F10" s="246"/>
      <c r="G10" s="246"/>
      <c r="H10" s="246"/>
      <c r="I10" s="246"/>
      <c r="J10" s="246"/>
      <c r="K10" s="246"/>
      <c r="L10" s="261"/>
      <c r="M10" s="261"/>
      <c r="N10" s="261"/>
      <c r="O10" s="261"/>
      <c r="P10" s="261"/>
      <c r="Q10" s="261"/>
      <c r="R10" s="261"/>
      <c r="S10" s="261"/>
      <c r="T10" s="261"/>
      <c r="U10" s="261"/>
      <c r="V10" s="261"/>
      <c r="W10" s="261"/>
      <c r="X10" s="261"/>
    </row>
    <row r="11" spans="1:24" ht="30" customHeight="1" thickBot="1" x14ac:dyDescent="0.4">
      <c r="F11" s="243" t="s">
        <v>160</v>
      </c>
      <c r="G11" s="244"/>
      <c r="H11" s="244"/>
      <c r="I11" s="244"/>
      <c r="J11" s="244"/>
      <c r="K11" s="244"/>
      <c r="L11" s="239"/>
      <c r="M11" s="239"/>
      <c r="N11" s="239"/>
      <c r="O11" s="239"/>
      <c r="P11" s="239"/>
      <c r="Q11" s="239"/>
      <c r="R11" s="240"/>
      <c r="S11" s="240"/>
      <c r="T11" s="240"/>
      <c r="U11" s="240"/>
      <c r="V11" s="240"/>
      <c r="W11" s="240"/>
      <c r="X11" s="240"/>
    </row>
    <row r="12" spans="1:24" ht="30" customHeight="1" thickBot="1" x14ac:dyDescent="0.3">
      <c r="D12" s="57" t="s">
        <v>84</v>
      </c>
      <c r="E12" s="57" t="s">
        <v>83</v>
      </c>
      <c r="F12" s="96">
        <v>44409</v>
      </c>
      <c r="G12" s="58">
        <v>44440</v>
      </c>
      <c r="H12" s="58">
        <v>44470</v>
      </c>
      <c r="I12" s="58">
        <v>44501</v>
      </c>
      <c r="J12" s="58">
        <v>44531</v>
      </c>
      <c r="K12" s="97">
        <v>44562</v>
      </c>
      <c r="L12" s="70">
        <v>44593</v>
      </c>
      <c r="M12" s="71">
        <v>44621</v>
      </c>
      <c r="N12" s="71">
        <v>44652</v>
      </c>
      <c r="O12" s="71">
        <v>44682</v>
      </c>
      <c r="P12" s="71">
        <v>44713</v>
      </c>
      <c r="Q12" s="71">
        <v>44743</v>
      </c>
      <c r="R12" s="71">
        <v>44774</v>
      </c>
      <c r="S12" s="71">
        <v>44805</v>
      </c>
      <c r="T12" s="71">
        <v>44835</v>
      </c>
      <c r="U12" s="71">
        <v>44866</v>
      </c>
      <c r="V12" s="71">
        <v>44896</v>
      </c>
      <c r="W12" s="71">
        <v>44927</v>
      </c>
      <c r="X12" s="72">
        <v>44958</v>
      </c>
    </row>
    <row r="13" spans="1:24" ht="30" customHeight="1" x14ac:dyDescent="0.25">
      <c r="D13" s="235" t="s">
        <v>85</v>
      </c>
      <c r="E13" s="54" t="s">
        <v>68</v>
      </c>
      <c r="F13" s="51">
        <v>965.35</v>
      </c>
      <c r="G13" s="52">
        <v>984.79</v>
      </c>
      <c r="H13" s="52">
        <v>993.08</v>
      </c>
      <c r="I13" s="52">
        <v>1015</v>
      </c>
      <c r="J13" s="52">
        <v>1037.76</v>
      </c>
      <c r="K13" s="88">
        <v>1034.96</v>
      </c>
      <c r="L13" s="275">
        <v>1062.79</v>
      </c>
      <c r="M13" s="276">
        <v>1022.16</v>
      </c>
      <c r="N13" s="276">
        <v>1024.32</v>
      </c>
      <c r="O13" s="276">
        <v>1078.73</v>
      </c>
      <c r="P13" s="276">
        <v>1086.51</v>
      </c>
      <c r="Q13" s="276">
        <v>1123.27</v>
      </c>
      <c r="R13" s="276">
        <v>1149.3599999999999</v>
      </c>
      <c r="S13" s="276">
        <v>1154.32</v>
      </c>
      <c r="T13" s="276">
        <v>1146.18</v>
      </c>
      <c r="U13" s="276">
        <v>1212.06</v>
      </c>
      <c r="V13" s="276">
        <v>1166.58</v>
      </c>
      <c r="W13" s="276">
        <v>1248.7</v>
      </c>
      <c r="X13" s="277">
        <v>1212.8900000000001</v>
      </c>
    </row>
    <row r="14" spans="1:24" ht="30" customHeight="1" thickBot="1" x14ac:dyDescent="0.3">
      <c r="D14" s="236"/>
      <c r="E14" s="42" t="s">
        <v>69</v>
      </c>
      <c r="F14" s="31">
        <v>1211.6400000000001</v>
      </c>
      <c r="G14" s="11">
        <v>1234.98</v>
      </c>
      <c r="H14" s="11">
        <v>1245.57</v>
      </c>
      <c r="I14" s="11">
        <v>1274.1300000000001</v>
      </c>
      <c r="J14" s="11">
        <v>1301.1600000000001</v>
      </c>
      <c r="K14" s="90">
        <v>1299.58</v>
      </c>
      <c r="L14" s="31">
        <v>1333.18</v>
      </c>
      <c r="M14" s="11">
        <v>1282.17</v>
      </c>
      <c r="N14" s="11">
        <v>1285.33</v>
      </c>
      <c r="O14" s="11">
        <v>1354.26</v>
      </c>
      <c r="P14" s="11">
        <v>1364.12</v>
      </c>
      <c r="Q14" s="11">
        <v>1408.66</v>
      </c>
      <c r="R14" s="11">
        <v>1442.77</v>
      </c>
      <c r="S14" s="11">
        <v>1447.01</v>
      </c>
      <c r="T14" s="11">
        <v>1437.12</v>
      </c>
      <c r="U14" s="11">
        <v>1519.44</v>
      </c>
      <c r="V14" s="11">
        <v>1463.43</v>
      </c>
      <c r="W14" s="11">
        <v>1565.89</v>
      </c>
      <c r="X14" s="27">
        <v>1521.57</v>
      </c>
    </row>
    <row r="15" spans="1:24" ht="30" customHeight="1" thickBot="1" x14ac:dyDescent="0.3">
      <c r="D15" s="55" t="s">
        <v>86</v>
      </c>
      <c r="E15" s="42" t="s">
        <v>70</v>
      </c>
      <c r="F15" s="31">
        <v>2099.42</v>
      </c>
      <c r="G15" s="11">
        <v>2144.62</v>
      </c>
      <c r="H15" s="11">
        <v>2169.09</v>
      </c>
      <c r="I15" s="11">
        <v>2217.4899999999998</v>
      </c>
      <c r="J15" s="11">
        <v>2269.54</v>
      </c>
      <c r="K15" s="90">
        <v>2255.09</v>
      </c>
      <c r="L15" s="31">
        <v>2319.4699999999998</v>
      </c>
      <c r="M15" s="11">
        <v>2218.7600000000002</v>
      </c>
      <c r="N15" s="11">
        <v>2218.09</v>
      </c>
      <c r="O15" s="11">
        <v>2345.4699999999998</v>
      </c>
      <c r="P15" s="11">
        <v>2359</v>
      </c>
      <c r="Q15" s="11">
        <v>2455.61</v>
      </c>
      <c r="R15" s="11">
        <v>2514.15</v>
      </c>
      <c r="S15" s="11">
        <f t="shared" ref="S15:X15" si="0">+S8</f>
        <v>2525.2800000000002</v>
      </c>
      <c r="T15" s="11">
        <f t="shared" si="0"/>
        <v>2503.54</v>
      </c>
      <c r="U15" s="11">
        <f t="shared" si="0"/>
        <v>2658.31</v>
      </c>
      <c r="V15" s="11">
        <f t="shared" si="0"/>
        <v>2544.2399999999998</v>
      </c>
      <c r="W15" s="11">
        <f t="shared" si="0"/>
        <v>2736.03</v>
      </c>
      <c r="X15" s="27">
        <f t="shared" si="0"/>
        <v>2641.83</v>
      </c>
    </row>
    <row r="16" spans="1:24" ht="30" customHeight="1" thickBot="1" x14ac:dyDescent="0.3">
      <c r="D16" s="55" t="s">
        <v>87</v>
      </c>
      <c r="E16" s="43" t="s">
        <v>71</v>
      </c>
      <c r="F16" s="32">
        <v>2519.3040000000001</v>
      </c>
      <c r="G16" s="28">
        <v>2573.5439999999999</v>
      </c>
      <c r="H16" s="28">
        <v>2602.9079999999999</v>
      </c>
      <c r="I16" s="28">
        <v>2660.9879999999998</v>
      </c>
      <c r="J16" s="28">
        <v>2723.4479999999999</v>
      </c>
      <c r="K16" s="94">
        <v>2706.1080000000002</v>
      </c>
      <c r="L16" s="32">
        <v>2783.3639999999996</v>
      </c>
      <c r="M16" s="28">
        <v>2662.5120000000002</v>
      </c>
      <c r="N16" s="28">
        <v>2661.7080000000001</v>
      </c>
      <c r="O16" s="28">
        <v>2814.5639999999999</v>
      </c>
      <c r="P16" s="28">
        <v>2830.7999999999997</v>
      </c>
      <c r="Q16" s="28">
        <v>2946.732</v>
      </c>
      <c r="R16" s="28">
        <v>3016.98</v>
      </c>
      <c r="S16" s="28">
        <v>3030.3360000000002</v>
      </c>
      <c r="T16" s="28">
        <v>3004.248</v>
      </c>
      <c r="U16" s="28">
        <v>3189.9719999999998</v>
      </c>
      <c r="V16" s="28">
        <v>3053.0879999999997</v>
      </c>
      <c r="W16" s="28">
        <v>3283.2360000000003</v>
      </c>
      <c r="X16" s="29">
        <v>3170.1959999999999</v>
      </c>
    </row>
    <row r="17" spans="5:24" ht="15" customHeight="1" x14ac:dyDescent="0.25">
      <c r="E17" s="241" t="s">
        <v>89</v>
      </c>
      <c r="F17" s="241"/>
      <c r="G17" s="241"/>
      <c r="H17" s="241"/>
      <c r="I17" s="241"/>
      <c r="J17" s="241"/>
      <c r="K17" s="241"/>
      <c r="L17" s="242"/>
      <c r="M17" s="242"/>
      <c r="N17" s="242"/>
      <c r="O17" s="242"/>
      <c r="P17" s="242"/>
      <c r="Q17" s="242"/>
      <c r="R17" s="242"/>
      <c r="S17" s="242"/>
      <c r="T17" s="242"/>
      <c r="U17" s="242"/>
      <c r="V17" s="242"/>
      <c r="W17" s="242"/>
      <c r="X17" s="242"/>
    </row>
    <row r="18" spans="5:24" ht="15" customHeight="1" x14ac:dyDescent="0.25">
      <c r="E18" s="242"/>
      <c r="F18" s="242"/>
      <c r="G18" s="242"/>
      <c r="H18" s="242"/>
      <c r="I18" s="242"/>
      <c r="J18" s="242"/>
      <c r="K18" s="242"/>
      <c r="L18" s="242"/>
      <c r="M18" s="242"/>
      <c r="N18" s="242"/>
      <c r="O18" s="242"/>
      <c r="P18" s="242"/>
      <c r="Q18" s="242"/>
      <c r="R18" s="242"/>
      <c r="S18" s="242"/>
      <c r="T18" s="242"/>
      <c r="U18" s="242"/>
      <c r="V18" s="242"/>
      <c r="W18" s="242"/>
      <c r="X18" s="242"/>
    </row>
    <row r="19" spans="5:24" x14ac:dyDescent="0.25">
      <c r="E19" s="242"/>
      <c r="F19" s="242"/>
      <c r="G19" s="242"/>
      <c r="H19" s="242"/>
      <c r="I19" s="242"/>
      <c r="J19" s="242"/>
      <c r="K19" s="242"/>
      <c r="L19" s="242"/>
      <c r="M19" s="242"/>
      <c r="N19" s="242"/>
      <c r="O19" s="242"/>
      <c r="P19" s="242"/>
      <c r="Q19" s="242"/>
      <c r="R19" s="242"/>
      <c r="S19" s="242"/>
      <c r="T19" s="242"/>
      <c r="U19" s="242"/>
      <c r="V19" s="242"/>
      <c r="W19" s="242"/>
      <c r="X19" s="242"/>
    </row>
    <row r="41" spans="15:15" x14ac:dyDescent="0.25">
      <c r="O41" s="64" t="s">
        <v>88</v>
      </c>
    </row>
    <row r="61" spans="15:15" x14ac:dyDescent="0.25">
      <c r="O61" s="64" t="s">
        <v>88</v>
      </c>
    </row>
    <row r="79" ht="32.25" customHeight="1" x14ac:dyDescent="0.25"/>
    <row r="80" ht="32.25" customHeight="1" x14ac:dyDescent="0.25"/>
    <row r="83" ht="30" customHeight="1" x14ac:dyDescent="0.25"/>
    <row r="86" ht="21" customHeight="1" x14ac:dyDescent="0.25"/>
  </sheetData>
  <mergeCells count="6">
    <mergeCell ref="E17:X19"/>
    <mergeCell ref="A1:C1"/>
    <mergeCell ref="F3:X3"/>
    <mergeCell ref="E10:X10"/>
    <mergeCell ref="F11:X11"/>
    <mergeCell ref="D13:D14"/>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X86"/>
  <sheetViews>
    <sheetView topLeftCell="A7" zoomScaleNormal="100" workbookViewId="0">
      <selection activeCell="Z29" sqref="Z29"/>
    </sheetView>
  </sheetViews>
  <sheetFormatPr baseColWidth="10" defaultColWidth="11.42578125" defaultRowHeight="15" x14ac:dyDescent="0.25"/>
  <cols>
    <col min="1" max="1" width="3.140625" style="2" customWidth="1"/>
    <col min="2" max="3" width="11.42578125" style="2"/>
    <col min="4" max="4" width="14.42578125" style="2" customWidth="1"/>
    <col min="5" max="5" width="18" style="2" customWidth="1"/>
    <col min="6" max="11" width="9.7109375" style="2" hidden="1" customWidth="1"/>
    <col min="12" max="24" width="9.7109375" style="2" customWidth="1"/>
    <col min="25" max="16384" width="11.42578125" style="2"/>
  </cols>
  <sheetData>
    <row r="1" spans="1:24" ht="6.75" customHeight="1" x14ac:dyDescent="0.25">
      <c r="A1" s="234"/>
      <c r="B1" s="234"/>
      <c r="C1" s="234"/>
    </row>
    <row r="2" spans="1:24" ht="6.75" customHeight="1" thickBot="1" x14ac:dyDescent="0.3"/>
    <row r="3" spans="1:24" ht="26.25" customHeight="1" thickBot="1" x14ac:dyDescent="0.4">
      <c r="F3" s="243" t="s">
        <v>157</v>
      </c>
      <c r="G3" s="244"/>
      <c r="H3" s="244"/>
      <c r="I3" s="244"/>
      <c r="J3" s="244"/>
      <c r="K3" s="244"/>
      <c r="L3" s="239"/>
      <c r="M3" s="239"/>
      <c r="N3" s="239"/>
      <c r="O3" s="239"/>
      <c r="P3" s="239"/>
      <c r="Q3" s="239"/>
      <c r="R3" s="240"/>
      <c r="S3" s="240"/>
      <c r="T3" s="240"/>
      <c r="U3" s="240"/>
      <c r="V3" s="240"/>
      <c r="W3" s="240"/>
      <c r="X3" s="240"/>
    </row>
    <row r="4" spans="1:24" ht="26.25" customHeight="1" thickBot="1" x14ac:dyDescent="0.3">
      <c r="E4" s="61" t="s">
        <v>60</v>
      </c>
      <c r="F4" s="96">
        <v>44409</v>
      </c>
      <c r="G4" s="58">
        <v>44440</v>
      </c>
      <c r="H4" s="58">
        <v>44470</v>
      </c>
      <c r="I4" s="58">
        <v>44501</v>
      </c>
      <c r="J4" s="58">
        <v>44531</v>
      </c>
      <c r="K4" s="97">
        <v>44562</v>
      </c>
      <c r="L4" s="70">
        <v>44593</v>
      </c>
      <c r="M4" s="71">
        <v>44621</v>
      </c>
      <c r="N4" s="71">
        <v>44652</v>
      </c>
      <c r="O4" s="71">
        <v>44682</v>
      </c>
      <c r="P4" s="71">
        <v>44713</v>
      </c>
      <c r="Q4" s="71">
        <v>44743</v>
      </c>
      <c r="R4" s="71">
        <v>44774</v>
      </c>
      <c r="S4" s="71">
        <v>44805</v>
      </c>
      <c r="T4" s="71">
        <v>44835</v>
      </c>
      <c r="U4" s="71">
        <v>44866</v>
      </c>
      <c r="V4" s="71">
        <v>44896</v>
      </c>
      <c r="W4" s="71">
        <v>44927</v>
      </c>
      <c r="X4" s="72">
        <v>44958</v>
      </c>
    </row>
    <row r="5" spans="1:24" ht="26.25" customHeight="1" x14ac:dyDescent="0.25">
      <c r="E5" s="54" t="s">
        <v>63</v>
      </c>
      <c r="F5" s="51">
        <v>762.48</v>
      </c>
      <c r="G5" s="52">
        <v>821.64</v>
      </c>
      <c r="H5" s="52">
        <v>887.84</v>
      </c>
      <c r="I5" s="52">
        <v>954.84</v>
      </c>
      <c r="J5" s="52">
        <v>992.5</v>
      </c>
      <c r="K5" s="88">
        <v>915.46</v>
      </c>
      <c r="L5" s="275">
        <v>568.19000000000005</v>
      </c>
      <c r="M5" s="276">
        <v>894.37</v>
      </c>
      <c r="N5" s="276">
        <v>878.25</v>
      </c>
      <c r="O5" s="276">
        <v>963.04</v>
      </c>
      <c r="P5" s="276">
        <v>888.33</v>
      </c>
      <c r="Q5" s="276">
        <v>913.23</v>
      </c>
      <c r="R5" s="276">
        <v>1017.43</v>
      </c>
      <c r="S5" s="276">
        <v>1030.83</v>
      </c>
      <c r="T5" s="276">
        <v>1062.8499999999999</v>
      </c>
      <c r="U5" s="276">
        <v>1169.95</v>
      </c>
      <c r="V5" s="276">
        <v>1220.44</v>
      </c>
      <c r="W5" s="276">
        <v>1202.77</v>
      </c>
      <c r="X5" s="277">
        <v>1290.19</v>
      </c>
    </row>
    <row r="6" spans="1:24" ht="26.25" customHeight="1" x14ac:dyDescent="0.25">
      <c r="E6" s="42" t="s">
        <v>64</v>
      </c>
      <c r="F6" s="31">
        <v>572.29</v>
      </c>
      <c r="G6" s="11">
        <v>438.16</v>
      </c>
      <c r="H6" s="11">
        <v>477.56</v>
      </c>
      <c r="I6" s="11">
        <v>395.94</v>
      </c>
      <c r="J6" s="11">
        <v>437.11</v>
      </c>
      <c r="K6" s="90">
        <v>593.32000000000005</v>
      </c>
      <c r="L6" s="31">
        <v>734.47</v>
      </c>
      <c r="M6" s="11">
        <v>678.63</v>
      </c>
      <c r="N6" s="11">
        <v>615.62</v>
      </c>
      <c r="O6" s="11">
        <v>659.37</v>
      </c>
      <c r="P6" s="11">
        <v>598.41999999999996</v>
      </c>
      <c r="Q6" s="11">
        <v>660.02</v>
      </c>
      <c r="R6" s="11">
        <v>694.03</v>
      </c>
      <c r="S6" s="11">
        <v>655.81</v>
      </c>
      <c r="T6" s="11">
        <v>695.15</v>
      </c>
      <c r="U6" s="11">
        <v>733.29</v>
      </c>
      <c r="V6" s="11">
        <v>652.77</v>
      </c>
      <c r="W6" s="11">
        <v>689.37</v>
      </c>
      <c r="X6" s="27">
        <v>766.35</v>
      </c>
    </row>
    <row r="7" spans="1:24" ht="26.25" customHeight="1" x14ac:dyDescent="0.25">
      <c r="E7" s="42" t="s">
        <v>65</v>
      </c>
      <c r="F7" s="31">
        <v>425.72</v>
      </c>
      <c r="G7" s="11">
        <v>427.58</v>
      </c>
      <c r="H7" s="11">
        <v>431.26</v>
      </c>
      <c r="I7" s="11">
        <v>436.4</v>
      </c>
      <c r="J7" s="11">
        <v>444.32</v>
      </c>
      <c r="K7" s="90">
        <v>451.03</v>
      </c>
      <c r="L7" s="31">
        <v>466.27</v>
      </c>
      <c r="M7" s="11">
        <v>478.39</v>
      </c>
      <c r="N7" s="11">
        <v>489.18</v>
      </c>
      <c r="O7" s="11">
        <v>495.47</v>
      </c>
      <c r="P7" s="11">
        <v>506.96</v>
      </c>
      <c r="Q7" s="11">
        <v>507.54</v>
      </c>
      <c r="R7" s="11">
        <v>519.71</v>
      </c>
      <c r="S7" s="11">
        <v>516.52</v>
      </c>
      <c r="T7" s="11">
        <v>518.17999999999995</v>
      </c>
      <c r="U7" s="11">
        <v>526.27</v>
      </c>
      <c r="V7" s="11">
        <v>535.5</v>
      </c>
      <c r="W7" s="11">
        <v>605.73</v>
      </c>
      <c r="X7" s="27">
        <v>615.05999999999995</v>
      </c>
    </row>
    <row r="8" spans="1:24" ht="26.25" customHeight="1" x14ac:dyDescent="0.25">
      <c r="E8" s="42" t="s">
        <v>66</v>
      </c>
      <c r="F8" s="31">
        <v>1866.49</v>
      </c>
      <c r="G8" s="11">
        <v>1791.94</v>
      </c>
      <c r="H8" s="11">
        <v>1904.49</v>
      </c>
      <c r="I8" s="11">
        <v>1895.25</v>
      </c>
      <c r="J8" s="11">
        <v>1985.81</v>
      </c>
      <c r="K8" s="90">
        <v>2075.8000000000002</v>
      </c>
      <c r="L8" s="31">
        <v>1878.66</v>
      </c>
      <c r="M8" s="11">
        <v>2173.48</v>
      </c>
      <c r="N8" s="11">
        <v>2103.4899999999998</v>
      </c>
      <c r="O8" s="11">
        <v>2243.11</v>
      </c>
      <c r="P8" s="11">
        <v>2116.44</v>
      </c>
      <c r="Q8" s="11">
        <v>2206.5500000000002</v>
      </c>
      <c r="R8" s="11">
        <v>2361.3000000000002</v>
      </c>
      <c r="S8" s="11">
        <v>2332</v>
      </c>
      <c r="T8" s="11">
        <v>2408.1999999999998</v>
      </c>
      <c r="U8" s="11">
        <v>2567.61</v>
      </c>
      <c r="V8" s="11">
        <v>2548.14</v>
      </c>
      <c r="W8" s="11">
        <v>2562.44</v>
      </c>
      <c r="X8" s="27">
        <v>2741.78</v>
      </c>
    </row>
    <row r="9" spans="1:24" ht="26.25" customHeight="1" thickBot="1" x14ac:dyDescent="0.3">
      <c r="E9" s="43" t="s">
        <v>67</v>
      </c>
      <c r="F9" s="32">
        <v>3206</v>
      </c>
      <c r="G9" s="28">
        <v>3216</v>
      </c>
      <c r="H9" s="28">
        <v>3224</v>
      </c>
      <c r="I9" s="28">
        <v>3221</v>
      </c>
      <c r="J9" s="28">
        <v>3232</v>
      </c>
      <c r="K9" s="94">
        <v>3252</v>
      </c>
      <c r="L9" s="32">
        <v>3302</v>
      </c>
      <c r="M9" s="28">
        <v>3352</v>
      </c>
      <c r="N9" s="28">
        <v>3381</v>
      </c>
      <c r="O9" s="28">
        <v>3419</v>
      </c>
      <c r="P9" s="28">
        <v>3443</v>
      </c>
      <c r="Q9" s="28">
        <v>3457</v>
      </c>
      <c r="R9" s="28">
        <v>3480</v>
      </c>
      <c r="S9" s="28">
        <v>3511</v>
      </c>
      <c r="T9" s="28">
        <v>3539</v>
      </c>
      <c r="U9" s="28">
        <v>3560</v>
      </c>
      <c r="V9" s="28">
        <v>3583</v>
      </c>
      <c r="W9" s="28">
        <v>3624</v>
      </c>
      <c r="X9" s="29">
        <v>0</v>
      </c>
    </row>
    <row r="10" spans="1:24" ht="30" customHeight="1" thickBot="1" x14ac:dyDescent="0.3">
      <c r="E10" s="246" t="s">
        <v>88</v>
      </c>
      <c r="F10" s="246"/>
      <c r="G10" s="246"/>
      <c r="H10" s="246"/>
      <c r="I10" s="246"/>
      <c r="J10" s="246"/>
      <c r="K10" s="246"/>
      <c r="L10" s="261"/>
      <c r="M10" s="261"/>
      <c r="N10" s="261"/>
      <c r="O10" s="261"/>
      <c r="P10" s="261"/>
      <c r="Q10" s="261"/>
      <c r="R10" s="261"/>
      <c r="S10" s="261"/>
      <c r="T10" s="261"/>
      <c r="U10" s="261"/>
      <c r="V10" s="261"/>
      <c r="W10" s="261"/>
      <c r="X10" s="261"/>
    </row>
    <row r="11" spans="1:24" ht="30" customHeight="1" thickBot="1" x14ac:dyDescent="0.4">
      <c r="F11" s="243" t="s">
        <v>158</v>
      </c>
      <c r="G11" s="244"/>
      <c r="H11" s="244"/>
      <c r="I11" s="244"/>
      <c r="J11" s="244"/>
      <c r="K11" s="244"/>
      <c r="L11" s="239"/>
      <c r="M11" s="239"/>
      <c r="N11" s="239"/>
      <c r="O11" s="239"/>
      <c r="P11" s="239"/>
      <c r="Q11" s="239"/>
      <c r="R11" s="240"/>
      <c r="S11" s="240"/>
      <c r="T11" s="240"/>
      <c r="U11" s="240"/>
      <c r="V11" s="240"/>
      <c r="W11" s="240"/>
      <c r="X11" s="240"/>
    </row>
    <row r="12" spans="1:24" ht="30" customHeight="1" thickBot="1" x14ac:dyDescent="0.3">
      <c r="D12" s="57" t="s">
        <v>84</v>
      </c>
      <c r="E12" s="57" t="s">
        <v>83</v>
      </c>
      <c r="F12" s="96">
        <v>44409</v>
      </c>
      <c r="G12" s="58">
        <v>44440</v>
      </c>
      <c r="H12" s="58">
        <v>44470</v>
      </c>
      <c r="I12" s="58">
        <v>44501</v>
      </c>
      <c r="J12" s="58">
        <v>44531</v>
      </c>
      <c r="K12" s="97">
        <v>44562</v>
      </c>
      <c r="L12" s="70">
        <v>44593</v>
      </c>
      <c r="M12" s="71">
        <v>44621</v>
      </c>
      <c r="N12" s="71">
        <v>44652</v>
      </c>
      <c r="O12" s="71">
        <v>44682</v>
      </c>
      <c r="P12" s="71">
        <v>44713</v>
      </c>
      <c r="Q12" s="71">
        <v>44743</v>
      </c>
      <c r="R12" s="71">
        <v>44774</v>
      </c>
      <c r="S12" s="71">
        <v>44805</v>
      </c>
      <c r="T12" s="71">
        <v>44835</v>
      </c>
      <c r="U12" s="71">
        <v>44866</v>
      </c>
      <c r="V12" s="71">
        <v>44896</v>
      </c>
      <c r="W12" s="71">
        <v>44927</v>
      </c>
      <c r="X12" s="72">
        <v>44958</v>
      </c>
    </row>
    <row r="13" spans="1:24" ht="30" customHeight="1" x14ac:dyDescent="0.25">
      <c r="D13" s="235" t="s">
        <v>85</v>
      </c>
      <c r="E13" s="54" t="s">
        <v>68</v>
      </c>
      <c r="F13" s="51">
        <v>843.42</v>
      </c>
      <c r="G13" s="52">
        <v>811.88</v>
      </c>
      <c r="H13" s="52">
        <v>861.43</v>
      </c>
      <c r="I13" s="52">
        <v>856.36</v>
      </c>
      <c r="J13" s="52">
        <v>891.31</v>
      </c>
      <c r="K13" s="88">
        <v>935.58</v>
      </c>
      <c r="L13" s="275">
        <v>856.19</v>
      </c>
      <c r="M13" s="276">
        <v>975.85</v>
      </c>
      <c r="N13" s="276">
        <v>950.89</v>
      </c>
      <c r="O13" s="276">
        <v>1000.88</v>
      </c>
      <c r="P13" s="276">
        <v>957.2</v>
      </c>
      <c r="Q13" s="276">
        <v>991.75</v>
      </c>
      <c r="R13" s="276">
        <v>1052.5999999999999</v>
      </c>
      <c r="S13" s="276">
        <v>1044.96</v>
      </c>
      <c r="T13" s="276">
        <v>1073.46</v>
      </c>
      <c r="U13" s="276">
        <v>1139.3499999999999</v>
      </c>
      <c r="V13" s="276">
        <v>1131.49</v>
      </c>
      <c r="W13" s="276">
        <v>1142.83</v>
      </c>
      <c r="X13" s="277">
        <v>1217.5</v>
      </c>
    </row>
    <row r="14" spans="1:24" ht="30" customHeight="1" thickBot="1" x14ac:dyDescent="0.3">
      <c r="D14" s="236"/>
      <c r="E14" s="42" t="s">
        <v>69</v>
      </c>
      <c r="F14" s="31">
        <v>1065.8800000000001</v>
      </c>
      <c r="G14" s="11">
        <v>1024.7</v>
      </c>
      <c r="H14" s="11">
        <v>1087.83</v>
      </c>
      <c r="I14" s="11">
        <v>1080.57</v>
      </c>
      <c r="J14" s="11">
        <v>1124.51</v>
      </c>
      <c r="K14" s="90">
        <v>1181.3399999999999</v>
      </c>
      <c r="L14" s="31">
        <v>1082.9100000000001</v>
      </c>
      <c r="M14" s="11">
        <v>1231.21</v>
      </c>
      <c r="N14" s="11">
        <v>1201.22</v>
      </c>
      <c r="O14" s="11">
        <v>1261.58</v>
      </c>
      <c r="P14" s="11">
        <v>1207.8399999999999</v>
      </c>
      <c r="Q14" s="11">
        <v>1250.1400000000001</v>
      </c>
      <c r="R14" s="11">
        <v>1327.26</v>
      </c>
      <c r="S14" s="11">
        <v>1317</v>
      </c>
      <c r="T14" s="11">
        <v>1351.82</v>
      </c>
      <c r="U14" s="11">
        <v>1434.14</v>
      </c>
      <c r="V14" s="11">
        <v>1424.62</v>
      </c>
      <c r="W14" s="11">
        <v>1440.88</v>
      </c>
      <c r="X14" s="27">
        <v>1536.84</v>
      </c>
    </row>
    <row r="15" spans="1:24" ht="30" customHeight="1" thickBot="1" x14ac:dyDescent="0.3">
      <c r="D15" s="55" t="s">
        <v>86</v>
      </c>
      <c r="E15" s="42" t="s">
        <v>70</v>
      </c>
      <c r="F15" s="31">
        <v>1866.49</v>
      </c>
      <c r="G15" s="11">
        <v>1791.94</v>
      </c>
      <c r="H15" s="11">
        <v>1904.49</v>
      </c>
      <c r="I15" s="11">
        <v>1895.25</v>
      </c>
      <c r="J15" s="11">
        <v>1985.81</v>
      </c>
      <c r="K15" s="90">
        <v>2075.8000000000002</v>
      </c>
      <c r="L15" s="31">
        <v>1878.66</v>
      </c>
      <c r="M15" s="11">
        <v>2173.48</v>
      </c>
      <c r="N15" s="11">
        <v>2103.4899999999998</v>
      </c>
      <c r="O15" s="11">
        <v>2243.11</v>
      </c>
      <c r="P15" s="11">
        <v>2116.44</v>
      </c>
      <c r="Q15" s="11">
        <v>2206.5500000000002</v>
      </c>
      <c r="R15" s="11">
        <v>2361.3000000000002</v>
      </c>
      <c r="S15" s="11">
        <f>+S8</f>
        <v>2332</v>
      </c>
      <c r="T15" s="11">
        <v>2408.1999999999998</v>
      </c>
      <c r="U15" s="11">
        <f>+U8</f>
        <v>2567.61</v>
      </c>
      <c r="V15" s="11">
        <f>+V8</f>
        <v>2548.14</v>
      </c>
      <c r="W15" s="11">
        <f>+W8</f>
        <v>2562.44</v>
      </c>
      <c r="X15" s="27">
        <v>2741.78</v>
      </c>
    </row>
    <row r="16" spans="1:24" ht="30" customHeight="1" thickBot="1" x14ac:dyDescent="0.3">
      <c r="D16" s="55" t="s">
        <v>87</v>
      </c>
      <c r="E16" s="43" t="s">
        <v>71</v>
      </c>
      <c r="F16" s="32">
        <v>2239.788</v>
      </c>
      <c r="G16" s="28">
        <v>2150.328</v>
      </c>
      <c r="H16" s="28">
        <v>2285.3879999999999</v>
      </c>
      <c r="I16" s="28">
        <v>2274.2999999999997</v>
      </c>
      <c r="J16" s="28">
        <v>2382.9719999999998</v>
      </c>
      <c r="K16" s="94">
        <v>2490.96</v>
      </c>
      <c r="L16" s="32">
        <v>2254.3919999999998</v>
      </c>
      <c r="M16" s="28">
        <v>2608.1759999999999</v>
      </c>
      <c r="N16" s="28">
        <v>2524.1879999999996</v>
      </c>
      <c r="O16" s="28">
        <v>2691.732</v>
      </c>
      <c r="P16" s="28">
        <v>2539.7280000000001</v>
      </c>
      <c r="Q16" s="28">
        <v>2647.86</v>
      </c>
      <c r="R16" s="28">
        <v>2833.56</v>
      </c>
      <c r="S16" s="28">
        <v>2798.4</v>
      </c>
      <c r="T16" s="28">
        <v>2889.8399999999997</v>
      </c>
      <c r="U16" s="28">
        <v>3081.1320000000001</v>
      </c>
      <c r="V16" s="28">
        <v>3057.7679999999996</v>
      </c>
      <c r="W16" s="28">
        <v>3074.9279999999999</v>
      </c>
      <c r="X16" s="29">
        <v>3290.136</v>
      </c>
    </row>
    <row r="17" spans="5:24" ht="15" customHeight="1" x14ac:dyDescent="0.25">
      <c r="E17" s="247" t="s">
        <v>89</v>
      </c>
      <c r="F17" s="247"/>
      <c r="G17" s="247"/>
      <c r="H17" s="247"/>
      <c r="I17" s="247"/>
      <c r="J17" s="247"/>
      <c r="K17" s="247"/>
      <c r="L17" s="260"/>
      <c r="M17" s="260"/>
      <c r="N17" s="260"/>
      <c r="O17" s="260"/>
      <c r="P17" s="260"/>
      <c r="Q17" s="260"/>
      <c r="R17" s="260"/>
      <c r="S17" s="260"/>
      <c r="T17" s="260"/>
      <c r="U17" s="260"/>
      <c r="V17" s="260"/>
      <c r="W17" s="260"/>
      <c r="X17" s="260"/>
    </row>
    <row r="18" spans="5:24" ht="26.25" customHeight="1" x14ac:dyDescent="0.25">
      <c r="E18" s="237"/>
      <c r="F18" s="237"/>
      <c r="G18" s="237"/>
      <c r="H18" s="237"/>
      <c r="I18" s="237"/>
      <c r="J18" s="237"/>
      <c r="K18" s="237"/>
      <c r="L18" s="237"/>
      <c r="M18" s="237"/>
      <c r="N18" s="237"/>
      <c r="O18" s="237"/>
      <c r="P18" s="237"/>
      <c r="Q18" s="237"/>
      <c r="R18" s="237"/>
      <c r="S18" s="237"/>
      <c r="T18" s="237"/>
      <c r="U18" s="237"/>
      <c r="V18" s="237"/>
      <c r="W18" s="237"/>
      <c r="X18" s="237"/>
    </row>
    <row r="79" ht="32.25" customHeight="1" x14ac:dyDescent="0.25"/>
    <row r="80" ht="32.25" customHeight="1" x14ac:dyDescent="0.25"/>
    <row r="83" ht="30" customHeight="1" x14ac:dyDescent="0.25"/>
    <row r="86" ht="21" customHeight="1" x14ac:dyDescent="0.25"/>
  </sheetData>
  <mergeCells count="6">
    <mergeCell ref="E17:X18"/>
    <mergeCell ref="A1:C1"/>
    <mergeCell ref="F3:X3"/>
    <mergeCell ref="E10:X10"/>
    <mergeCell ref="F11:X11"/>
    <mergeCell ref="D13:D14"/>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X87"/>
  <sheetViews>
    <sheetView zoomScaleNormal="100" workbookViewId="0">
      <selection activeCell="AA11" sqref="AA11"/>
    </sheetView>
  </sheetViews>
  <sheetFormatPr baseColWidth="10" defaultColWidth="11.42578125" defaultRowHeight="15" x14ac:dyDescent="0.25"/>
  <cols>
    <col min="1" max="3" width="11.42578125" style="2"/>
    <col min="4" max="4" width="14.42578125" style="2" customWidth="1"/>
    <col min="5" max="5" width="18" style="2" customWidth="1"/>
    <col min="6" max="11" width="9.5703125" style="2" hidden="1" customWidth="1"/>
    <col min="12" max="21" width="9.5703125" style="2" customWidth="1"/>
    <col min="22" max="16384" width="11.42578125" style="2"/>
  </cols>
  <sheetData>
    <row r="1" spans="1:24" x14ac:dyDescent="0.25">
      <c r="A1" s="234"/>
      <c r="B1" s="234"/>
      <c r="C1" s="234"/>
    </row>
    <row r="2" spans="1:24" ht="15.75" thickBot="1" x14ac:dyDescent="0.3"/>
    <row r="3" spans="1:24" ht="26.25" customHeight="1" thickBot="1" x14ac:dyDescent="0.4">
      <c r="F3" s="253" t="s">
        <v>155</v>
      </c>
      <c r="G3" s="254"/>
      <c r="H3" s="254"/>
      <c r="I3" s="254"/>
      <c r="J3" s="254"/>
      <c r="K3" s="254"/>
      <c r="L3" s="255"/>
      <c r="M3" s="255"/>
      <c r="N3" s="255"/>
      <c r="O3" s="255"/>
      <c r="P3" s="255"/>
      <c r="Q3" s="255"/>
      <c r="R3" s="255"/>
      <c r="S3" s="255"/>
      <c r="T3" s="255"/>
      <c r="U3" s="255"/>
      <c r="V3" s="255"/>
      <c r="W3" s="255"/>
      <c r="X3" s="256"/>
    </row>
    <row r="4" spans="1:24" ht="26.25" customHeight="1" thickBot="1" x14ac:dyDescent="0.3">
      <c r="E4" s="69" t="s">
        <v>60</v>
      </c>
      <c r="F4" s="124">
        <v>44378</v>
      </c>
      <c r="G4" s="123">
        <v>44409</v>
      </c>
      <c r="H4" s="123">
        <v>44440</v>
      </c>
      <c r="I4" s="123">
        <v>44470</v>
      </c>
      <c r="J4" s="123">
        <v>44501</v>
      </c>
      <c r="K4" s="128">
        <v>44531</v>
      </c>
      <c r="L4" s="70">
        <v>44562</v>
      </c>
      <c r="M4" s="71">
        <v>44621</v>
      </c>
      <c r="N4" s="71">
        <v>44652</v>
      </c>
      <c r="O4" s="71">
        <v>44682</v>
      </c>
      <c r="P4" s="71">
        <v>44713</v>
      </c>
      <c r="Q4" s="71">
        <v>44743</v>
      </c>
      <c r="R4" s="71">
        <v>44774</v>
      </c>
      <c r="S4" s="71">
        <v>44805</v>
      </c>
      <c r="T4" s="71">
        <v>44835</v>
      </c>
      <c r="U4" s="71">
        <v>44866</v>
      </c>
      <c r="V4" s="71">
        <v>44896</v>
      </c>
      <c r="W4" s="71">
        <v>44927</v>
      </c>
      <c r="X4" s="72">
        <v>44958</v>
      </c>
    </row>
    <row r="5" spans="1:24" ht="26.25" customHeight="1" x14ac:dyDescent="0.25">
      <c r="E5" s="54" t="s">
        <v>63</v>
      </c>
      <c r="F5" s="31">
        <v>477.59</v>
      </c>
      <c r="G5" s="11">
        <v>518.29999999999995</v>
      </c>
      <c r="H5" s="11">
        <v>785.73</v>
      </c>
      <c r="I5" s="11">
        <v>1381.54</v>
      </c>
      <c r="J5" s="11">
        <v>1390.06</v>
      </c>
      <c r="K5" s="90">
        <v>1269.6199999999999</v>
      </c>
      <c r="L5" s="51">
        <v>1114.28</v>
      </c>
      <c r="M5" s="52">
        <v>397.74</v>
      </c>
      <c r="N5" s="52">
        <v>710.63</v>
      </c>
      <c r="O5" s="52">
        <v>750.14</v>
      </c>
      <c r="P5" s="52">
        <v>750.14</v>
      </c>
      <c r="Q5" s="52">
        <v>779.21</v>
      </c>
      <c r="R5" s="52">
        <v>818.35</v>
      </c>
      <c r="S5" s="52">
        <v>1050.31</v>
      </c>
      <c r="T5" s="52">
        <v>1056.07</v>
      </c>
      <c r="U5" s="52">
        <v>1119.25</v>
      </c>
      <c r="V5" s="52">
        <v>1119.25</v>
      </c>
      <c r="W5" s="52">
        <v>1132.3</v>
      </c>
      <c r="X5" s="53">
        <v>1094.71</v>
      </c>
    </row>
    <row r="6" spans="1:24" ht="26.25" customHeight="1" x14ac:dyDescent="0.25">
      <c r="E6" s="42" t="s">
        <v>64</v>
      </c>
      <c r="F6" s="31">
        <v>474.11</v>
      </c>
      <c r="G6" s="11">
        <v>409.72</v>
      </c>
      <c r="H6" s="11">
        <v>462.68</v>
      </c>
      <c r="I6" s="11">
        <v>544.20000000000005</v>
      </c>
      <c r="J6" s="11">
        <v>464.56</v>
      </c>
      <c r="K6" s="90">
        <v>480.62</v>
      </c>
      <c r="L6" s="31">
        <v>500.33</v>
      </c>
      <c r="M6" s="11">
        <v>447.53</v>
      </c>
      <c r="N6" s="11">
        <v>514.96</v>
      </c>
      <c r="O6" s="11">
        <v>448.38</v>
      </c>
      <c r="P6" s="11">
        <v>448.38</v>
      </c>
      <c r="Q6" s="11">
        <v>562.17999999999995</v>
      </c>
      <c r="R6" s="11">
        <v>520.99</v>
      </c>
      <c r="S6" s="11">
        <v>535.9</v>
      </c>
      <c r="T6" s="11">
        <v>465.54</v>
      </c>
      <c r="U6" s="11">
        <v>374.03</v>
      </c>
      <c r="V6" s="11">
        <v>374.03</v>
      </c>
      <c r="W6" s="11">
        <v>410.55</v>
      </c>
      <c r="X6" s="27">
        <v>419.79</v>
      </c>
    </row>
    <row r="7" spans="1:24" ht="26.25" customHeight="1" x14ac:dyDescent="0.25">
      <c r="E7" s="42" t="s">
        <v>65</v>
      </c>
      <c r="F7" s="31">
        <v>380.69</v>
      </c>
      <c r="G7" s="11">
        <v>385.34</v>
      </c>
      <c r="H7" s="11">
        <v>387.01</v>
      </c>
      <c r="I7" s="11">
        <v>390.35</v>
      </c>
      <c r="J7" s="11">
        <v>395.01</v>
      </c>
      <c r="K7" s="90">
        <v>402.17</v>
      </c>
      <c r="L7" s="31">
        <v>408.24</v>
      </c>
      <c r="M7" s="11">
        <v>433</v>
      </c>
      <c r="N7" s="11">
        <v>442.77</v>
      </c>
      <c r="O7" s="11">
        <v>448.47</v>
      </c>
      <c r="P7" s="11">
        <v>448.47</v>
      </c>
      <c r="Q7" s="11">
        <v>459.39</v>
      </c>
      <c r="R7" s="11">
        <v>470.4</v>
      </c>
      <c r="S7" s="11">
        <v>467.52</v>
      </c>
      <c r="T7" s="11">
        <v>469.03</v>
      </c>
      <c r="U7" s="11">
        <v>476.36</v>
      </c>
      <c r="V7" s="11">
        <v>476.36</v>
      </c>
      <c r="W7" s="11">
        <v>523.74</v>
      </c>
      <c r="X7" s="27">
        <v>530.39</v>
      </c>
    </row>
    <row r="8" spans="1:24" ht="26.25" customHeight="1" x14ac:dyDescent="0.25">
      <c r="E8" s="42" t="s">
        <v>66</v>
      </c>
      <c r="F8" s="31">
        <v>1399.01</v>
      </c>
      <c r="G8" s="11">
        <v>1381.86</v>
      </c>
      <c r="H8" s="11">
        <v>1729.28</v>
      </c>
      <c r="I8" s="11">
        <v>2429.15</v>
      </c>
      <c r="J8" s="11">
        <v>2369.02</v>
      </c>
      <c r="K8" s="90">
        <v>2271.12</v>
      </c>
      <c r="L8" s="31">
        <v>2124.9899999999998</v>
      </c>
      <c r="M8" s="11">
        <v>1345.69</v>
      </c>
      <c r="N8" s="11">
        <v>1750.02</v>
      </c>
      <c r="O8" s="11">
        <v>1728.64</v>
      </c>
      <c r="P8" s="11">
        <v>1728.64</v>
      </c>
      <c r="Q8" s="11">
        <v>1887.96</v>
      </c>
      <c r="R8" s="11">
        <v>1897.33</v>
      </c>
      <c r="S8" s="11">
        <v>2149.77</v>
      </c>
      <c r="T8" s="11">
        <v>2085</v>
      </c>
      <c r="U8" s="11">
        <v>2063.64</v>
      </c>
      <c r="V8" s="11">
        <v>2063.64</v>
      </c>
      <c r="W8" s="11">
        <v>2117.59</v>
      </c>
      <c r="X8" s="27">
        <v>2091.73</v>
      </c>
    </row>
    <row r="9" spans="1:24" ht="26.25" customHeight="1" thickBot="1" x14ac:dyDescent="0.3">
      <c r="E9" s="43" t="s">
        <v>67</v>
      </c>
      <c r="F9" s="32">
        <v>2240</v>
      </c>
      <c r="G9" s="28">
        <v>2245</v>
      </c>
      <c r="H9" s="28">
        <v>2252</v>
      </c>
      <c r="I9" s="28">
        <v>2257</v>
      </c>
      <c r="J9" s="28">
        <v>2255</v>
      </c>
      <c r="K9" s="94">
        <v>2263</v>
      </c>
      <c r="L9" s="32">
        <v>2277</v>
      </c>
      <c r="M9" s="28">
        <v>2347</v>
      </c>
      <c r="N9" s="28">
        <v>2367</v>
      </c>
      <c r="O9" s="28">
        <v>2394</v>
      </c>
      <c r="P9" s="28">
        <v>2394</v>
      </c>
      <c r="Q9" s="28">
        <v>2420</v>
      </c>
      <c r="R9" s="28">
        <v>2437</v>
      </c>
      <c r="S9" s="28">
        <v>2458</v>
      </c>
      <c r="T9" s="28">
        <v>2478</v>
      </c>
      <c r="U9" s="28">
        <v>2493</v>
      </c>
      <c r="V9" s="28">
        <v>2493</v>
      </c>
      <c r="W9" s="28">
        <v>2537</v>
      </c>
      <c r="X9" s="29">
        <v>2579</v>
      </c>
    </row>
    <row r="10" spans="1:24" ht="30" customHeight="1" x14ac:dyDescent="0.25">
      <c r="E10" s="248" t="s">
        <v>88</v>
      </c>
      <c r="F10" s="248"/>
      <c r="G10" s="248"/>
      <c r="H10" s="248"/>
      <c r="I10" s="248"/>
      <c r="J10" s="248"/>
      <c r="K10" s="248"/>
      <c r="L10" s="248"/>
      <c r="M10" s="248"/>
      <c r="N10" s="248"/>
      <c r="O10" s="248"/>
      <c r="P10" s="248"/>
      <c r="Q10" s="248"/>
      <c r="R10" s="248"/>
      <c r="S10" s="248"/>
      <c r="T10" s="80"/>
    </row>
    <row r="11" spans="1:24" ht="30" customHeight="1" thickBot="1" x14ac:dyDescent="0.4">
      <c r="F11" s="251" t="s">
        <v>156</v>
      </c>
      <c r="G11" s="252"/>
      <c r="H11" s="252"/>
      <c r="I11" s="252"/>
      <c r="J11" s="252"/>
      <c r="K11" s="252"/>
      <c r="L11" s="252"/>
      <c r="M11" s="252"/>
      <c r="N11" s="252"/>
      <c r="O11" s="252"/>
      <c r="P11" s="252"/>
      <c r="Q11" s="252"/>
      <c r="R11" s="252"/>
      <c r="S11" s="252"/>
      <c r="T11" s="252"/>
      <c r="U11" s="252"/>
      <c r="V11" s="252"/>
      <c r="W11" s="252"/>
      <c r="X11" s="252"/>
    </row>
    <row r="12" spans="1:24" ht="30" customHeight="1" thickBot="1" x14ac:dyDescent="0.3">
      <c r="D12" s="57" t="s">
        <v>84</v>
      </c>
      <c r="E12" s="57" t="s">
        <v>83</v>
      </c>
      <c r="F12" s="60">
        <v>44378</v>
      </c>
      <c r="G12" s="58">
        <v>44409</v>
      </c>
      <c r="H12" s="58">
        <v>44440</v>
      </c>
      <c r="I12" s="58">
        <v>44470</v>
      </c>
      <c r="J12" s="58">
        <v>44501</v>
      </c>
      <c r="K12" s="97">
        <v>44531</v>
      </c>
      <c r="L12" s="70">
        <v>44562</v>
      </c>
      <c r="M12" s="71">
        <v>44621</v>
      </c>
      <c r="N12" s="71">
        <v>44652</v>
      </c>
      <c r="O12" s="71">
        <v>44682</v>
      </c>
      <c r="P12" s="71">
        <v>44713</v>
      </c>
      <c r="Q12" s="71">
        <v>44743</v>
      </c>
      <c r="R12" s="71">
        <v>44774</v>
      </c>
      <c r="S12" s="71">
        <v>44805</v>
      </c>
      <c r="T12" s="71">
        <v>44835</v>
      </c>
      <c r="U12" s="71">
        <v>44866</v>
      </c>
      <c r="V12" s="71">
        <v>44896</v>
      </c>
      <c r="W12" s="71">
        <v>44927</v>
      </c>
      <c r="X12" s="72">
        <v>44958</v>
      </c>
    </row>
    <row r="13" spans="1:24" ht="30" customHeight="1" x14ac:dyDescent="0.25">
      <c r="D13" s="235" t="s">
        <v>85</v>
      </c>
      <c r="E13" s="54" t="s">
        <v>68</v>
      </c>
      <c r="F13" s="51">
        <v>633.46</v>
      </c>
      <c r="G13" s="52">
        <v>626.45000000000005</v>
      </c>
      <c r="H13" s="52">
        <v>764.35</v>
      </c>
      <c r="I13" s="52">
        <v>1048.69</v>
      </c>
      <c r="J13" s="52">
        <v>1024.52</v>
      </c>
      <c r="K13" s="88">
        <v>984.71</v>
      </c>
      <c r="L13" s="51">
        <v>933.31</v>
      </c>
      <c r="M13" s="52">
        <v>619.21</v>
      </c>
      <c r="N13" s="52">
        <v>784.02</v>
      </c>
      <c r="O13" s="52">
        <v>771.14</v>
      </c>
      <c r="P13" s="52">
        <v>774.53</v>
      </c>
      <c r="Q13" s="52">
        <v>839.04</v>
      </c>
      <c r="R13" s="52">
        <v>841.95</v>
      </c>
      <c r="S13" s="52">
        <v>945.64</v>
      </c>
      <c r="T13" s="52">
        <v>918.84</v>
      </c>
      <c r="U13" s="52">
        <v>911.27</v>
      </c>
      <c r="V13" s="52">
        <v>911.27</v>
      </c>
      <c r="W13" s="52">
        <v>936.76</v>
      </c>
      <c r="X13" s="53">
        <v>920.36</v>
      </c>
    </row>
    <row r="14" spans="1:24" ht="30" customHeight="1" thickBot="1" x14ac:dyDescent="0.3">
      <c r="D14" s="236"/>
      <c r="E14" s="42" t="s">
        <v>69</v>
      </c>
      <c r="F14" s="31">
        <v>792.07</v>
      </c>
      <c r="G14" s="11">
        <v>783.88</v>
      </c>
      <c r="H14" s="11">
        <v>956.25</v>
      </c>
      <c r="I14" s="11">
        <v>1312.09</v>
      </c>
      <c r="J14" s="11">
        <v>1281.8</v>
      </c>
      <c r="K14" s="90">
        <v>1232.46</v>
      </c>
      <c r="L14" s="31">
        <v>1167.1300000000001</v>
      </c>
      <c r="M14" s="11">
        <v>774.52</v>
      </c>
      <c r="N14" s="11">
        <v>980.83</v>
      </c>
      <c r="O14" s="11">
        <v>964.71</v>
      </c>
      <c r="P14" s="11">
        <v>969.94</v>
      </c>
      <c r="Q14" s="11">
        <v>1049.2</v>
      </c>
      <c r="R14" s="11">
        <v>1052.81</v>
      </c>
      <c r="S14" s="11">
        <v>1182.71</v>
      </c>
      <c r="T14" s="11">
        <v>1148.9100000000001</v>
      </c>
      <c r="U14" s="11">
        <v>1139.55</v>
      </c>
      <c r="V14" s="11">
        <v>1139.55</v>
      </c>
      <c r="W14" s="11">
        <v>1204.5999999999999</v>
      </c>
      <c r="X14" s="27">
        <v>1179.08</v>
      </c>
    </row>
    <row r="15" spans="1:24" ht="30" customHeight="1" thickBot="1" x14ac:dyDescent="0.3">
      <c r="D15" s="55" t="s">
        <v>86</v>
      </c>
      <c r="E15" s="42" t="s">
        <v>70</v>
      </c>
      <c r="F15" s="31">
        <v>1399.01</v>
      </c>
      <c r="G15" s="11">
        <v>1381.86</v>
      </c>
      <c r="H15" s="11">
        <v>1729.28</v>
      </c>
      <c r="I15" s="11">
        <v>2429.15</v>
      </c>
      <c r="J15" s="11">
        <v>2369.02</v>
      </c>
      <c r="K15" s="90">
        <v>2271.12</v>
      </c>
      <c r="L15" s="31">
        <v>2124.9899999999998</v>
      </c>
      <c r="M15" s="11">
        <v>1345.69</v>
      </c>
      <c r="N15" s="11">
        <v>1750.02</v>
      </c>
      <c r="O15" s="11">
        <v>1728.64</v>
      </c>
      <c r="P15" s="11">
        <v>1728.64</v>
      </c>
      <c r="Q15" s="11">
        <v>1887.96</v>
      </c>
      <c r="R15" s="11">
        <v>1897.33</v>
      </c>
      <c r="S15" s="11">
        <v>2149.77</v>
      </c>
      <c r="T15" s="11">
        <v>2085</v>
      </c>
      <c r="U15" s="11">
        <f>+U8</f>
        <v>2063.64</v>
      </c>
      <c r="V15" s="11">
        <f>+V8</f>
        <v>2063.64</v>
      </c>
      <c r="W15" s="11">
        <f t="shared" ref="W15:X15" si="0">+W8</f>
        <v>2117.59</v>
      </c>
      <c r="X15" s="27">
        <f t="shared" si="0"/>
        <v>2091.73</v>
      </c>
    </row>
    <row r="16" spans="1:24" ht="30" customHeight="1" thickBot="1" x14ac:dyDescent="0.3">
      <c r="D16" s="55" t="s">
        <v>87</v>
      </c>
      <c r="E16" s="43" t="s">
        <v>71</v>
      </c>
      <c r="F16" s="32">
        <v>1678.8119999999999</v>
      </c>
      <c r="G16" s="28">
        <v>1658.2319999999997</v>
      </c>
      <c r="H16" s="28">
        <v>2075.136</v>
      </c>
      <c r="I16" s="28">
        <v>2914.98</v>
      </c>
      <c r="J16" s="28">
        <v>2842.8240000000001</v>
      </c>
      <c r="K16" s="94">
        <v>2725.3439999999996</v>
      </c>
      <c r="L16" s="32">
        <v>2549.9879999999998</v>
      </c>
      <c r="M16" s="28">
        <v>1614.828</v>
      </c>
      <c r="N16" s="28">
        <v>2100.0239999999999</v>
      </c>
      <c r="O16" s="28">
        <v>2074.3679999999999</v>
      </c>
      <c r="P16" s="28">
        <v>2074.3679999999999</v>
      </c>
      <c r="Q16" s="28">
        <v>2265.5520000000001</v>
      </c>
      <c r="R16" s="28">
        <v>2276.7959999999998</v>
      </c>
      <c r="S16" s="28">
        <v>2341.09953</v>
      </c>
      <c r="T16" s="28">
        <v>2502</v>
      </c>
      <c r="U16" s="28">
        <v>2476.3679999999999</v>
      </c>
      <c r="V16" s="28">
        <v>2476.3679999999999</v>
      </c>
      <c r="W16" s="28">
        <v>2541.1080000000002</v>
      </c>
      <c r="X16" s="29">
        <v>2510.076</v>
      </c>
    </row>
    <row r="17" spans="5:21" ht="15" customHeight="1" x14ac:dyDescent="0.25">
      <c r="E17" s="249" t="s">
        <v>88</v>
      </c>
      <c r="F17" s="249"/>
      <c r="G17" s="249"/>
      <c r="H17" s="249"/>
      <c r="I17" s="249"/>
      <c r="J17" s="249"/>
      <c r="K17" s="249"/>
      <c r="L17" s="250"/>
      <c r="M17" s="250"/>
      <c r="N17" s="250"/>
      <c r="O17" s="250"/>
      <c r="P17" s="250"/>
      <c r="Q17" s="250"/>
      <c r="R17" s="250"/>
      <c r="S17" s="98"/>
      <c r="T17" s="98"/>
    </row>
    <row r="18" spans="5:21" ht="51.6" customHeight="1" x14ac:dyDescent="0.25">
      <c r="E18" s="257" t="s">
        <v>102</v>
      </c>
      <c r="F18" s="257"/>
      <c r="G18" s="257"/>
      <c r="H18" s="257"/>
      <c r="I18" s="257"/>
      <c r="J18" s="257"/>
      <c r="K18" s="257"/>
      <c r="L18" s="257"/>
      <c r="M18" s="257"/>
      <c r="N18" s="257"/>
      <c r="O18" s="257"/>
      <c r="P18" s="257"/>
      <c r="Q18" s="257"/>
      <c r="R18" s="257"/>
      <c r="S18" s="257"/>
      <c r="T18" s="257"/>
      <c r="U18" s="257"/>
    </row>
    <row r="19" spans="5:21" ht="15.75" x14ac:dyDescent="0.25">
      <c r="E19" s="258" t="s">
        <v>103</v>
      </c>
      <c r="F19" s="258"/>
      <c r="G19" s="258"/>
      <c r="H19" s="258"/>
      <c r="I19" s="258"/>
      <c r="J19" s="258"/>
      <c r="K19" s="258"/>
      <c r="L19" s="258"/>
      <c r="M19" s="258"/>
      <c r="N19" s="258"/>
      <c r="O19" s="258"/>
      <c r="P19" s="258"/>
      <c r="Q19" s="258"/>
      <c r="R19" s="258"/>
      <c r="S19" s="258"/>
      <c r="T19" s="258"/>
      <c r="U19" s="258"/>
    </row>
    <row r="42" spans="5:20" x14ac:dyDescent="0.25">
      <c r="E42" s="234"/>
      <c r="F42" s="234"/>
      <c r="G42" s="234"/>
      <c r="H42" s="234"/>
      <c r="I42" s="234"/>
      <c r="J42" s="234"/>
      <c r="K42" s="234"/>
      <c r="L42" s="234"/>
      <c r="M42" s="234"/>
      <c r="N42" s="234"/>
      <c r="O42" s="234"/>
      <c r="P42" s="234"/>
      <c r="Q42" s="234"/>
      <c r="R42" s="234"/>
      <c r="S42" s="234"/>
      <c r="T42" s="234"/>
    </row>
    <row r="62" spans="5:19" x14ac:dyDescent="0.25">
      <c r="E62" s="99"/>
      <c r="F62" s="99"/>
      <c r="G62" s="99"/>
      <c r="H62" s="99"/>
      <c r="I62" s="99"/>
      <c r="J62" s="99"/>
      <c r="K62" s="99"/>
      <c r="L62" s="99"/>
      <c r="M62" s="99"/>
      <c r="N62" s="99"/>
      <c r="O62" s="99"/>
      <c r="P62" s="99"/>
      <c r="Q62" s="99"/>
      <c r="R62" s="99"/>
      <c r="S62" s="99"/>
    </row>
    <row r="80" ht="32.25" customHeight="1" x14ac:dyDescent="0.25"/>
    <row r="81" ht="32.25" customHeight="1" x14ac:dyDescent="0.25"/>
    <row r="84" ht="30" customHeight="1" x14ac:dyDescent="0.25"/>
    <row r="87" ht="21" customHeight="1" x14ac:dyDescent="0.25"/>
  </sheetData>
  <mergeCells count="9">
    <mergeCell ref="E42:T42"/>
    <mergeCell ref="A1:C1"/>
    <mergeCell ref="E10:S10"/>
    <mergeCell ref="D13:D14"/>
    <mergeCell ref="E17:R17"/>
    <mergeCell ref="F11:X11"/>
    <mergeCell ref="F3:X3"/>
    <mergeCell ref="E18:U18"/>
    <mergeCell ref="E19:U19"/>
  </mergeCells>
  <pageMargins left="0.70866141732283472" right="0.70866141732283472" top="0.74803149606299213" bottom="0.74803149606299213" header="0.31496062992125984" footer="0.31496062992125984"/>
  <pageSetup scale="8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Bucaramanga</vt:lpstr>
      <vt:lpstr>Cali</vt:lpstr>
      <vt:lpstr>Cartagena</vt:lpstr>
      <vt:lpstr>Cúcuta</vt:lpstr>
      <vt:lpstr>Florencia</vt:lpstr>
      <vt:lpstr>Ibagué </vt:lpstr>
      <vt:lpstr>Manizales</vt:lpstr>
      <vt:lpstr>Medellín</vt:lpstr>
      <vt:lpstr>Mocoa</vt:lpstr>
      <vt:lpstr>Monteria</vt:lpstr>
      <vt:lpstr>Neiva</vt:lpstr>
      <vt:lpstr>Pasto</vt:lpstr>
      <vt:lpstr>Pereira</vt:lpstr>
      <vt:lpstr>Popayán</vt:lpstr>
      <vt:lpstr>Riohacha</vt:lpstr>
      <vt:lpstr>San José del Guaviare </vt:lpstr>
      <vt:lpstr>Sincelejo</vt:lpstr>
      <vt:lpstr>StaMarta</vt:lpstr>
      <vt:lpstr>Tunja</vt:lpstr>
      <vt:lpstr>Valledupar</vt:lpstr>
      <vt:lpstr>Villavicencio</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dc:creator>
  <cp:lastModifiedBy>Lucia Viviana Miranda Rodriguez</cp:lastModifiedBy>
  <cp:lastPrinted>2022-11-01T21:50:36Z</cp:lastPrinted>
  <dcterms:created xsi:type="dcterms:W3CDTF">2022-08-03T16:54:29Z</dcterms:created>
  <dcterms:modified xsi:type="dcterms:W3CDTF">2023-04-10T19:09:00Z</dcterms:modified>
</cp:coreProperties>
</file>