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G:\Mi unidad\FUNCIONARIO\AÑO 2023\CARPETA DE TRABAJO 2023\9 Septiembre\"/>
    </mc:Choice>
  </mc:AlternateContent>
  <xr:revisionPtr revIDLastSave="0" documentId="8_{E08E5A77-7266-4ABF-989D-8676EA36E814}" xr6:coauthVersionLast="47" xr6:coauthVersionMax="47" xr10:uidLastSave="{00000000-0000-0000-0000-000000000000}"/>
  <bookViews>
    <workbookView xWindow="-120" yWindow="-120" windowWidth="20730" windowHeight="11040" tabRatio="1000" xr2:uid="{00000000-000D-0000-FFFF-FFFF00000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sheetId="56" r:id="rId9"/>
    <sheet name="Bucaramanga" sheetId="40" r:id="rId10"/>
    <sheet name="Cali" sheetId="22" r:id="rId11"/>
    <sheet name="Cúcuta" sheetId="41" r:id="rId12"/>
    <sheet name="Manizales" sheetId="58" r:id="rId13"/>
    <sheet name="Ibagué " sheetId="50" r:id="rId14"/>
    <sheet name="Medellín" sheetId="47" r:id="rId15"/>
    <sheet name="Montería" sheetId="59" r:id="rId16"/>
    <sheet name="Mocoa" sheetId="51" r:id="rId17"/>
    <sheet name="Neiva" sheetId="45" r:id="rId18"/>
    <sheet name="Popayán" sheetId="60" r:id="rId19"/>
    <sheet name="Pasto" sheetId="55" r:id="rId20"/>
    <sheet name="Florencia" sheetId="57" r:id="rId21"/>
    <sheet name="Pereira" sheetId="39" r:id="rId22"/>
    <sheet name="Riohacha" sheetId="36" r:id="rId23"/>
    <sheet name="San José del Guaviare " sheetId="52"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49" l="1"/>
  <c r="P16" i="49"/>
  <c r="R15" i="62" l="1"/>
  <c r="R16" i="62" s="1"/>
  <c r="R15" i="46"/>
  <c r="R16" i="46" s="1"/>
  <c r="R15" i="37"/>
  <c r="R16" i="37" s="1"/>
  <c r="R15" i="44"/>
  <c r="R16" i="44" s="1"/>
  <c r="R15" i="36"/>
  <c r="R16" i="36" s="1"/>
  <c r="R15" i="39"/>
  <c r="R16" i="39" s="1"/>
  <c r="N16" i="55"/>
  <c r="R15" i="55"/>
  <c r="R16" i="55" s="1"/>
  <c r="Q15" i="55"/>
  <c r="Q16" i="55" s="1"/>
  <c r="P15" i="55"/>
  <c r="P16" i="55" s="1"/>
  <c r="O15" i="55"/>
  <c r="O16" i="55" s="1"/>
  <c r="N15" i="55"/>
  <c r="M15" i="55"/>
  <c r="M16" i="55" s="1"/>
  <c r="L15" i="55"/>
  <c r="L16" i="55" s="1"/>
  <c r="Q15" i="60"/>
  <c r="Q16" i="60" s="1"/>
  <c r="P15" i="60"/>
  <c r="P16" i="60" s="1"/>
  <c r="O15" i="60"/>
  <c r="O16" i="60" s="1"/>
  <c r="N15" i="60"/>
  <c r="N16" i="60" s="1"/>
  <c r="M15" i="60"/>
  <c r="M16" i="60" s="1"/>
  <c r="L15" i="60"/>
  <c r="L16" i="60" s="1"/>
  <c r="K15" i="60"/>
  <c r="K16" i="60" s="1"/>
  <c r="R15" i="47"/>
  <c r="R16" i="47" s="1"/>
  <c r="R15" i="41"/>
  <c r="R16" i="41" s="1"/>
  <c r="O15" i="40"/>
  <c r="O16" i="40" s="1"/>
  <c r="R15" i="40"/>
  <c r="R16" i="40" s="1"/>
  <c r="R15" i="45"/>
  <c r="R16" i="45" s="1"/>
  <c r="Q15" i="45"/>
  <c r="Q16" i="45" s="1"/>
  <c r="P15" i="45"/>
  <c r="P16" i="45" s="1"/>
  <c r="O15" i="45"/>
  <c r="O16" i="45" s="1"/>
  <c r="N15" i="45"/>
  <c r="N16" i="45" s="1"/>
  <c r="M15" i="45"/>
  <c r="M16" i="45" s="1"/>
  <c r="L15" i="45"/>
  <c r="L16" i="45" s="1"/>
  <c r="R15" i="43" l="1"/>
  <c r="R16" i="43" s="1"/>
  <c r="R15" i="42" l="1"/>
  <c r="R16" i="42" s="1"/>
  <c r="P15" i="61" l="1"/>
  <c r="O15" i="62"/>
  <c r="Q15" i="51"/>
  <c r="Q16" i="51" s="1"/>
  <c r="P15" i="51"/>
  <c r="P16" i="51" s="1"/>
  <c r="J15" i="40"/>
  <c r="K15" i="40"/>
  <c r="L15" i="40"/>
  <c r="M15" i="40"/>
  <c r="N15" i="40"/>
  <c r="N16" i="40" s="1"/>
  <c r="P15" i="40"/>
  <c r="P16" i="40" s="1"/>
  <c r="Q15" i="40"/>
  <c r="Q16" i="40" s="1"/>
  <c r="Q15" i="46" l="1"/>
  <c r="Q16" i="46" s="1"/>
  <c r="Q15" i="47" l="1"/>
  <c r="Q16" i="47" s="1"/>
  <c r="Q15" i="43"/>
  <c r="Q16" i="43" s="1"/>
  <c r="Q15" i="42"/>
  <c r="Q16" i="42" s="1"/>
  <c r="Q15" i="44" l="1"/>
  <c r="Q16" i="44" s="1"/>
  <c r="Q15" i="37"/>
  <c r="Q16" i="37" s="1"/>
  <c r="Q15" i="36" l="1"/>
  <c r="Q16" i="36" s="1"/>
  <c r="Q15" i="39"/>
  <c r="Q16" i="39" s="1"/>
  <c r="Q15" i="41"/>
  <c r="Q16" i="41" s="1"/>
  <c r="O15" i="46" l="1"/>
  <c r="O16" i="46" s="1"/>
  <c r="O15" i="43"/>
  <c r="O16" i="43" s="1"/>
  <c r="P15" i="37" l="1"/>
  <c r="P16" i="37" s="1"/>
  <c r="P15" i="44"/>
  <c r="P16" i="44" s="1"/>
  <c r="P15" i="36"/>
  <c r="P16" i="36" s="1"/>
  <c r="P15" i="39"/>
  <c r="P16" i="39" s="1"/>
  <c r="P15" i="41"/>
  <c r="P16" i="41" s="1"/>
  <c r="O15" i="47" l="1"/>
  <c r="O16" i="47" s="1"/>
  <c r="O15" i="42" l="1"/>
  <c r="O16" i="42" s="1"/>
  <c r="O15" i="37" l="1"/>
  <c r="O16" i="37" s="1"/>
  <c r="O15" i="44"/>
  <c r="O16" i="44" s="1"/>
  <c r="O15" i="36"/>
  <c r="O16" i="36" s="1"/>
  <c r="O15" i="39" l="1"/>
  <c r="O16" i="39" s="1"/>
  <c r="O15" i="41" l="1"/>
  <c r="O16" i="41" s="1"/>
  <c r="M15" i="47" l="1"/>
  <c r="M16" i="47" s="1"/>
  <c r="M15" i="42"/>
  <c r="N15" i="37" l="1"/>
  <c r="N16" i="37" s="1"/>
  <c r="N15" i="44"/>
  <c r="N16" i="44" s="1"/>
  <c r="N15" i="36"/>
  <c r="N16" i="36" s="1"/>
  <c r="N15" i="39"/>
  <c r="N16" i="39" s="1"/>
  <c r="N15" i="41"/>
  <c r="N16" i="41" s="1"/>
  <c r="K16" i="55" l="1"/>
  <c r="J15" i="55"/>
  <c r="J16" i="55" s="1"/>
  <c r="L15" i="46" l="1"/>
  <c r="L16" i="46" s="1"/>
  <c r="K15" i="46"/>
  <c r="K16" i="46" s="1"/>
  <c r="K15" i="45"/>
  <c r="K16" i="45" s="1"/>
  <c r="L15" i="47"/>
  <c r="L16" i="47" s="1"/>
  <c r="K15" i="47"/>
  <c r="K16" i="47" s="1"/>
  <c r="L15" i="43"/>
  <c r="K15" i="43"/>
  <c r="L15" i="42"/>
  <c r="K15" i="42"/>
  <c r="M15" i="41" l="1"/>
  <c r="M15" i="37" l="1"/>
  <c r="M15" i="44"/>
  <c r="L15" i="44"/>
  <c r="M15" i="36"/>
  <c r="L15" i="36"/>
  <c r="L16" i="39"/>
  <c r="J15" i="46" l="1"/>
  <c r="J16" i="46" s="1"/>
  <c r="J15" i="45"/>
  <c r="J16" i="45" s="1"/>
  <c r="J15" i="47"/>
  <c r="J16" i="47" s="1"/>
  <c r="J15" i="43"/>
  <c r="J15" i="42"/>
  <c r="K16" i="39" l="1"/>
  <c r="I15" i="47" l="1"/>
  <c r="I16" i="47" s="1"/>
  <c r="H15" i="47"/>
  <c r="H16" i="47" s="1"/>
  <c r="I15" i="46"/>
  <c r="I16" i="46" s="1"/>
  <c r="H15" i="46"/>
  <c r="H16" i="46" s="1"/>
  <c r="H15" i="45"/>
  <c r="H16" i="45" s="1"/>
  <c r="J15" i="44"/>
  <c r="H15" i="43"/>
  <c r="I15" i="42"/>
  <c r="H15" i="42"/>
  <c r="J15" i="41"/>
  <c r="H16" i="39"/>
  <c r="J15" i="39"/>
  <c r="J16" i="39" s="1"/>
  <c r="J15" i="37"/>
  <c r="J15" i="36"/>
</calcChain>
</file>

<file path=xl/sharedStrings.xml><?xml version="1.0" encoding="utf-8"?>
<sst xmlns="http://schemas.openxmlformats.org/spreadsheetml/2006/main" count="587" uniqueCount="158">
  <si>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</si>
  <si>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</si>
  <si>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</si>
  <si>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</si>
  <si>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</si>
  <si>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</si>
  <si>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</si>
  <si>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</si>
  <si>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</si>
  <si>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</si>
  <si>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</si>
  <si>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</si>
  <si>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</si>
  <si>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</si>
  <si>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</si>
  <si>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</si>
  <si>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</si>
  <si>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</si>
  <si>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</si>
  <si>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</si>
  <si>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</si>
  <si>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</si>
  <si>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</si>
  <si>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</si>
  <si>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</si>
  <si>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</si>
  <si>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</si>
  <si>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</si>
  <si>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</si>
  <si>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</si>
  <si>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</si>
  <si>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</si>
  <si>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</si>
  <si>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</si>
  <si>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</si>
  <si>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</si>
  <si>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</si>
  <si>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</si>
  <si>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</si>
  <si>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</si>
  <si>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</si>
  <si>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</si>
  <si>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</si>
  <si>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</si>
  <si>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</si>
  <si>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</si>
  <si>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</si>
  <si>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</si>
  <si>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</si>
  <si>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</si>
  <si>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</si>
  <si>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</si>
  <si>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</si>
  <si>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</si>
  <si>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</si>
  <si>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</si>
  <si>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</si>
  <si>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</si>
  <si>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</si>
  <si>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</si>
  <si>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</si>
  <si>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</si>
  <si>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</si>
  <si>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</si>
  <si>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</si>
  <si>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</si>
  <si>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</si>
  <si>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</si>
  <si>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</si>
  <si>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</si>
  <si>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</si>
  <si>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</si>
  <si>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</si>
  <si>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</si>
  <si>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</si>
  <si>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</si>
  <si>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</si>
  <si>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</si>
  <si>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</si>
  <si>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</si>
  <si>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</si>
  <si>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</si>
  <si>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</si>
  <si>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</si>
  <si>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</si>
  <si>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</si>
  <si>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</si>
  <si>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</si>
  <si>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</si>
  <si>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</si>
  <si>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</si>
  <si>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</si>
  <si>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</si>
  <si>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</si>
  <si>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</si>
  <si>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</si>
  <si>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</si>
  <si>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</si>
  <si>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</si>
  <si>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</si>
  <si>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</si>
  <si>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</si>
  <si>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</si>
  <si>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</si>
  <si>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</si>
  <si>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</si>
  <si>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</si>
  <si>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Componentes y CF Gases del Llano SA ESP BIC / Mercado 116  San José del Guaviare</t>
  </si>
  <si>
    <t>Tarifas Gases del Llano SA ESP BIC / Mercado 116  San José del Guaviare</t>
  </si>
  <si>
    <t>Efigas Gas Natural SA ESP / Mercado 167 ASE - Risaralda</t>
  </si>
  <si>
    <t>Tarifas Gases De La Guajira SA ESP / Mercado 17 Guajira -  Principal</t>
  </si>
  <si>
    <t xml:space="preserve"> Componentes y CF Surtidora De Gas Del Caribe SA ESP / Mercado 20 Bolívar - Sucre - Córdoba </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</si>
  <si>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</si>
  <si>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</si>
  <si>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</si>
  <si>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</si>
  <si>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</si>
  <si>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</si>
  <si>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</si>
  <si>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</si>
  <si>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</si>
  <si>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</si>
  <si>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</si>
  <si>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</si>
  <si>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</si>
  <si>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</si>
  <si>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</si>
  <si>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</si>
  <si>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</si>
  <si>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</si>
  <si>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</si>
  <si>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</si>
  <si>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</si>
  <si>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</si>
  <si>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</si>
  <si>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</si>
  <si>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</si>
  <si>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</si>
  <si>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</si>
  <si>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</si>
  <si>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</si>
  <si>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Tarifas Surtidora De Gas Del Caribe SA ESP / Mercado 20 Bolívar - Sucre - Córdoba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</si>
  <si>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</si>
  <si>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</si>
  <si>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</si>
  <si>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</si>
  <si>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</si>
  <si>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</si>
  <si>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</si>
  <si>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</si>
  <si>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</si>
  <si>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</si>
  <si>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</si>
  <si>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</si>
  <si>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</si>
  <si>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</si>
  <si>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jul-22</t>
  </si>
  <si>
    <t>ago-22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</si>
</sst>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70">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17" fontId="22" fillId="4" borderId="34" xfId="0" applyNumberFormat="1" applyFont="1" applyFill="1" applyBorder="1" applyAlignment="1">
      <alignment horizontal="center" vertical="center" wrapText="1"/>
    </xf>
    <xf numFmtId="17" fontId="22" fillId="4" borderId="35"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6" xfId="0" applyFill="1" applyBorder="1" applyAlignment="1">
      <alignment horizontal="center" vertical="center" wrapText="1"/>
    </xf>
    <xf numFmtId="0" fontId="0" fillId="4" borderId="23" xfId="0" applyFill="1" applyBorder="1" applyAlignment="1">
      <alignment horizontal="center" vertical="center" wrapText="1"/>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40"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41" xfId="0" applyNumberFormat="1" applyFont="1" applyBorder="1" applyAlignment="1">
      <alignment horizontal="center" vertical="center"/>
    </xf>
    <xf numFmtId="164" fontId="10" fillId="0" borderId="42" xfId="0" applyNumberFormat="1" applyFont="1" applyBorder="1" applyAlignment="1">
      <alignment horizontal="center" vertical="center"/>
    </xf>
    <xf numFmtId="164" fontId="10" fillId="0" borderId="43" xfId="0" applyNumberFormat="1" applyFont="1" applyBorder="1" applyAlignment="1">
      <alignment horizontal="center" vertical="center"/>
    </xf>
    <xf numFmtId="0" fontId="0" fillId="2" borderId="12" xfId="0" applyFill="1" applyBorder="1"/>
    <xf numFmtId="0" fontId="0" fillId="2" borderId="18" xfId="0" applyFill="1" applyBorder="1"/>
    <xf numFmtId="164" fontId="0" fillId="0" borderId="41" xfId="0" applyNumberFormat="1" applyBorder="1" applyAlignment="1">
      <alignment horizontal="center" vertical="center" wrapText="1"/>
    </xf>
    <xf numFmtId="164" fontId="0" fillId="0" borderId="42" xfId="0" applyNumberFormat="1" applyBorder="1" applyAlignment="1">
      <alignment horizontal="center" vertical="center" wrapText="1"/>
    </xf>
    <xf numFmtId="17" fontId="3" fillId="4" borderId="35" xfId="0" applyNumberFormat="1" applyFont="1" applyFill="1" applyBorder="1" applyAlignment="1">
      <alignment horizontal="center" vertical="center" wrapText="1"/>
    </xf>
    <xf numFmtId="0" fontId="23" fillId="4" borderId="3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xf numFmtId="0" fontId="29" fillId="0" borderId="0" xfId="0" applyFont="1" applyAlignment="1">
      <alignment horizontal="right"/>
    </xf>
    <xf numFmtId="0" fontId="29" fillId="2" borderId="0" xfId="0" applyFont="1" applyFill="1" applyAlignment="1">
      <alignment horizontal="right"/>
    </xf>
    <xf numFmtId="17" fontId="22" fillId="4" borderId="5" xfId="0" applyNumberFormat="1" applyFont="1" applyFill="1" applyBorder="1" applyAlignment="1">
      <alignment horizontal="center" vertical="center" wrapText="1"/>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17" fontId="22" fillId="4" borderId="18" xfId="0" applyNumberFormat="1" applyFont="1" applyFill="1" applyBorder="1" applyAlignment="1">
      <alignment horizontal="center" vertical="center" wrapText="1"/>
    </xf>
    <xf numFmtId="17" fontId="22" fillId="4" borderId="19" xfId="0" applyNumberFormat="1" applyFont="1" applyFill="1" applyBorder="1" applyAlignment="1">
      <alignment horizontal="center" vertical="center" wrapText="1"/>
    </xf>
    <xf numFmtId="0" fontId="20" fillId="3" borderId="7" xfId="0" applyFont="1" applyFill="1" applyBorder="1"/>
    <xf numFmtId="0" fontId="0" fillId="2" borderId="0" xfId="0" applyFill="1" applyAlignment="1">
      <alignment horizontal="center" vertical="center"/>
    </xf>
    <xf numFmtId="17" fontId="0" fillId="4" borderId="32"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2" xfId="0" applyFont="1" applyFill="1" applyBorder="1" applyAlignment="1">
      <alignment wrapText="1"/>
    </xf>
    <xf numFmtId="0" fontId="25" fillId="2" borderId="0" xfId="0" applyFont="1" applyFill="1" applyAlignment="1">
      <alignment wrapText="1"/>
    </xf>
    <xf numFmtId="0" fontId="20" fillId="3" borderId="6" xfId="0" applyFont="1" applyFill="1" applyBorder="1"/>
    <xf numFmtId="0" fontId="29" fillId="0" borderId="12" xfId="0" applyFont="1" applyBorder="1" applyAlignment="1">
      <alignment horizontal="right"/>
    </xf>
    <xf numFmtId="0" fontId="0" fillId="2" borderId="19" xfId="0" applyFill="1" applyBorder="1"/>
    <xf numFmtId="0" fontId="0" fillId="2" borderId="13" xfId="0" applyFill="1" applyBorder="1"/>
    <xf numFmtId="0" fontId="29" fillId="0" borderId="21" xfId="0" applyFont="1" applyBorder="1" applyAlignment="1">
      <alignment horizontal="right"/>
    </xf>
    <xf numFmtId="0" fontId="0" fillId="2" borderId="22" xfId="0" applyFill="1" applyBorder="1"/>
    <xf numFmtId="0" fontId="20" fillId="3" borderId="0" xfId="0" applyFont="1" applyFill="1"/>
    <xf numFmtId="0" fontId="20" fillId="3" borderId="4" xfId="0" applyFont="1" applyFill="1" applyBorder="1"/>
    <xf numFmtId="0" fontId="29" fillId="0" borderId="18" xfId="0" applyFont="1" applyBorder="1" applyAlignment="1">
      <alignment horizontal="right"/>
    </xf>
    <xf numFmtId="0" fontId="0" fillId="2" borderId="21" xfId="0" applyFill="1" applyBorder="1"/>
    <xf numFmtId="164" fontId="0" fillId="0" borderId="39" xfId="0" applyNumberFormat="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164" fontId="0" fillId="0" borderId="3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3" fillId="4" borderId="34"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0" xfId="0" applyFont="1" applyFill="1" applyAlignment="1">
      <alignment horizontal="center" wrapText="1"/>
    </xf>
    <xf numFmtId="0" fontId="20" fillId="3" borderId="7"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0" fillId="3" borderId="0" xfId="0" applyFont="1" applyFill="1" applyAlignment="1">
      <alignment horizontal="center"/>
    </xf>
    <xf numFmtId="0" fontId="25" fillId="2" borderId="2" xfId="0" applyFont="1" applyFill="1" applyBorder="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left" vertical="top" wrapText="1"/>
    </xf>
    <xf numFmtId="0" fontId="25" fillId="2" borderId="2" xfId="0" applyFont="1" applyFill="1" applyBorder="1" applyAlignment="1">
      <alignment horizontal="center" vertical="top"/>
    </xf>
    <xf numFmtId="0" fontId="20" fillId="3" borderId="7" xfId="0" applyFont="1" applyFill="1" applyBorder="1" applyAlignment="1">
      <alignment horizontal="center" wrapText="1"/>
    </xf>
    <xf numFmtId="0" fontId="25" fillId="2" borderId="2" xfId="0" applyFont="1" applyFill="1" applyBorder="1" applyAlignment="1">
      <alignment horizontal="center" wrapText="1"/>
    </xf>
    <xf numFmtId="0" fontId="20" fillId="3" borderId="2" xfId="0" applyFont="1" applyFill="1" applyBorder="1" applyAlignment="1">
      <alignment horizontal="center"/>
    </xf>
    <xf numFmtId="0" fontId="20" fillId="3" borderId="3" xfId="0" applyFont="1" applyFill="1" applyBorder="1" applyAlignment="1">
      <alignment horizontal="center"/>
    </xf>
    <xf numFmtId="0" fontId="21" fillId="3" borderId="4" xfId="0" applyFont="1" applyFill="1" applyBorder="1" applyAlignment="1">
      <alignment horizontal="center" wrapText="1"/>
    </xf>
    <xf numFmtId="0" fontId="21"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Alignment="1">
      <alignment horizontal="center"/>
    </xf>
    <xf numFmtId="0" fontId="20"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5" fillId="2" borderId="0" xfId="0" applyFont="1" applyFill="1" applyAlignment="1">
      <alignment horizontal="right" vertical="top"/>
    </xf>
    <xf numFmtId="0" fontId="20" fillId="3" borderId="0" xfId="0" applyFont="1" applyFill="1" applyAlignment="1">
      <alignment horizontal="center" wrapText="1"/>
    </xf>
    <xf numFmtId="17" fontId="22" fillId="4" borderId="18" xfId="0" quotePrefix="1" applyNumberFormat="1" applyFont="1" applyFill="1" applyBorder="1" applyAlignment="1">
      <alignment horizontal="center" vertical="center" wrapText="1"/>
    </xf>
    <xf numFmtId="17" fontId="22" fillId="4" borderId="44" xfId="0" applyNumberFormat="1" applyFont="1" applyFill="1" applyBorder="1" applyAlignment="1">
      <alignment horizontal="center" vertical="center" wrapText="1"/>
    </xf>
    <xf numFmtId="0" fontId="21" fillId="3" borderId="38" xfId="0" applyFont="1" applyFill="1" applyBorder="1" applyAlignment="1">
      <alignment horizontal="center"/>
    </xf>
    <xf numFmtId="0" fontId="21" fillId="3" borderId="45" xfId="0" applyFont="1" applyFill="1" applyBorder="1" applyAlignment="1">
      <alignment horizontal="center"/>
    </xf>
    <xf numFmtId="0" fontId="21" fillId="3" borderId="46" xfId="0" applyFont="1" applyFill="1" applyBorder="1" applyAlignment="1">
      <alignment horizontal="center"/>
    </xf>
    <xf numFmtId="0" fontId="20" fillId="3" borderId="38" xfId="0" applyFont="1" applyFill="1" applyBorder="1" applyAlignment="1">
      <alignment horizontal="center"/>
    </xf>
    <xf numFmtId="0" fontId="20" fillId="3" borderId="45" xfId="0" applyFont="1" applyFill="1" applyBorder="1" applyAlignment="1">
      <alignment horizontal="center"/>
    </xf>
    <xf numFmtId="0" fontId="20" fillId="3" borderId="46" xfId="0" applyFont="1" applyFill="1" applyBorder="1" applyAlignment="1">
      <alignment horizontal="center"/>
    </xf>
    <xf numFmtId="0" fontId="25" fillId="2" borderId="0" xfId="0" applyFont="1" applyFill="1" applyAlignment="1">
      <alignment vertical="top"/>
    </xf>
  </cellXfs>
  <cellStyles count="3">
    <cellStyle name="Normal" xfId="0" builtinId="0"/>
    <cellStyle name="Normal 4" xfId="1" xr:uid="{00000000-0005-0000-0000-000001000000}"/>
    <cellStyle name="Porcentaje 2 2" xfId="2" xr:uid="{00000000-0005-0000-0000-000002000000}"/>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Macro'!$E$49:$E$79</c:f>
              <c:numCache>
                <c:formatCode>0</c:formatCode>
                <c:ptCount val="31"/>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Macro'!$F$49:$F$79</c:f>
              <c:numCache>
                <c:formatCode>0</c:formatCode>
                <c:ptCount val="31"/>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ax val="45078"/>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1327"/>
        <c:crosses val="autoZero"/>
        <c:auto val="1"/>
        <c:lblOffset val="100"/>
        <c:baseTimeUnit val="months"/>
      </c:dateAx>
      <c:valAx>
        <c:axId val="1780421327"/>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0911"/>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Vanti'!$F$13:$R$13</c:f>
              <c:numCache>
                <c:formatCode>0.0</c:formatCode>
                <c:ptCount val="13"/>
                <c:pt idx="0">
                  <c:v>991.75</c:v>
                </c:pt>
                <c:pt idx="1">
                  <c:v>1052.5999999999999</c:v>
                </c:pt>
                <c:pt idx="2">
                  <c:v>1044.96</c:v>
                </c:pt>
                <c:pt idx="3">
                  <c:v>1073.46</c:v>
                </c:pt>
                <c:pt idx="4">
                  <c:v>1139.3499999999999</c:v>
                </c:pt>
                <c:pt idx="5">
                  <c:v>1131.49</c:v>
                </c:pt>
                <c:pt idx="6">
                  <c:v>1142.83</c:v>
                </c:pt>
                <c:pt idx="7">
                  <c:v>1217.5</c:v>
                </c:pt>
                <c:pt idx="8">
                  <c:v>1148.6400000000001</c:v>
                </c:pt>
                <c:pt idx="9">
                  <c:v>1118.47</c:v>
                </c:pt>
                <c:pt idx="10">
                  <c:v>1117.8499999999999</c:v>
                </c:pt>
                <c:pt idx="11">
                  <c:v>1118.47</c:v>
                </c:pt>
                <c:pt idx="12">
                  <c:v>1109.69</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Vanti'!$F$14:$R$14</c:f>
              <c:numCache>
                <c:formatCode>0.0</c:formatCode>
                <c:ptCount val="13"/>
                <c:pt idx="0">
                  <c:v>1250.1400000000001</c:v>
                </c:pt>
                <c:pt idx="1">
                  <c:v>1327.26</c:v>
                </c:pt>
                <c:pt idx="2">
                  <c:v>1317</c:v>
                </c:pt>
                <c:pt idx="3">
                  <c:v>1351.82</c:v>
                </c:pt>
                <c:pt idx="4">
                  <c:v>1434.14</c:v>
                </c:pt>
                <c:pt idx="5">
                  <c:v>1424.62</c:v>
                </c:pt>
                <c:pt idx="6">
                  <c:v>1440.88</c:v>
                </c:pt>
                <c:pt idx="7">
                  <c:v>1536.84</c:v>
                </c:pt>
                <c:pt idx="8">
                  <c:v>1447.09</c:v>
                </c:pt>
                <c:pt idx="9">
                  <c:v>1407.56</c:v>
                </c:pt>
                <c:pt idx="10">
                  <c:v>1415.65</c:v>
                </c:pt>
                <c:pt idx="11">
                  <c:v>1407.56</c:v>
                </c:pt>
                <c:pt idx="12">
                  <c:v>1396.46</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Vanti'!$F$15:$R$15</c:f>
              <c:numCache>
                <c:formatCode>0.0</c:formatCode>
                <c:ptCount val="13"/>
                <c:pt idx="0">
                  <c:v>2206.5500000000002</c:v>
                </c:pt>
                <c:pt idx="1">
                  <c:v>2361.3000000000002</c:v>
                </c:pt>
                <c:pt idx="2">
                  <c:v>2332</c:v>
                </c:pt>
                <c:pt idx="3">
                  <c:v>2408.1999999999998</c:v>
                </c:pt>
                <c:pt idx="4">
                  <c:v>2567.61</c:v>
                </c:pt>
                <c:pt idx="5">
                  <c:v>2548.14</c:v>
                </c:pt>
                <c:pt idx="6">
                  <c:v>2562.44</c:v>
                </c:pt>
                <c:pt idx="7">
                  <c:v>2741.78</c:v>
                </c:pt>
                <c:pt idx="8">
                  <c:v>2567.5300000000002</c:v>
                </c:pt>
                <c:pt idx="9">
                  <c:v>2506.69</c:v>
                </c:pt>
                <c:pt idx="10">
                  <c:v>2506.69</c:v>
                </c:pt>
                <c:pt idx="11">
                  <c:v>2506.69</c:v>
                </c:pt>
                <c:pt idx="12">
                  <c:v>2468.54</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Vanti'!$F$16:$R$16</c:f>
              <c:numCache>
                <c:formatCode>0.0</c:formatCode>
                <c:ptCount val="13"/>
                <c:pt idx="0">
                  <c:v>2647.86</c:v>
                </c:pt>
                <c:pt idx="1">
                  <c:v>2833.56</c:v>
                </c:pt>
                <c:pt idx="2">
                  <c:v>2798.4</c:v>
                </c:pt>
                <c:pt idx="3">
                  <c:v>2889.8399999999997</c:v>
                </c:pt>
                <c:pt idx="4">
                  <c:v>3081.1320000000001</c:v>
                </c:pt>
                <c:pt idx="5">
                  <c:v>3057.7679999999996</c:v>
                </c:pt>
                <c:pt idx="6">
                  <c:v>3074.9279999999999</c:v>
                </c:pt>
                <c:pt idx="7">
                  <c:v>3290.136</c:v>
                </c:pt>
                <c:pt idx="8">
                  <c:v>3081.0360000000001</c:v>
                </c:pt>
                <c:pt idx="9">
                  <c:v>3008.0279999999998</c:v>
                </c:pt>
                <c:pt idx="10">
                  <c:v>3008.0279999999998</c:v>
                </c:pt>
                <c:pt idx="11">
                  <c:v>3008.0279999999998</c:v>
                </c:pt>
                <c:pt idx="12">
                  <c:v>2962.248</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Cartagena!$F$5:$R$5</c:f>
              <c:numCache>
                <c:formatCode>0.0</c:formatCode>
                <c:ptCount val="13"/>
                <c:pt idx="0">
                  <c:v>886.17</c:v>
                </c:pt>
                <c:pt idx="1">
                  <c:v>910.91</c:v>
                </c:pt>
                <c:pt idx="2">
                  <c:v>912.26</c:v>
                </c:pt>
                <c:pt idx="3">
                  <c:v>962.02</c:v>
                </c:pt>
                <c:pt idx="4">
                  <c:v>1040.3399999999999</c:v>
                </c:pt>
                <c:pt idx="5">
                  <c:v>1022.62</c:v>
                </c:pt>
                <c:pt idx="6">
                  <c:v>1114.3</c:v>
                </c:pt>
                <c:pt idx="7">
                  <c:v>1093.5</c:v>
                </c:pt>
                <c:pt idx="8">
                  <c:v>1136.5</c:v>
                </c:pt>
                <c:pt idx="9">
                  <c:v>1079.1400000000001</c:v>
                </c:pt>
                <c:pt idx="10">
                  <c:v>1106.33</c:v>
                </c:pt>
                <c:pt idx="11">
                  <c:v>1001.4</c:v>
                </c:pt>
                <c:pt idx="12">
                  <c:v>1001.4</c:v>
                </c:pt>
              </c:numCache>
            </c:numRef>
          </c:val>
          <c:extLst>
            <c:ext xmlns:c16="http://schemas.microsoft.com/office/drawing/2014/chart" uri="{C3380CC4-5D6E-409C-BE32-E72D297353CC}">
              <c16:uniqueId val="{00000000-EFBD-446B-A7B6-43EF5D2E0EAB}"/>
            </c:ext>
          </c:extLst>
        </c:ser>
        <c:ser>
          <c:idx val="1"/>
          <c:order val="1"/>
          <c:tx>
            <c:strRef>
              <c:f>Cartagena!$E$6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Cartagena!$F$6:$R$6</c:f>
              <c:numCache>
                <c:formatCode>0.0</c:formatCode>
                <c:ptCount val="13"/>
                <c:pt idx="0">
                  <c:v>211.86</c:v>
                </c:pt>
                <c:pt idx="1">
                  <c:v>206.26</c:v>
                </c:pt>
                <c:pt idx="2">
                  <c:v>206.01</c:v>
                </c:pt>
                <c:pt idx="3">
                  <c:v>185.17</c:v>
                </c:pt>
                <c:pt idx="4">
                  <c:v>186.54</c:v>
                </c:pt>
                <c:pt idx="5">
                  <c:v>191.17</c:v>
                </c:pt>
                <c:pt idx="6">
                  <c:v>187.05</c:v>
                </c:pt>
                <c:pt idx="7">
                  <c:v>211.55</c:v>
                </c:pt>
                <c:pt idx="8">
                  <c:v>209.16</c:v>
                </c:pt>
                <c:pt idx="9">
                  <c:v>208.7</c:v>
                </c:pt>
                <c:pt idx="10">
                  <c:v>226.94</c:v>
                </c:pt>
                <c:pt idx="11">
                  <c:v>232.37</c:v>
                </c:pt>
                <c:pt idx="12">
                  <c:v>232.37</c:v>
                </c:pt>
              </c:numCache>
            </c:numRef>
          </c:val>
          <c:extLst>
            <c:ext xmlns:c16="http://schemas.microsoft.com/office/drawing/2014/chart" uri="{C3380CC4-5D6E-409C-BE32-E72D297353CC}">
              <c16:uniqueId val="{00000001-EFBD-446B-A7B6-43EF5D2E0EAB}"/>
            </c:ext>
          </c:extLst>
        </c:ser>
        <c:ser>
          <c:idx val="2"/>
          <c:order val="2"/>
          <c:tx>
            <c:strRef>
              <c:f>Cartagena!$E$7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Cartagena!$F$7:$R$7</c:f>
              <c:numCache>
                <c:formatCode>0.0</c:formatCode>
                <c:ptCount val="13"/>
                <c:pt idx="0">
                  <c:v>837.8</c:v>
                </c:pt>
                <c:pt idx="1">
                  <c:v>852.79</c:v>
                </c:pt>
                <c:pt idx="2">
                  <c:v>853.9</c:v>
                </c:pt>
                <c:pt idx="3">
                  <c:v>859.36</c:v>
                </c:pt>
                <c:pt idx="4">
                  <c:v>870.26</c:v>
                </c:pt>
                <c:pt idx="5">
                  <c:v>882.47</c:v>
                </c:pt>
                <c:pt idx="6">
                  <c:v>883.66</c:v>
                </c:pt>
                <c:pt idx="7">
                  <c:v>930.03</c:v>
                </c:pt>
                <c:pt idx="8">
                  <c:v>944.52</c:v>
                </c:pt>
                <c:pt idx="9">
                  <c:v>948.13</c:v>
                </c:pt>
                <c:pt idx="10">
                  <c:v>944.03</c:v>
                </c:pt>
                <c:pt idx="11">
                  <c:v>943.37</c:v>
                </c:pt>
                <c:pt idx="12">
                  <c:v>943.37</c:v>
                </c:pt>
              </c:numCache>
            </c:numRef>
          </c:val>
          <c:extLst>
            <c:ext xmlns:c16="http://schemas.microsoft.com/office/drawing/2014/chart" uri="{C3380CC4-5D6E-409C-BE32-E72D297353CC}">
              <c16:uniqueId val="{00000002-EFBD-446B-A7B6-43EF5D2E0EA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Cartagena!$E$8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Cartagena!$F$8:$R$8</c:f>
              <c:numCache>
                <c:formatCode>0.0</c:formatCode>
                <c:ptCount val="13"/>
                <c:pt idx="0">
                  <c:v>1978.46</c:v>
                </c:pt>
                <c:pt idx="1">
                  <c:v>2014.17</c:v>
                </c:pt>
                <c:pt idx="2">
                  <c:v>2018.96</c:v>
                </c:pt>
                <c:pt idx="3">
                  <c:v>2054.17</c:v>
                </c:pt>
                <c:pt idx="4">
                  <c:v>2147.73</c:v>
                </c:pt>
                <c:pt idx="5">
                  <c:v>2146.46</c:v>
                </c:pt>
                <c:pt idx="6">
                  <c:v>2238.4</c:v>
                </c:pt>
                <c:pt idx="7">
                  <c:v>2288.91</c:v>
                </c:pt>
                <c:pt idx="8">
                  <c:v>2345.6</c:v>
                </c:pt>
                <c:pt idx="9">
                  <c:v>2289.3200000000002</c:v>
                </c:pt>
                <c:pt idx="10">
                  <c:v>2332.27</c:v>
                </c:pt>
                <c:pt idx="11">
                  <c:v>2221.89</c:v>
                </c:pt>
                <c:pt idx="12">
                  <c:v>2221.89</c:v>
                </c:pt>
              </c:numCache>
            </c:numRef>
          </c:val>
          <c:smooth val="0"/>
          <c:extLst>
            <c:ext xmlns:c16="http://schemas.microsoft.com/office/drawing/2014/chart" uri="{C3380CC4-5D6E-409C-BE32-E72D297353CC}">
              <c16:uniqueId val="{00000003-EFBD-446B-A7B6-43EF5D2E0EA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Cartagena!$E$13</c:f>
              <c:strCache>
                <c:ptCount val="1"/>
                <c:pt idx="0">
                  <c:v>ESTRATO 1 ($/m3)</c:v>
                </c:pt>
              </c:strCache>
            </c:strRef>
          </c:tx>
          <c:spPr>
            <a:solidFill>
              <a:schemeClr val="accent1"/>
            </a:solidFill>
            <a:ln>
              <a:noFill/>
            </a:ln>
            <a:effectLst/>
          </c:spPr>
          <c:invertIfNegative val="0"/>
          <c:cat>
            <c:numRef>
              <c:f>Cartagena!$F$12:$R$12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Cartagena!$F$13:$R$13</c:f>
              <c:numCache>
                <c:formatCode>0.0</c:formatCode>
                <c:ptCount val="13"/>
                <c:pt idx="0">
                  <c:v>894.13</c:v>
                </c:pt>
                <c:pt idx="1">
                  <c:v>907.16</c:v>
                </c:pt>
                <c:pt idx="2">
                  <c:v>907.44</c:v>
                </c:pt>
                <c:pt idx="3">
                  <c:v>924.96</c:v>
                </c:pt>
                <c:pt idx="4">
                  <c:v>962.82</c:v>
                </c:pt>
                <c:pt idx="5">
                  <c:v>970.22</c:v>
                </c:pt>
                <c:pt idx="6">
                  <c:v>1001.38</c:v>
                </c:pt>
                <c:pt idx="7">
                  <c:v>1024.53</c:v>
                </c:pt>
                <c:pt idx="8">
                  <c:v>1049.77</c:v>
                </c:pt>
                <c:pt idx="9">
                  <c:v>1060.8</c:v>
                </c:pt>
                <c:pt idx="10">
                  <c:v>1069.0899999999999</c:v>
                </c:pt>
                <c:pt idx="11">
                  <c:v>1076.98</c:v>
                </c:pt>
                <c:pt idx="12">
                  <c:v>1076.98</c:v>
                </c:pt>
              </c:numCache>
            </c:numRef>
          </c:val>
          <c:extLst>
            <c:ext xmlns:c16="http://schemas.microsoft.com/office/drawing/2014/chart" uri="{C3380CC4-5D6E-409C-BE32-E72D297353CC}">
              <c16:uniqueId val="{00000000-F114-4ECA-81CB-2E7349CF5F8B}"/>
            </c:ext>
          </c:extLst>
        </c:ser>
        <c:ser>
          <c:idx val="1"/>
          <c:order val="1"/>
          <c:tx>
            <c:strRef>
              <c:f>Cartagena!$E$14</c:f>
              <c:strCache>
                <c:ptCount val="1"/>
                <c:pt idx="0">
                  <c:v>ESTRATO 2 ($/m3)</c:v>
                </c:pt>
              </c:strCache>
            </c:strRef>
          </c:tx>
          <c:spPr>
            <a:solidFill>
              <a:schemeClr val="accent2"/>
            </a:solidFill>
            <a:ln>
              <a:noFill/>
            </a:ln>
            <a:effectLst/>
          </c:spPr>
          <c:invertIfNegative val="0"/>
          <c:cat>
            <c:numRef>
              <c:f>Cartagena!$F$12:$R$12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Cartagena!$F$14:$R$14</c:f>
              <c:numCache>
                <c:formatCode>0.0</c:formatCode>
                <c:ptCount val="13"/>
                <c:pt idx="0">
                  <c:v>1119.1300000000001</c:v>
                </c:pt>
                <c:pt idx="1">
                  <c:v>1137.3699999999999</c:v>
                </c:pt>
                <c:pt idx="2">
                  <c:v>1149</c:v>
                </c:pt>
                <c:pt idx="3">
                  <c:v>1159.68</c:v>
                </c:pt>
                <c:pt idx="4">
                  <c:v>1206.32</c:v>
                </c:pt>
                <c:pt idx="5">
                  <c:v>1215.5999999999999</c:v>
                </c:pt>
                <c:pt idx="6">
                  <c:v>1254.3</c:v>
                </c:pt>
                <c:pt idx="7">
                  <c:v>1284.4000000000001</c:v>
                </c:pt>
                <c:pt idx="8">
                  <c:v>1317.27</c:v>
                </c:pt>
                <c:pt idx="9">
                  <c:v>1331.1</c:v>
                </c:pt>
                <c:pt idx="10">
                  <c:v>1341.51</c:v>
                </c:pt>
                <c:pt idx="11">
                  <c:v>1351.41</c:v>
                </c:pt>
                <c:pt idx="12">
                  <c:v>1351.41</c:v>
                </c:pt>
              </c:numCache>
            </c:numRef>
          </c:val>
          <c:extLst>
            <c:ext xmlns:c16="http://schemas.microsoft.com/office/drawing/2014/chart" uri="{C3380CC4-5D6E-409C-BE32-E72D297353CC}">
              <c16:uniqueId val="{00000001-F114-4ECA-81CB-2E7349CF5F8B}"/>
            </c:ext>
          </c:extLst>
        </c:ser>
        <c:ser>
          <c:idx val="2"/>
          <c:order val="2"/>
          <c:tx>
            <c:strRef>
              <c:f>Cartagena!$E$15</c:f>
              <c:strCache>
                <c:ptCount val="1"/>
                <c:pt idx="0">
                  <c:v>ESTRATO 3 Y 4 ($/m3)</c:v>
                </c:pt>
              </c:strCache>
            </c:strRef>
          </c:tx>
          <c:spPr>
            <a:solidFill>
              <a:schemeClr val="accent3"/>
            </a:solidFill>
            <a:ln>
              <a:noFill/>
            </a:ln>
            <a:effectLst/>
          </c:spPr>
          <c:invertIfNegative val="0"/>
          <c:cat>
            <c:numRef>
              <c:f>Cartagena!$F$12:$R$12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Cartagena!$F$15:$R$15</c:f>
              <c:numCache>
                <c:formatCode>0.0</c:formatCode>
                <c:ptCount val="13"/>
                <c:pt idx="0">
                  <c:v>1978.46</c:v>
                </c:pt>
                <c:pt idx="1">
                  <c:v>2014.17</c:v>
                </c:pt>
                <c:pt idx="2">
                  <c:v>2018.96</c:v>
                </c:pt>
                <c:pt idx="3">
                  <c:v>2054.17</c:v>
                </c:pt>
                <c:pt idx="4">
                  <c:v>2147.73</c:v>
                </c:pt>
                <c:pt idx="5">
                  <c:v>2146.46</c:v>
                </c:pt>
                <c:pt idx="6">
                  <c:v>2238.4</c:v>
                </c:pt>
                <c:pt idx="7">
                  <c:v>2288.91</c:v>
                </c:pt>
                <c:pt idx="8">
                  <c:v>2345.6</c:v>
                </c:pt>
                <c:pt idx="9">
                  <c:v>2289.3200000000002</c:v>
                </c:pt>
                <c:pt idx="10">
                  <c:v>2332.27</c:v>
                </c:pt>
                <c:pt idx="11">
                  <c:v>2221.89</c:v>
                </c:pt>
                <c:pt idx="12">
                  <c:v>2221.89</c:v>
                </c:pt>
              </c:numCache>
            </c:numRef>
          </c:val>
          <c:extLst>
            <c:ext xmlns:c16="http://schemas.microsoft.com/office/drawing/2014/chart" uri="{C3380CC4-5D6E-409C-BE32-E72D297353CC}">
              <c16:uniqueId val="{00000002-F114-4ECA-81CB-2E7349CF5F8B}"/>
            </c:ext>
          </c:extLst>
        </c:ser>
        <c:ser>
          <c:idx val="3"/>
          <c:order val="3"/>
          <c:tx>
            <c:strRef>
              <c:f>Cartagena!$E$16</c:f>
              <c:strCache>
                <c:ptCount val="1"/>
                <c:pt idx="0">
                  <c:v>ESTRATO 5 Y 6 ($/m3)</c:v>
                </c:pt>
              </c:strCache>
            </c:strRef>
          </c:tx>
          <c:spPr>
            <a:solidFill>
              <a:srgbClr val="00602B"/>
            </a:solidFill>
            <a:ln>
              <a:noFill/>
            </a:ln>
            <a:effectLst/>
          </c:spPr>
          <c:invertIfNegative val="0"/>
          <c:cat>
            <c:numRef>
              <c:f>Cartagena!$F$12:$R$12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Cartagena!$F$16:$R$16</c:f>
              <c:numCache>
                <c:formatCode>0.0</c:formatCode>
                <c:ptCount val="13"/>
                <c:pt idx="0">
                  <c:v>2374.152</c:v>
                </c:pt>
                <c:pt idx="1">
                  <c:v>2417.0039999999999</c:v>
                </c:pt>
                <c:pt idx="2">
                  <c:v>2422.752</c:v>
                </c:pt>
                <c:pt idx="3">
                  <c:v>2465.0039999999999</c:v>
                </c:pt>
                <c:pt idx="4">
                  <c:v>2577.2759999999998</c:v>
                </c:pt>
                <c:pt idx="5">
                  <c:v>2575.752</c:v>
                </c:pt>
                <c:pt idx="6">
                  <c:v>2686.08</c:v>
                </c:pt>
                <c:pt idx="7">
                  <c:v>2746.6919999999996</c:v>
                </c:pt>
                <c:pt idx="8">
                  <c:v>2814.72</c:v>
                </c:pt>
                <c:pt idx="9">
                  <c:v>2747.1840000000002</c:v>
                </c:pt>
                <c:pt idx="10">
                  <c:v>2798.7239999999997</c:v>
                </c:pt>
                <c:pt idx="11">
                  <c:v>2666.2679999999996</c:v>
                </c:pt>
                <c:pt idx="12">
                  <c:v>2666.2679999999996</c:v>
                </c:pt>
              </c:numCache>
            </c:numRef>
          </c:val>
          <c:extLst>
            <c:ext xmlns:c16="http://schemas.microsoft.com/office/drawing/2014/chart" uri="{C3380CC4-5D6E-409C-BE32-E72D297353CC}">
              <c16:uniqueId val="{00000003-F114-4ECA-81CB-2E7349CF5F8B}"/>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Bucaramanga!$F$5:$R$5</c:f>
              <c:numCache>
                <c:formatCode>0.0</c:formatCode>
                <c:ptCount val="11"/>
                <c:pt idx="0">
                  <c:v>779.21</c:v>
                </c:pt>
                <c:pt idx="1">
                  <c:v>818.35</c:v>
                </c:pt>
                <c:pt idx="2">
                  <c:v>1050.31</c:v>
                </c:pt>
                <c:pt idx="3">
                  <c:v>1056.07</c:v>
                </c:pt>
                <c:pt idx="4">
                  <c:v>1119.25</c:v>
                </c:pt>
                <c:pt idx="5">
                  <c:v>1119.25</c:v>
                </c:pt>
                <c:pt idx="6">
                  <c:v>1132.3</c:v>
                </c:pt>
                <c:pt idx="7">
                  <c:v>1094.71</c:v>
                </c:pt>
                <c:pt idx="8">
                  <c:v>889.39</c:v>
                </c:pt>
                <c:pt idx="9">
                  <c:v>993.53</c:v>
                </c:pt>
                <c:pt idx="10">
                  <c:v>932.63</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Bucaramanga!$F$6:$R$6</c:f>
              <c:numCache>
                <c:formatCode>0.0</c:formatCode>
                <c:ptCount val="11"/>
                <c:pt idx="0">
                  <c:v>562.17999999999995</c:v>
                </c:pt>
                <c:pt idx="1">
                  <c:v>520.99</c:v>
                </c:pt>
                <c:pt idx="2">
                  <c:v>535.9</c:v>
                </c:pt>
                <c:pt idx="3">
                  <c:v>465.54</c:v>
                </c:pt>
                <c:pt idx="4">
                  <c:v>374.03</c:v>
                </c:pt>
                <c:pt idx="5">
                  <c:v>374.03</c:v>
                </c:pt>
                <c:pt idx="6">
                  <c:v>410.55</c:v>
                </c:pt>
                <c:pt idx="7">
                  <c:v>419.79</c:v>
                </c:pt>
                <c:pt idx="8">
                  <c:v>438.44</c:v>
                </c:pt>
                <c:pt idx="9">
                  <c:v>400.75</c:v>
                </c:pt>
                <c:pt idx="10">
                  <c:v>465.37</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Bucaramanga!$F$7:$R$7</c:f>
              <c:numCache>
                <c:formatCode>0.0</c:formatCode>
                <c:ptCount val="11"/>
                <c:pt idx="0">
                  <c:v>459.39</c:v>
                </c:pt>
                <c:pt idx="1">
                  <c:v>470.4</c:v>
                </c:pt>
                <c:pt idx="2">
                  <c:v>467.52</c:v>
                </c:pt>
                <c:pt idx="3">
                  <c:v>469.03</c:v>
                </c:pt>
                <c:pt idx="4">
                  <c:v>476.36</c:v>
                </c:pt>
                <c:pt idx="5">
                  <c:v>476.36</c:v>
                </c:pt>
                <c:pt idx="6">
                  <c:v>523.74</c:v>
                </c:pt>
                <c:pt idx="7">
                  <c:v>530.39</c:v>
                </c:pt>
                <c:pt idx="8">
                  <c:v>494.25</c:v>
                </c:pt>
                <c:pt idx="9">
                  <c:v>487.06</c:v>
                </c:pt>
                <c:pt idx="10">
                  <c:v>474.47</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Bucaramanga!$F$8:$R$8</c:f>
              <c:numCache>
                <c:formatCode>0.0</c:formatCode>
                <c:ptCount val="11"/>
                <c:pt idx="0">
                  <c:v>1887.96</c:v>
                </c:pt>
                <c:pt idx="1">
                  <c:v>1897.33</c:v>
                </c:pt>
                <c:pt idx="2">
                  <c:v>2149.77</c:v>
                </c:pt>
                <c:pt idx="3">
                  <c:v>2085</c:v>
                </c:pt>
                <c:pt idx="4">
                  <c:v>2063.64</c:v>
                </c:pt>
                <c:pt idx="5">
                  <c:v>2063.64</c:v>
                </c:pt>
                <c:pt idx="6">
                  <c:v>2117.59</c:v>
                </c:pt>
                <c:pt idx="7">
                  <c:v>2091.73</c:v>
                </c:pt>
                <c:pt idx="8">
                  <c:v>1893.07</c:v>
                </c:pt>
                <c:pt idx="9">
                  <c:v>1955.64</c:v>
                </c:pt>
                <c:pt idx="10">
                  <c:v>1935.47</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Bucaramanga!$F$13:$R$13</c:f>
              <c:numCache>
                <c:formatCode>0.0</c:formatCode>
                <c:ptCount val="11"/>
                <c:pt idx="0">
                  <c:v>839.04</c:v>
                </c:pt>
                <c:pt idx="1">
                  <c:v>841.95</c:v>
                </c:pt>
                <c:pt idx="2">
                  <c:v>945.64</c:v>
                </c:pt>
                <c:pt idx="3">
                  <c:v>918.84</c:v>
                </c:pt>
                <c:pt idx="4">
                  <c:v>911.27</c:v>
                </c:pt>
                <c:pt idx="5">
                  <c:v>911.27</c:v>
                </c:pt>
                <c:pt idx="6">
                  <c:v>936.76</c:v>
                </c:pt>
                <c:pt idx="7">
                  <c:v>920.36</c:v>
                </c:pt>
                <c:pt idx="8">
                  <c:v>850.77</c:v>
                </c:pt>
                <c:pt idx="9">
                  <c:v>871.67</c:v>
                </c:pt>
                <c:pt idx="10">
                  <c:v>864.11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Bucaramanga!$F$14:$R$14</c:f>
              <c:numCache>
                <c:formatCode>0.0</c:formatCode>
                <c:ptCount val="11"/>
                <c:pt idx="0">
                  <c:v>1049.2</c:v>
                </c:pt>
                <c:pt idx="1">
                  <c:v>1052.81</c:v>
                </c:pt>
                <c:pt idx="2">
                  <c:v>1182.71</c:v>
                </c:pt>
                <c:pt idx="3">
                  <c:v>1148.9100000000001</c:v>
                </c:pt>
                <c:pt idx="4">
                  <c:v>1139.55</c:v>
                </c:pt>
                <c:pt idx="5">
                  <c:v>1139.55</c:v>
                </c:pt>
                <c:pt idx="6">
                  <c:v>1204.5999999999999</c:v>
                </c:pt>
                <c:pt idx="7">
                  <c:v>1179.08</c:v>
                </c:pt>
                <c:pt idx="8">
                  <c:v>1062.83</c:v>
                </c:pt>
                <c:pt idx="9">
                  <c:v>1089.1199999999999</c:v>
                </c:pt>
                <c:pt idx="10">
                  <c:v>1108.42</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Bucaramanga!$F$15:$R$15</c:f>
              <c:numCache>
                <c:formatCode>0.0</c:formatCode>
                <c:ptCount val="11"/>
                <c:pt idx="0">
                  <c:v>1887.96</c:v>
                </c:pt>
                <c:pt idx="1">
                  <c:v>1897.33</c:v>
                </c:pt>
                <c:pt idx="2">
                  <c:v>2149.77</c:v>
                </c:pt>
                <c:pt idx="3">
                  <c:v>2085</c:v>
                </c:pt>
                <c:pt idx="4">
                  <c:v>2063.64</c:v>
                </c:pt>
                <c:pt idx="5">
                  <c:v>2063.64</c:v>
                </c:pt>
                <c:pt idx="6">
                  <c:v>2117.59</c:v>
                </c:pt>
                <c:pt idx="7">
                  <c:v>2091.73</c:v>
                </c:pt>
                <c:pt idx="8">
                  <c:v>1893.07</c:v>
                </c:pt>
                <c:pt idx="9">
                  <c:v>1955.64</c:v>
                </c:pt>
                <c:pt idx="10">
                  <c:v>1935.47</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1"/>
                <c:pt idx="0">
                  <c:v>44743</c:v>
                </c:pt>
                <c:pt idx="1">
                  <c:v>44774</c:v>
                </c:pt>
                <c:pt idx="2">
                  <c:v>44805</c:v>
                </c:pt>
                <c:pt idx="3">
                  <c:v>44835</c:v>
                </c:pt>
                <c:pt idx="4">
                  <c:v>44866</c:v>
                </c:pt>
                <c:pt idx="5">
                  <c:v>44896</c:v>
                </c:pt>
                <c:pt idx="6">
                  <c:v>44927</c:v>
                </c:pt>
                <c:pt idx="7">
                  <c:v>44958</c:v>
                </c:pt>
                <c:pt idx="8">
                  <c:v>44986</c:v>
                </c:pt>
                <c:pt idx="9">
                  <c:v>45047</c:v>
                </c:pt>
                <c:pt idx="10">
                  <c:v>45108</c:v>
                </c:pt>
              </c:numCache>
            </c:numRef>
          </c:cat>
          <c:val>
            <c:numRef>
              <c:f>Bucaramanga!$F$16:$R$16</c:f>
              <c:numCache>
                <c:formatCode>0.0</c:formatCode>
                <c:ptCount val="11"/>
                <c:pt idx="0">
                  <c:v>2265.5520000000001</c:v>
                </c:pt>
                <c:pt idx="1">
                  <c:v>2276.7959999999998</c:v>
                </c:pt>
                <c:pt idx="2">
                  <c:v>2341.09953</c:v>
                </c:pt>
                <c:pt idx="3">
                  <c:v>2502</c:v>
                </c:pt>
                <c:pt idx="4">
                  <c:v>2476.3679999999999</c:v>
                </c:pt>
                <c:pt idx="5">
                  <c:v>2476.3679999999999</c:v>
                </c:pt>
                <c:pt idx="6">
                  <c:v>2541.1080000000002</c:v>
                </c:pt>
                <c:pt idx="7">
                  <c:v>2510.076</c:v>
                </c:pt>
                <c:pt idx="8">
                  <c:v>2271.6839999999997</c:v>
                </c:pt>
                <c:pt idx="9">
                  <c:v>2346.768</c:v>
                </c:pt>
                <c:pt idx="10">
                  <c:v>2322.5639999999999</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Cali!$F$5:$R$5</c:f>
              <c:numCache>
                <c:formatCode>0.0</c:formatCode>
                <c:ptCount val="13"/>
                <c:pt idx="0">
                  <c:v>1125.6500000000001</c:v>
                </c:pt>
                <c:pt idx="1">
                  <c:v>1157.9000000000001</c:v>
                </c:pt>
                <c:pt idx="2">
                  <c:v>1221.8499999999999</c:v>
                </c:pt>
                <c:pt idx="3">
                  <c:v>1258.6400000000001</c:v>
                </c:pt>
                <c:pt idx="4">
                  <c:v>1269.6500000000001</c:v>
                </c:pt>
                <c:pt idx="5">
                  <c:v>1260.7</c:v>
                </c:pt>
                <c:pt idx="6">
                  <c:v>1274.19</c:v>
                </c:pt>
                <c:pt idx="7">
                  <c:v>1259.9100000000001</c:v>
                </c:pt>
                <c:pt idx="8">
                  <c:v>1238.18</c:v>
                </c:pt>
                <c:pt idx="9">
                  <c:v>1247.3800000000001</c:v>
                </c:pt>
                <c:pt idx="10">
                  <c:v>1276.06</c:v>
                </c:pt>
                <c:pt idx="11">
                  <c:v>1123.54</c:v>
                </c:pt>
                <c:pt idx="12">
                  <c:v>1260.1199999999999</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Cali!$F$6:$R$6</c:f>
              <c:numCache>
                <c:formatCode>0.0</c:formatCode>
                <c:ptCount val="13"/>
                <c:pt idx="0">
                  <c:v>927.75</c:v>
                </c:pt>
                <c:pt idx="1">
                  <c:v>868.22</c:v>
                </c:pt>
                <c:pt idx="2">
                  <c:v>857.06</c:v>
                </c:pt>
                <c:pt idx="3">
                  <c:v>953.77</c:v>
                </c:pt>
                <c:pt idx="4">
                  <c:v>962.1</c:v>
                </c:pt>
                <c:pt idx="5">
                  <c:v>988.43</c:v>
                </c:pt>
                <c:pt idx="6">
                  <c:v>1057.73</c:v>
                </c:pt>
                <c:pt idx="7">
                  <c:v>1060.8</c:v>
                </c:pt>
                <c:pt idx="8">
                  <c:v>1194.68</c:v>
                </c:pt>
                <c:pt idx="9">
                  <c:v>1091.29</c:v>
                </c:pt>
                <c:pt idx="10">
                  <c:v>1036.67</c:v>
                </c:pt>
                <c:pt idx="11">
                  <c:v>986.08</c:v>
                </c:pt>
                <c:pt idx="12">
                  <c:v>995.95</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Cali!$F$7:$R$7</c:f>
              <c:numCache>
                <c:formatCode>0.0</c:formatCode>
                <c:ptCount val="13"/>
                <c:pt idx="0">
                  <c:v>685.99</c:v>
                </c:pt>
                <c:pt idx="1">
                  <c:v>698.36</c:v>
                </c:pt>
                <c:pt idx="2">
                  <c:v>783.19</c:v>
                </c:pt>
                <c:pt idx="3">
                  <c:v>787.98</c:v>
                </c:pt>
                <c:pt idx="4">
                  <c:v>798.39</c:v>
                </c:pt>
                <c:pt idx="5">
                  <c:v>810.07</c:v>
                </c:pt>
                <c:pt idx="6">
                  <c:v>810</c:v>
                </c:pt>
                <c:pt idx="7">
                  <c:v>823</c:v>
                </c:pt>
                <c:pt idx="8">
                  <c:v>836</c:v>
                </c:pt>
                <c:pt idx="9">
                  <c:v>839</c:v>
                </c:pt>
                <c:pt idx="10">
                  <c:v>835</c:v>
                </c:pt>
                <c:pt idx="11">
                  <c:v>832</c:v>
                </c:pt>
                <c:pt idx="12">
                  <c:v>825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Cali!$F$8:$R$8</c:f>
              <c:numCache>
                <c:formatCode>0.0</c:formatCode>
                <c:ptCount val="13"/>
                <c:pt idx="0">
                  <c:v>2802.9</c:v>
                </c:pt>
                <c:pt idx="1">
                  <c:v>2740.82</c:v>
                </c:pt>
                <c:pt idx="2">
                  <c:v>2872.55</c:v>
                </c:pt>
                <c:pt idx="3">
                  <c:v>3013.74</c:v>
                </c:pt>
                <c:pt idx="4">
                  <c:v>3041.35</c:v>
                </c:pt>
                <c:pt idx="5">
                  <c:v>3054.71</c:v>
                </c:pt>
                <c:pt idx="6">
                  <c:v>3153.94</c:v>
                </c:pt>
                <c:pt idx="7">
                  <c:v>3155.49</c:v>
                </c:pt>
                <c:pt idx="8">
                  <c:v>3288.4</c:v>
                </c:pt>
                <c:pt idx="9">
                  <c:v>3194.1</c:v>
                </c:pt>
                <c:pt idx="10">
                  <c:v>3166.38</c:v>
                </c:pt>
                <c:pt idx="11">
                  <c:v>2958.7</c:v>
                </c:pt>
                <c:pt idx="12">
                  <c:v>3071.96</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Cali!$F$13:$R$13</c:f>
              <c:numCache>
                <c:formatCode>0.0</c:formatCode>
                <c:ptCount val="13"/>
                <c:pt idx="0">
                  <c:v>1236.22</c:v>
                </c:pt>
                <c:pt idx="1">
                  <c:v>1246.24</c:v>
                </c:pt>
                <c:pt idx="2">
                  <c:v>1263.6300000000001</c:v>
                </c:pt>
                <c:pt idx="3" formatCode="General">
                  <c:v>1321.29</c:v>
                </c:pt>
                <c:pt idx="4" formatCode="General">
                  <c:v>1337.14</c:v>
                </c:pt>
                <c:pt idx="5">
                  <c:v>1347.43</c:v>
                </c:pt>
                <c:pt idx="6">
                  <c:v>1380.44</c:v>
                </c:pt>
                <c:pt idx="7">
                  <c:v>1405.01</c:v>
                </c:pt>
                <c:pt idx="8">
                  <c:v>1440.79</c:v>
                </c:pt>
                <c:pt idx="9">
                  <c:v>1455.91</c:v>
                </c:pt>
                <c:pt idx="10">
                  <c:v>1467.27</c:v>
                </c:pt>
                <c:pt idx="11">
                  <c:v>1473.58</c:v>
                </c:pt>
                <c:pt idx="12">
                  <c:v>1478</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Cali!$F$14:$R$14</c:f>
              <c:numCache>
                <c:formatCode>0.0</c:formatCode>
                <c:ptCount val="13"/>
                <c:pt idx="0">
                  <c:v>1549.57</c:v>
                </c:pt>
                <c:pt idx="1">
                  <c:v>1562.12</c:v>
                </c:pt>
                <c:pt idx="2">
                  <c:v>1585.89</c:v>
                </c:pt>
                <c:pt idx="3" formatCode="General">
                  <c:v>1657.05</c:v>
                </c:pt>
                <c:pt idx="4" formatCode="General">
                  <c:v>1675.76</c:v>
                </c:pt>
                <c:pt idx="5">
                  <c:v>1688.66</c:v>
                </c:pt>
                <c:pt idx="6">
                  <c:v>1732.41</c:v>
                </c:pt>
                <c:pt idx="7">
                  <c:v>1763.25</c:v>
                </c:pt>
                <c:pt idx="8">
                  <c:v>1807.57</c:v>
                </c:pt>
                <c:pt idx="9">
                  <c:v>1826.55</c:v>
                </c:pt>
                <c:pt idx="10">
                  <c:v>1840.8</c:v>
                </c:pt>
                <c:pt idx="11">
                  <c:v>1848.72</c:v>
                </c:pt>
                <c:pt idx="12">
                  <c:v>1854.26</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Cali!$F$15:$R$15</c:f>
              <c:numCache>
                <c:formatCode>0.0</c:formatCode>
                <c:ptCount val="13"/>
                <c:pt idx="0">
                  <c:v>2802.9</c:v>
                </c:pt>
                <c:pt idx="1">
                  <c:v>2740.82</c:v>
                </c:pt>
                <c:pt idx="2">
                  <c:v>2872.55</c:v>
                </c:pt>
                <c:pt idx="3" formatCode="General">
                  <c:v>3013.74</c:v>
                </c:pt>
                <c:pt idx="4" formatCode="General">
                  <c:v>3041.35</c:v>
                </c:pt>
                <c:pt idx="5">
                  <c:v>3054.71</c:v>
                </c:pt>
                <c:pt idx="6">
                  <c:v>3153.94</c:v>
                </c:pt>
                <c:pt idx="7">
                  <c:v>3155.49</c:v>
                </c:pt>
                <c:pt idx="8">
                  <c:v>3288.4</c:v>
                </c:pt>
                <c:pt idx="9">
                  <c:v>3194.1</c:v>
                </c:pt>
                <c:pt idx="10">
                  <c:v>3166.38</c:v>
                </c:pt>
                <c:pt idx="11">
                  <c:v>2958.7</c:v>
                </c:pt>
                <c:pt idx="12">
                  <c:v>3071.96</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Cali!$F$16:$R$16</c:f>
              <c:numCache>
                <c:formatCode>0.0</c:formatCode>
                <c:ptCount val="13"/>
                <c:pt idx="0">
                  <c:v>3363.48</c:v>
                </c:pt>
                <c:pt idx="1">
                  <c:v>3288.9839999999999</c:v>
                </c:pt>
                <c:pt idx="2">
                  <c:v>3447.06</c:v>
                </c:pt>
                <c:pt idx="3" formatCode="General">
                  <c:v>3616.4879999999998</c:v>
                </c:pt>
                <c:pt idx="4" formatCode="General">
                  <c:v>3649.62</c:v>
                </c:pt>
                <c:pt idx="5">
                  <c:v>3665.652</c:v>
                </c:pt>
                <c:pt idx="6">
                  <c:v>3784.7280000000001</c:v>
                </c:pt>
                <c:pt idx="7">
                  <c:v>3786.5879999999997</c:v>
                </c:pt>
                <c:pt idx="8">
                  <c:v>3946.08</c:v>
                </c:pt>
                <c:pt idx="9">
                  <c:v>2929.63</c:v>
                </c:pt>
                <c:pt idx="10">
                  <c:v>3799.6559999999999</c:v>
                </c:pt>
                <c:pt idx="11">
                  <c:v>3550.4399999999996</c:v>
                </c:pt>
                <c:pt idx="12">
                  <c:v>3686.3519999999999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Cúcuta!$F$5:$R$5</c:f>
              <c:numCache>
                <c:formatCode>0.0</c:formatCode>
                <c:ptCount val="13"/>
                <c:pt idx="0">
                  <c:v>1266.6199999999999</c:v>
                </c:pt>
                <c:pt idx="1">
                  <c:v>1462.83</c:v>
                </c:pt>
                <c:pt idx="2">
                  <c:v>1551.06</c:v>
                </c:pt>
                <c:pt idx="3">
                  <c:v>1665.75</c:v>
                </c:pt>
                <c:pt idx="4">
                  <c:v>1722.18</c:v>
                </c:pt>
                <c:pt idx="5">
                  <c:v>1699.54</c:v>
                </c:pt>
                <c:pt idx="6">
                  <c:v>1699.06</c:v>
                </c:pt>
                <c:pt idx="7">
                  <c:v>1714.78</c:v>
                </c:pt>
                <c:pt idx="8">
                  <c:v>1706.94</c:v>
                </c:pt>
                <c:pt idx="9">
                  <c:v>1701.33</c:v>
                </c:pt>
                <c:pt idx="10">
                  <c:v>1656.2</c:v>
                </c:pt>
                <c:pt idx="11">
                  <c:v>1587.41</c:v>
                </c:pt>
                <c:pt idx="12">
                  <c:v>1503.89</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Cúcuta!$F$6:$R$6</c:f>
              <c:numCache>
                <c:formatCode>0.0</c:formatCode>
                <c:ptCount val="13"/>
                <c:pt idx="0">
                  <c:v>323.18</c:v>
                </c:pt>
                <c:pt idx="1">
                  <c:v>279.37</c:v>
                </c:pt>
                <c:pt idx="2">
                  <c:v>258.41000000000003</c:v>
                </c:pt>
                <c:pt idx="3">
                  <c:v>244.23</c:v>
                </c:pt>
                <c:pt idx="4">
                  <c:v>196.33</c:v>
                </c:pt>
                <c:pt idx="5">
                  <c:v>207.91</c:v>
                </c:pt>
                <c:pt idx="6">
                  <c:v>244.23</c:v>
                </c:pt>
                <c:pt idx="7">
                  <c:v>229.32</c:v>
                </c:pt>
                <c:pt idx="8">
                  <c:v>212.77</c:v>
                </c:pt>
                <c:pt idx="9">
                  <c:v>257.81</c:v>
                </c:pt>
                <c:pt idx="10">
                  <c:v>238.29</c:v>
                </c:pt>
                <c:pt idx="11">
                  <c:v>254</c:v>
                </c:pt>
                <c:pt idx="12">
                  <c:v>280.27</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Cúcuta!$F$7:$R$7</c:f>
              <c:numCache>
                <c:formatCode>0.0</c:formatCode>
                <c:ptCount val="13"/>
                <c:pt idx="0">
                  <c:v>1290.6099999999999</c:v>
                </c:pt>
                <c:pt idx="1">
                  <c:v>1319</c:v>
                </c:pt>
                <c:pt idx="2">
                  <c:v>1328.42</c:v>
                </c:pt>
                <c:pt idx="3">
                  <c:v>1360.41</c:v>
                </c:pt>
                <c:pt idx="4">
                  <c:v>1366.84</c:v>
                </c:pt>
                <c:pt idx="5">
                  <c:v>1388.06</c:v>
                </c:pt>
                <c:pt idx="6">
                  <c:v>1383.12</c:v>
                </c:pt>
                <c:pt idx="7">
                  <c:v>1391.26</c:v>
                </c:pt>
                <c:pt idx="8">
                  <c:v>1423.33</c:v>
                </c:pt>
                <c:pt idx="9">
                  <c:v>1423.3</c:v>
                </c:pt>
                <c:pt idx="10">
                  <c:v>1397.37</c:v>
                </c:pt>
                <c:pt idx="11">
                  <c:v>1374.66</c:v>
                </c:pt>
                <c:pt idx="12">
                  <c:v>1386.35</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Cúcuta!$F$8:$R$8</c:f>
              <c:numCache>
                <c:formatCode>0.0</c:formatCode>
                <c:ptCount val="13"/>
                <c:pt idx="0">
                  <c:v>2908.56</c:v>
                </c:pt>
                <c:pt idx="1">
                  <c:v>3090.43</c:v>
                </c:pt>
                <c:pt idx="2">
                  <c:v>3176.14</c:v>
                </c:pt>
                <c:pt idx="3">
                  <c:v>3315.35</c:v>
                </c:pt>
                <c:pt idx="4">
                  <c:v>3327.1</c:v>
                </c:pt>
                <c:pt idx="5">
                  <c:v>3331.66</c:v>
                </c:pt>
                <c:pt idx="6">
                  <c:v>3330.8</c:v>
                </c:pt>
                <c:pt idx="7">
                  <c:v>3374.22</c:v>
                </c:pt>
                <c:pt idx="8">
                  <c:v>3383.42</c:v>
                </c:pt>
                <c:pt idx="9">
                  <c:v>3383.42</c:v>
                </c:pt>
                <c:pt idx="10">
                  <c:v>3326.59</c:v>
                </c:pt>
                <c:pt idx="11">
                  <c:v>3250.2</c:v>
                </c:pt>
                <c:pt idx="12">
                  <c:v>3200.63</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Cúcuta!$F$13:$R$13</c:f>
              <c:numCache>
                <c:formatCode>0.0</c:formatCode>
                <c:ptCount val="13"/>
                <c:pt idx="0">
                  <c:v>1256.8800000000001</c:v>
                </c:pt>
                <c:pt idx="1">
                  <c:v>1331.73</c:v>
                </c:pt>
                <c:pt idx="2">
                  <c:v>1367.51</c:v>
                </c:pt>
                <c:pt idx="3">
                  <c:v>1423.49</c:v>
                </c:pt>
                <c:pt idx="4">
                  <c:v>1433.79</c:v>
                </c:pt>
                <c:pt idx="5">
                  <c:v>1444.79</c:v>
                </c:pt>
                <c:pt idx="6">
                  <c:v>1462.96</c:v>
                </c:pt>
                <c:pt idx="7">
                  <c:v>1488.96</c:v>
                </c:pt>
                <c:pt idx="8">
                  <c:v>1513.69</c:v>
                </c:pt>
                <c:pt idx="9">
                  <c:v>1529.59</c:v>
                </c:pt>
                <c:pt idx="10">
                  <c:v>1541.54</c:v>
                </c:pt>
                <c:pt idx="11">
                  <c:v>1548.28</c:v>
                </c:pt>
                <c:pt idx="12">
                  <c:v>1551.99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Cúcuta!$F$14:$R$14</c:f>
              <c:numCache>
                <c:formatCode>0.0</c:formatCode>
                <c:ptCount val="13"/>
                <c:pt idx="0">
                  <c:v>1573.21</c:v>
                </c:pt>
                <c:pt idx="1">
                  <c:v>1667.06</c:v>
                </c:pt>
                <c:pt idx="2">
                  <c:v>1711.63</c:v>
                </c:pt>
                <c:pt idx="3">
                  <c:v>1781.6</c:v>
                </c:pt>
                <c:pt idx="4">
                  <c:v>1794.38</c:v>
                </c:pt>
                <c:pt idx="5">
                  <c:v>1808.19</c:v>
                </c:pt>
                <c:pt idx="6">
                  <c:v>1831</c:v>
                </c:pt>
                <c:pt idx="7">
                  <c:v>1863.54</c:v>
                </c:pt>
                <c:pt idx="8">
                  <c:v>1894.49</c:v>
                </c:pt>
                <c:pt idx="9">
                  <c:v>1914.39</c:v>
                </c:pt>
                <c:pt idx="10">
                  <c:v>1929.36</c:v>
                </c:pt>
                <c:pt idx="11">
                  <c:v>1937.78</c:v>
                </c:pt>
                <c:pt idx="12">
                  <c:v>1942.43</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Cúcuta!$F$15:$R$15</c:f>
              <c:numCache>
                <c:formatCode>0.0</c:formatCode>
                <c:ptCount val="13"/>
                <c:pt idx="0">
                  <c:v>2908.56</c:v>
                </c:pt>
                <c:pt idx="1">
                  <c:v>3090.43</c:v>
                </c:pt>
                <c:pt idx="2">
                  <c:v>3176.14</c:v>
                </c:pt>
                <c:pt idx="3">
                  <c:v>3315.35</c:v>
                </c:pt>
                <c:pt idx="4">
                  <c:v>3327.1</c:v>
                </c:pt>
                <c:pt idx="5">
                  <c:v>3331.66</c:v>
                </c:pt>
                <c:pt idx="6">
                  <c:v>3330.8</c:v>
                </c:pt>
                <c:pt idx="7">
                  <c:v>3374.22</c:v>
                </c:pt>
                <c:pt idx="8">
                  <c:v>3383.42</c:v>
                </c:pt>
                <c:pt idx="9">
                  <c:v>3383.42</c:v>
                </c:pt>
                <c:pt idx="10">
                  <c:v>3326.59</c:v>
                </c:pt>
                <c:pt idx="11">
                  <c:v>3250.2</c:v>
                </c:pt>
                <c:pt idx="12">
                  <c:v>3200.63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Cúcuta!$F$16:$R$16</c:f>
              <c:numCache>
                <c:formatCode>0.0</c:formatCode>
                <c:ptCount val="13"/>
                <c:pt idx="0">
                  <c:v>3490.2719999999999</c:v>
                </c:pt>
                <c:pt idx="1">
                  <c:v>3708.5159999999996</c:v>
                </c:pt>
                <c:pt idx="2">
                  <c:v>3811.3679999999995</c:v>
                </c:pt>
                <c:pt idx="3">
                  <c:v>3978.4199999999996</c:v>
                </c:pt>
                <c:pt idx="4">
                  <c:v>3992.5199999999995</c:v>
                </c:pt>
                <c:pt idx="5">
                  <c:v>3997.9919999999997</c:v>
                </c:pt>
                <c:pt idx="6">
                  <c:v>3996.96</c:v>
                </c:pt>
                <c:pt idx="7">
                  <c:v>4049.0639999999994</c:v>
                </c:pt>
                <c:pt idx="8">
                  <c:v>4060.1039999999998</c:v>
                </c:pt>
                <c:pt idx="9">
                  <c:v>4060.1039999999998</c:v>
                </c:pt>
                <c:pt idx="10">
                  <c:v>3991.9079999999999</c:v>
                </c:pt>
                <c:pt idx="11">
                  <c:v>3900.24</c:v>
                </c:pt>
                <c:pt idx="12">
                  <c:v>3840.7559999999999</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1584219151"/>
        <c:axId val="1584214575"/>
      </c:barChart>
      <c:dateAx>
        <c:axId val="1584219151"/>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4214575"/>
        <c:crosses val="autoZero"/>
        <c:auto val="1"/>
        <c:lblOffset val="100"/>
        <c:baseTimeUnit val="months"/>
      </c:dateAx>
      <c:valAx>
        <c:axId val="15842145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4219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[1]Manizales!$E$5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[1]Manizales!$F$5:$R$5</c:f>
              <c:numCache>
                <c:formatCode>General</c:formatCode>
                <c:ptCount val="13"/>
                <c:pt idx="0">
                  <c:v>1026.97</c:v>
                </c:pt>
                <c:pt idx="1">
                  <c:v>1077.1099999999999</c:v>
                </c:pt>
                <c:pt idx="2">
                  <c:v>1175.82</c:v>
                </c:pt>
                <c:pt idx="3">
                  <c:v>1182.5</c:v>
                </c:pt>
                <c:pt idx="4">
                  <c:v>1181.8800000000001</c:v>
                </c:pt>
                <c:pt idx="5">
                  <c:v>1288.68</c:v>
                </c:pt>
                <c:pt idx="6">
                  <c:v>1259.19</c:v>
                </c:pt>
                <c:pt idx="7">
                  <c:v>1437.75845</c:v>
                </c:pt>
                <c:pt idx="8">
                  <c:v>1314.49</c:v>
                </c:pt>
                <c:pt idx="9">
                  <c:v>1422.95299</c:v>
                </c:pt>
                <c:pt idx="10">
                  <c:v>1359.5739699999999</c:v>
                </c:pt>
                <c:pt idx="11">
                  <c:v>1393.1007400000001</c:v>
                </c:pt>
                <c:pt idx="12">
                  <c:v>1512.3428799999999</c:v>
                </c:pt>
              </c:numCache>
            </c:numRef>
          </c:val>
          <c:extLst>
            <c:ext xmlns:c16="http://schemas.microsoft.com/office/drawing/2014/chart" uri="{C3380CC4-5D6E-409C-BE32-E72D297353CC}">
              <c16:uniqueId val="{00000000-A543-453A-82ED-93C73856D2EC}"/>
            </c:ext>
          </c:extLst>
        </c:ser>
        <c:ser>
          <c:idx val="1"/>
          <c:order val="1"/>
          <c:tx>
            <c:strRef>
              <c:f>[1]Manizales!$E$6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[1]Manizales!$F$6:$R$6</c:f>
              <c:numCache>
                <c:formatCode>General</c:formatCode>
                <c:ptCount val="13"/>
                <c:pt idx="0">
                  <c:v>507.37</c:v>
                </c:pt>
                <c:pt idx="1">
                  <c:v>532.44000000000005</c:v>
                </c:pt>
                <c:pt idx="2">
                  <c:v>520.33000000000004</c:v>
                </c:pt>
                <c:pt idx="3">
                  <c:v>515.15</c:v>
                </c:pt>
                <c:pt idx="4">
                  <c:v>565.72</c:v>
                </c:pt>
                <c:pt idx="5">
                  <c:v>602.02</c:v>
                </c:pt>
                <c:pt idx="6">
                  <c:v>604.79999999999995</c:v>
                </c:pt>
                <c:pt idx="7">
                  <c:v>535.94235000000003</c:v>
                </c:pt>
                <c:pt idx="8">
                  <c:v>331.09</c:v>
                </c:pt>
                <c:pt idx="9">
                  <c:v>763.35613000000001</c:v>
                </c:pt>
                <c:pt idx="10">
                  <c:v>599.24201000000005</c:v>
                </c:pt>
                <c:pt idx="11">
                  <c:v>682.24788999999998</c:v>
                </c:pt>
                <c:pt idx="12">
                  <c:v>571.33816999999999</c:v>
                </c:pt>
              </c:numCache>
            </c:numRef>
          </c:val>
          <c:extLst>
            <c:ext xmlns:c16="http://schemas.microsoft.com/office/drawing/2014/chart" uri="{C3380CC4-5D6E-409C-BE32-E72D297353CC}">
              <c16:uniqueId val="{00000001-A543-453A-82ED-93C73856D2EC}"/>
            </c:ext>
          </c:extLst>
        </c:ser>
        <c:ser>
          <c:idx val="2"/>
          <c:order val="2"/>
          <c:tx>
            <c:strRef>
              <c:f>[1]Manizales!$E$7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[1]Manizales!$F$7:$R$7</c:f>
              <c:numCache>
                <c:formatCode>General</c:formatCode>
                <c:ptCount val="13"/>
                <c:pt idx="0">
                  <c:v>427.16</c:v>
                </c:pt>
                <c:pt idx="1">
                  <c:v>427.16</c:v>
                </c:pt>
                <c:pt idx="2">
                  <c:v>427.16</c:v>
                </c:pt>
                <c:pt idx="3">
                  <c:v>427.16</c:v>
                </c:pt>
                <c:pt idx="4">
                  <c:v>427.16</c:v>
                </c:pt>
                <c:pt idx="5">
                  <c:v>427.16</c:v>
                </c:pt>
                <c:pt idx="6">
                  <c:v>427.16</c:v>
                </c:pt>
                <c:pt idx="7">
                  <c:v>483.20459</c:v>
                </c:pt>
                <c:pt idx="8">
                  <c:v>462.69</c:v>
                </c:pt>
                <c:pt idx="9">
                  <c:v>483.20459</c:v>
                </c:pt>
                <c:pt idx="10">
                  <c:v>483.20459</c:v>
                </c:pt>
                <c:pt idx="11">
                  <c:v>483.20459</c:v>
                </c:pt>
                <c:pt idx="12">
                  <c:v>483.20459</c:v>
                </c:pt>
              </c:numCache>
            </c:numRef>
          </c:val>
          <c:extLst>
            <c:ext xmlns:c16="http://schemas.microsoft.com/office/drawing/2014/chart" uri="{C3380CC4-5D6E-409C-BE32-E72D297353CC}">
              <c16:uniqueId val="{00000002-A543-453A-82ED-93C73856D2E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[1]Manizales!$E$8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[1]Manizales!$F$4:$R$4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[1]Manizales!$F$8:$R$8</c:f>
              <c:numCache>
                <c:formatCode>General</c:formatCode>
                <c:ptCount val="13"/>
                <c:pt idx="0">
                  <c:v>2017.99</c:v>
                </c:pt>
                <c:pt idx="1">
                  <c:v>2092.5500000000002</c:v>
                </c:pt>
                <c:pt idx="2">
                  <c:v>2179.73</c:v>
                </c:pt>
                <c:pt idx="3">
                  <c:v>2180.8000000000002</c:v>
                </c:pt>
                <c:pt idx="4">
                  <c:v>2233.2399999999998</c:v>
                </c:pt>
                <c:pt idx="5">
                  <c:v>2374.06</c:v>
                </c:pt>
                <c:pt idx="6">
                  <c:v>2351.81</c:v>
                </c:pt>
                <c:pt idx="7">
                  <c:v>2525</c:v>
                </c:pt>
                <c:pt idx="8">
                  <c:v>2119.87</c:v>
                </c:pt>
                <c:pt idx="9">
                  <c:v>2739.93995</c:v>
                </c:pt>
                <c:pt idx="10">
                  <c:v>2509.99739</c:v>
                </c:pt>
                <c:pt idx="11">
                  <c:v>2628.3127100000002</c:v>
                </c:pt>
                <c:pt idx="12">
                  <c:v>2634.4758999999999</c:v>
                </c:pt>
              </c:numCache>
            </c:numRef>
          </c:val>
          <c:smooth val="0"/>
          <c:extLst>
            <c:ext xmlns:c16="http://schemas.microsoft.com/office/drawing/2014/chart" uri="{C3380CC4-5D6E-409C-BE32-E72D297353CC}">
              <c16:uniqueId val="{00000003-A543-453A-82ED-93C73856D2E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Macro'!$G$49:$G$79</c:f>
              <c:numCache>
                <c:formatCode>0.00</c:formatCode>
                <c:ptCount val="31"/>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1327"/>
        <c:crosses val="autoZero"/>
        <c:auto val="1"/>
        <c:lblOffset val="100"/>
        <c:baseTimeUnit val="months"/>
      </c:dateAx>
      <c:valAx>
        <c:axId val="17804213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[1]Manizales!$E$13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[1]Manizales!$F$13:$R$13</c:f>
              <c:numCache>
                <c:formatCode>General</c:formatCode>
                <c:ptCount val="13"/>
                <c:pt idx="0">
                  <c:v>912.8</c:v>
                </c:pt>
                <c:pt idx="1">
                  <c:v>944.85</c:v>
                </c:pt>
                <c:pt idx="2">
                  <c:v>978.13</c:v>
                </c:pt>
                <c:pt idx="3">
                  <c:v>988.13</c:v>
                </c:pt>
                <c:pt idx="4">
                  <c:v>1004.17</c:v>
                </c:pt>
                <c:pt idx="5">
                  <c:v>1059.4100000000001</c:v>
                </c:pt>
                <c:pt idx="6">
                  <c:v>1067.55</c:v>
                </c:pt>
                <c:pt idx="7">
                  <c:v>1122.06</c:v>
                </c:pt>
                <c:pt idx="8">
                  <c:v>930.14</c:v>
                </c:pt>
                <c:pt idx="9">
                  <c:v>1214.8</c:v>
                </c:pt>
                <c:pt idx="10">
                  <c:v>1227.57</c:v>
                </c:pt>
                <c:pt idx="11">
                  <c:v>1237.1600000000001</c:v>
                </c:pt>
                <c:pt idx="12">
                  <c:v>1242.57</c:v>
                </c:pt>
              </c:numCache>
            </c:numRef>
          </c:val>
          <c:extLst>
            <c:ext xmlns:c16="http://schemas.microsoft.com/office/drawing/2014/chart" uri="{C3380CC4-5D6E-409C-BE32-E72D297353CC}">
              <c16:uniqueId val="{00000000-DF82-4AD0-BC02-05C0477375FE}"/>
            </c:ext>
          </c:extLst>
        </c:ser>
        <c:ser>
          <c:idx val="1"/>
          <c:order val="1"/>
          <c:tx>
            <c:strRef>
              <c:f>[1]Manizales!$E$14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[1]Manizales!$F$14:$R$14</c:f>
              <c:numCache>
                <c:formatCode>General</c:formatCode>
                <c:ptCount val="13"/>
                <c:pt idx="0">
                  <c:v>1141.29</c:v>
                </c:pt>
                <c:pt idx="1">
                  <c:v>1181.6300000000001</c:v>
                </c:pt>
                <c:pt idx="2">
                  <c:v>1222.23</c:v>
                </c:pt>
                <c:pt idx="3">
                  <c:v>1234.73</c:v>
                </c:pt>
                <c:pt idx="4">
                  <c:v>1255.69</c:v>
                </c:pt>
                <c:pt idx="5">
                  <c:v>1324.26</c:v>
                </c:pt>
                <c:pt idx="6">
                  <c:v>1334.45</c:v>
                </c:pt>
                <c:pt idx="7">
                  <c:v>1402.59</c:v>
                </c:pt>
                <c:pt idx="8">
                  <c:v>1170.78</c:v>
                </c:pt>
                <c:pt idx="9">
                  <c:v>1517.42</c:v>
                </c:pt>
                <c:pt idx="10">
                  <c:v>1533.36</c:v>
                </c:pt>
                <c:pt idx="11">
                  <c:v>1545.35</c:v>
                </c:pt>
                <c:pt idx="12">
                  <c:v>1552.1</c:v>
                </c:pt>
              </c:numCache>
            </c:numRef>
          </c:val>
          <c:extLst>
            <c:ext xmlns:c16="http://schemas.microsoft.com/office/drawing/2014/chart" uri="{C3380CC4-5D6E-409C-BE32-E72D297353CC}">
              <c16:uniqueId val="{00000001-DF82-4AD0-BC02-05C0477375FE}"/>
            </c:ext>
          </c:extLst>
        </c:ser>
        <c:ser>
          <c:idx val="2"/>
          <c:order val="2"/>
          <c:tx>
            <c:strRef>
              <c:f>[1]Manizales!$E$15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[1]Manizales!$F$15:$R$15</c:f>
              <c:numCache>
                <c:formatCode>General</c:formatCode>
                <c:ptCount val="13"/>
                <c:pt idx="0">
                  <c:v>2017.99</c:v>
                </c:pt>
                <c:pt idx="1">
                  <c:v>2092.5500000000002</c:v>
                </c:pt>
                <c:pt idx="2">
                  <c:v>2179.73</c:v>
                </c:pt>
                <c:pt idx="3">
                  <c:v>2180.8000000000002</c:v>
                </c:pt>
                <c:pt idx="4">
                  <c:v>2233.2399999999998</c:v>
                </c:pt>
                <c:pt idx="5">
                  <c:v>2374.06</c:v>
                </c:pt>
                <c:pt idx="6">
                  <c:v>2351.81</c:v>
                </c:pt>
                <c:pt idx="7">
                  <c:v>2525</c:v>
                </c:pt>
                <c:pt idx="8">
                  <c:v>2119.87</c:v>
                </c:pt>
                <c:pt idx="9">
                  <c:v>2739.93995</c:v>
                </c:pt>
                <c:pt idx="10">
                  <c:v>2509.99739</c:v>
                </c:pt>
                <c:pt idx="11">
                  <c:v>2628.3127100000002</c:v>
                </c:pt>
                <c:pt idx="12">
                  <c:v>2634.4758999999999</c:v>
                </c:pt>
              </c:numCache>
            </c:numRef>
          </c:val>
          <c:extLst>
            <c:ext xmlns:c16="http://schemas.microsoft.com/office/drawing/2014/chart" uri="{C3380CC4-5D6E-409C-BE32-E72D297353CC}">
              <c16:uniqueId val="{00000002-DF82-4AD0-BC02-05C0477375FE}"/>
            </c:ext>
          </c:extLst>
        </c:ser>
        <c:ser>
          <c:idx val="3"/>
          <c:order val="3"/>
          <c:tx>
            <c:strRef>
              <c:f>[1]Manizales!$E$16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[1]Manizales!$F$16:$R$16</c:f>
              <c:numCache>
                <c:formatCode>General</c:formatCode>
                <c:ptCount val="13"/>
                <c:pt idx="0">
                  <c:v>2421.5879999999997</c:v>
                </c:pt>
                <c:pt idx="1">
                  <c:v>2511.06</c:v>
                </c:pt>
                <c:pt idx="2">
                  <c:v>2615.6759999999999</c:v>
                </c:pt>
                <c:pt idx="3">
                  <c:v>2616.96</c:v>
                </c:pt>
                <c:pt idx="4">
                  <c:v>2679.8879999999995</c:v>
                </c:pt>
                <c:pt idx="5">
                  <c:v>2848.8719999999998</c:v>
                </c:pt>
                <c:pt idx="6">
                  <c:v>2822.172</c:v>
                </c:pt>
                <c:pt idx="7">
                  <c:v>3030</c:v>
                </c:pt>
                <c:pt idx="8">
                  <c:v>2543.8439999999996</c:v>
                </c:pt>
                <c:pt idx="9">
                  <c:v>3287.92794</c:v>
                </c:pt>
                <c:pt idx="10">
                  <c:v>3011.9968679999997</c:v>
                </c:pt>
                <c:pt idx="11">
                  <c:v>3153.9752520000002</c:v>
                </c:pt>
                <c:pt idx="12">
                  <c:v>3161.3710799999999</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'!$F$5:$R$5</c:f>
              <c:numCache>
                <c:formatCode>0.0</c:formatCode>
                <c:ptCount val="13"/>
                <c:pt idx="0">
                  <c:v>923.8</c:v>
                </c:pt>
                <c:pt idx="1">
                  <c:v>996.95</c:v>
                </c:pt>
                <c:pt idx="2">
                  <c:v>1006.44</c:v>
                </c:pt>
                <c:pt idx="3">
                  <c:v>1033.47</c:v>
                </c:pt>
                <c:pt idx="4">
                  <c:v>1061.27</c:v>
                </c:pt>
                <c:pt idx="5">
                  <c:v>1119.6099999999999</c:v>
                </c:pt>
                <c:pt idx="6">
                  <c:v>1111.69</c:v>
                </c:pt>
                <c:pt idx="7">
                  <c:v>1188.81</c:v>
                </c:pt>
                <c:pt idx="8">
                  <c:v>1221.5899999999999</c:v>
                </c:pt>
                <c:pt idx="9">
                  <c:v>1286.0899999999999</c:v>
                </c:pt>
                <c:pt idx="10">
                  <c:v>1292.5999999999999</c:v>
                </c:pt>
                <c:pt idx="11">
                  <c:v>1185.42</c:v>
                </c:pt>
                <c:pt idx="12">
                  <c:v>1128.21</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'!$F$6:$R$6</c:f>
              <c:numCache>
                <c:formatCode>0.0</c:formatCode>
                <c:ptCount val="13"/>
                <c:pt idx="0">
                  <c:v>915.47</c:v>
                </c:pt>
                <c:pt idx="1">
                  <c:v>1034.77</c:v>
                </c:pt>
                <c:pt idx="2">
                  <c:v>979.53</c:v>
                </c:pt>
                <c:pt idx="3">
                  <c:v>979.51</c:v>
                </c:pt>
                <c:pt idx="4">
                  <c:v>1169.53</c:v>
                </c:pt>
                <c:pt idx="5">
                  <c:v>1075.19</c:v>
                </c:pt>
                <c:pt idx="6">
                  <c:v>1091.3599999999999</c:v>
                </c:pt>
                <c:pt idx="7">
                  <c:v>1170.1500000000001</c:v>
                </c:pt>
                <c:pt idx="8">
                  <c:v>1157.08</c:v>
                </c:pt>
                <c:pt idx="9">
                  <c:v>1278.3800000000001</c:v>
                </c:pt>
                <c:pt idx="10">
                  <c:v>1251.95</c:v>
                </c:pt>
                <c:pt idx="11">
                  <c:v>1203.07</c:v>
                </c:pt>
                <c:pt idx="12">
                  <c:v>1168.47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'!$F$7:$R$7</c:f>
              <c:numCache>
                <c:formatCode>0.0</c:formatCode>
                <c:ptCount val="13"/>
                <c:pt idx="0">
                  <c:v>930.11</c:v>
                </c:pt>
                <c:pt idx="1">
                  <c:v>932.75</c:v>
                </c:pt>
                <c:pt idx="2">
                  <c:v>950.32</c:v>
                </c:pt>
                <c:pt idx="3">
                  <c:v>948.67</c:v>
                </c:pt>
                <c:pt idx="4">
                  <c:v>953.42</c:v>
                </c:pt>
                <c:pt idx="5">
                  <c:v>966.69</c:v>
                </c:pt>
                <c:pt idx="6">
                  <c:v>980.8</c:v>
                </c:pt>
                <c:pt idx="7">
                  <c:v>979.57</c:v>
                </c:pt>
                <c:pt idx="8">
                  <c:v>993.4</c:v>
                </c:pt>
                <c:pt idx="9">
                  <c:v>1008.86</c:v>
                </c:pt>
                <c:pt idx="10">
                  <c:v>1012.48</c:v>
                </c:pt>
                <c:pt idx="11">
                  <c:v>1003.78</c:v>
                </c:pt>
                <c:pt idx="12">
                  <c:v>999.96</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2787.21</c:v>
                </c:pt>
                <c:pt idx="1">
                  <c:v>2986.65</c:v>
                </c:pt>
                <c:pt idx="2">
                  <c:v>2951.9</c:v>
                </c:pt>
                <c:pt idx="3">
                  <c:v>2979.32</c:v>
                </c:pt>
                <c:pt idx="4">
                  <c:v>3208.12</c:v>
                </c:pt>
                <c:pt idx="5">
                  <c:v>3185.9</c:v>
                </c:pt>
                <c:pt idx="6">
                  <c:v>3209.93</c:v>
                </c:pt>
                <c:pt idx="7">
                  <c:v>3365.49</c:v>
                </c:pt>
                <c:pt idx="8">
                  <c:v>3398.26</c:v>
                </c:pt>
                <c:pt idx="9">
                  <c:v>3596.1</c:v>
                </c:pt>
                <c:pt idx="10">
                  <c:v>3575.22</c:v>
                </c:pt>
                <c:pt idx="11">
                  <c:v>3416.65</c:v>
                </c:pt>
                <c:pt idx="12">
                  <c:v>3316.57</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MX"/>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'!$F$13:$R$13</c:f>
              <c:numCache>
                <c:formatCode>0.0</c:formatCode>
                <c:ptCount val="13"/>
                <c:pt idx="0">
                  <c:v>1259.3399999999999</c:v>
                </c:pt>
                <c:pt idx="1">
                  <c:v>1338.24</c:v>
                </c:pt>
                <c:pt idx="2">
                  <c:v>1348.94</c:v>
                </c:pt>
                <c:pt idx="3">
                  <c:v>1362.74</c:v>
                </c:pt>
                <c:pt idx="4">
                  <c:v>1431.37</c:v>
                </c:pt>
                <c:pt idx="5">
                  <c:v>1441.49</c:v>
                </c:pt>
                <c:pt idx="6">
                  <c:v>1452.83</c:v>
                </c:pt>
                <c:pt idx="7">
                  <c:v>1500.18</c:v>
                </c:pt>
                <c:pt idx="8">
                  <c:v>1526.99</c:v>
                </c:pt>
                <c:pt idx="9">
                  <c:v>1596.45</c:v>
                </c:pt>
                <c:pt idx="10">
                  <c:v>1613.02</c:v>
                </c:pt>
                <c:pt idx="11">
                  <c:v>1625.74</c:v>
                </c:pt>
                <c:pt idx="12">
                  <c:v>1627.48</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'!$F$14:$R$14</c:f>
              <c:numCache>
                <c:formatCode>0.0</c:formatCode>
                <c:ptCount val="13"/>
                <c:pt idx="0">
                  <c:v>1582.32</c:v>
                </c:pt>
                <c:pt idx="1">
                  <c:v>1681.01</c:v>
                </c:pt>
                <c:pt idx="2">
                  <c:v>1694.58</c:v>
                </c:pt>
                <c:pt idx="3">
                  <c:v>1711.93</c:v>
                </c:pt>
                <c:pt idx="4">
                  <c:v>1796.98</c:v>
                </c:pt>
                <c:pt idx="5">
                  <c:v>1809.92</c:v>
                </c:pt>
                <c:pt idx="6">
                  <c:v>1823.71</c:v>
                </c:pt>
                <c:pt idx="7">
                  <c:v>1884.37</c:v>
                </c:pt>
                <c:pt idx="8">
                  <c:v>1917.75</c:v>
                </c:pt>
                <c:pt idx="9">
                  <c:v>2004.11</c:v>
                </c:pt>
                <c:pt idx="10">
                  <c:v>2025.28</c:v>
                </c:pt>
                <c:pt idx="11">
                  <c:v>2040.95</c:v>
                </c:pt>
                <c:pt idx="12">
                  <c:v>2042.98</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'!$F$15:$R$15</c:f>
              <c:numCache>
                <c:formatCode>0.0</c:formatCode>
                <c:ptCount val="13"/>
                <c:pt idx="0">
                  <c:v>2787.21</c:v>
                </c:pt>
                <c:pt idx="1">
                  <c:v>2986.65</c:v>
                </c:pt>
                <c:pt idx="2">
                  <c:v>2951.9</c:v>
                </c:pt>
                <c:pt idx="3">
                  <c:v>2979.32</c:v>
                </c:pt>
                <c:pt idx="4">
                  <c:v>3208.12</c:v>
                </c:pt>
                <c:pt idx="5">
                  <c:v>3185.9</c:v>
                </c:pt>
                <c:pt idx="6">
                  <c:v>3209.93</c:v>
                </c:pt>
                <c:pt idx="7">
                  <c:v>3365.49</c:v>
                </c:pt>
                <c:pt idx="8">
                  <c:v>3398.26</c:v>
                </c:pt>
                <c:pt idx="9">
                  <c:v>3596.1</c:v>
                </c:pt>
                <c:pt idx="10">
                  <c:v>3575.22</c:v>
                </c:pt>
                <c:pt idx="11">
                  <c:v>3416.65</c:v>
                </c:pt>
                <c:pt idx="12">
                  <c:v>3316.57</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'Ibagué '!$F$16:$R$16</c:f>
              <c:numCache>
                <c:formatCode>0.0</c:formatCode>
                <c:ptCount val="13"/>
                <c:pt idx="0">
                  <c:v>3344.652</c:v>
                </c:pt>
                <c:pt idx="1">
                  <c:v>3583.98</c:v>
                </c:pt>
                <c:pt idx="2">
                  <c:v>3542.28</c:v>
                </c:pt>
                <c:pt idx="3">
                  <c:v>3575.1840000000002</c:v>
                </c:pt>
                <c:pt idx="4">
                  <c:v>3849.7439999999997</c:v>
                </c:pt>
                <c:pt idx="5">
                  <c:v>3823.08</c:v>
                </c:pt>
                <c:pt idx="6">
                  <c:v>3851.9159999999997</c:v>
                </c:pt>
                <c:pt idx="7">
                  <c:v>4038.5879999999997</c:v>
                </c:pt>
                <c:pt idx="8">
                  <c:v>4077.9120000000003</c:v>
                </c:pt>
                <c:pt idx="9">
                  <c:v>4315.32</c:v>
                </c:pt>
                <c:pt idx="10">
                  <c:v>4290.2640000000001</c:v>
                </c:pt>
                <c:pt idx="11">
                  <c:v>4099.9800000000005</c:v>
                </c:pt>
                <c:pt idx="12">
                  <c:v>3979.884</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Medellín!$F$5:$R$5</c:f>
              <c:numCache>
                <c:formatCode>0.0</c:formatCode>
                <c:ptCount val="13"/>
                <c:pt idx="0">
                  <c:v>967.08</c:v>
                </c:pt>
                <c:pt idx="1">
                  <c:v>1034.31</c:v>
                </c:pt>
                <c:pt idx="2">
                  <c:v>1034.31</c:v>
                </c:pt>
                <c:pt idx="3">
                  <c:v>1067.51</c:v>
                </c:pt>
                <c:pt idx="4">
                  <c:v>1067.51</c:v>
                </c:pt>
                <c:pt idx="5">
                  <c:v>1141.53</c:v>
                </c:pt>
                <c:pt idx="6">
                  <c:v>1094.6400000000001</c:v>
                </c:pt>
                <c:pt idx="7">
                  <c:v>1068.19</c:v>
                </c:pt>
                <c:pt idx="8">
                  <c:v>1090.77</c:v>
                </c:pt>
                <c:pt idx="9">
                  <c:v>1045.58</c:v>
                </c:pt>
                <c:pt idx="10">
                  <c:v>1072.19</c:v>
                </c:pt>
                <c:pt idx="11">
                  <c:v>1036.8</c:v>
                </c:pt>
                <c:pt idx="12">
                  <c:v>967.35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Medellín!$F$6:$R$6</c:f>
              <c:numCache>
                <c:formatCode>0.0</c:formatCode>
                <c:ptCount val="13"/>
                <c:pt idx="0">
                  <c:v>558.87</c:v>
                </c:pt>
                <c:pt idx="1">
                  <c:v>589.64</c:v>
                </c:pt>
                <c:pt idx="2">
                  <c:v>589.64</c:v>
                </c:pt>
                <c:pt idx="3">
                  <c:v>608.44000000000005</c:v>
                </c:pt>
                <c:pt idx="4">
                  <c:v>608.44000000000005</c:v>
                </c:pt>
                <c:pt idx="5">
                  <c:v>629.26</c:v>
                </c:pt>
                <c:pt idx="6">
                  <c:v>637.95000000000005</c:v>
                </c:pt>
                <c:pt idx="7">
                  <c:v>723.22</c:v>
                </c:pt>
                <c:pt idx="8">
                  <c:v>748.48</c:v>
                </c:pt>
                <c:pt idx="9">
                  <c:v>690.98</c:v>
                </c:pt>
                <c:pt idx="10">
                  <c:v>730.14</c:v>
                </c:pt>
                <c:pt idx="11">
                  <c:v>733.9</c:v>
                </c:pt>
                <c:pt idx="12">
                  <c:v>708.84</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Medellín!$F$7:$R$7</c:f>
              <c:numCache>
                <c:formatCode>0.0</c:formatCode>
                <c:ptCount val="13"/>
                <c:pt idx="0">
                  <c:v>631.23</c:v>
                </c:pt>
                <c:pt idx="1">
                  <c:v>640.63</c:v>
                </c:pt>
                <c:pt idx="2">
                  <c:v>640.63</c:v>
                </c:pt>
                <c:pt idx="3">
                  <c:v>644.64</c:v>
                </c:pt>
                <c:pt idx="4">
                  <c:v>644.64</c:v>
                </c:pt>
                <c:pt idx="5">
                  <c:v>660.56</c:v>
                </c:pt>
                <c:pt idx="6">
                  <c:v>661.67</c:v>
                </c:pt>
                <c:pt idx="7">
                  <c:v>674.52</c:v>
                </c:pt>
                <c:pt idx="8">
                  <c:v>686.22</c:v>
                </c:pt>
                <c:pt idx="9">
                  <c:v>685.49</c:v>
                </c:pt>
                <c:pt idx="10">
                  <c:v>681.45</c:v>
                </c:pt>
                <c:pt idx="11">
                  <c:v>674.81</c:v>
                </c:pt>
                <c:pt idx="12">
                  <c:v>667.66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Medellín!$F$8:$R$8</c:f>
              <c:numCache>
                <c:formatCode>0.0</c:formatCode>
                <c:ptCount val="13"/>
                <c:pt idx="0">
                  <c:v>2240.8200000000002</c:v>
                </c:pt>
                <c:pt idx="1">
                  <c:v>2358.44</c:v>
                </c:pt>
                <c:pt idx="2">
                  <c:v>2358.44</c:v>
                </c:pt>
                <c:pt idx="3">
                  <c:v>2416.46</c:v>
                </c:pt>
                <c:pt idx="4">
                  <c:v>2416.46</c:v>
                </c:pt>
                <c:pt idx="5">
                  <c:v>2531.41</c:v>
                </c:pt>
                <c:pt idx="6">
                  <c:v>2493.09</c:v>
                </c:pt>
                <c:pt idx="7">
                  <c:v>2567.54</c:v>
                </c:pt>
                <c:pt idx="8">
                  <c:v>2629.41</c:v>
                </c:pt>
                <c:pt idx="9">
                  <c:v>2522.44</c:v>
                </c:pt>
                <c:pt idx="10">
                  <c:v>2586.17</c:v>
                </c:pt>
                <c:pt idx="11">
                  <c:v>2505.94</c:v>
                </c:pt>
                <c:pt idx="12">
                  <c:v>2401.0500000000002</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Medellín!$F$13:$R$13</c:f>
              <c:numCache>
                <c:formatCode>0.0</c:formatCode>
                <c:ptCount val="13"/>
                <c:pt idx="0">
                  <c:v>1038.48</c:v>
                </c:pt>
                <c:pt idx="1">
                  <c:v>1079.67</c:v>
                </c:pt>
                <c:pt idx="2">
                  <c:v>1090.78</c:v>
                </c:pt>
                <c:pt idx="3">
                  <c:v>1109.0899999999999</c:v>
                </c:pt>
                <c:pt idx="4">
                  <c:v>1117.1099999999999</c:v>
                </c:pt>
                <c:pt idx="5">
                  <c:v>1151.1400000000001</c:v>
                </c:pt>
                <c:pt idx="6">
                  <c:v>1165.79</c:v>
                </c:pt>
                <c:pt idx="7">
                  <c:v>1186.5899999999999</c:v>
                </c:pt>
                <c:pt idx="8">
                  <c:v>1208.96</c:v>
                </c:pt>
                <c:pt idx="9">
                  <c:v>1221.5999999999999</c:v>
                </c:pt>
                <c:pt idx="10">
                  <c:v>1231.01</c:v>
                </c:pt>
                <c:pt idx="11">
                  <c:v>1236.3900000000001</c:v>
                </c:pt>
                <c:pt idx="12">
                  <c:v>1240.07</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Medellín!$F$14:$R$14</c:f>
              <c:numCache>
                <c:formatCode>0.0</c:formatCode>
                <c:ptCount val="13"/>
                <c:pt idx="0">
                  <c:v>1290.79</c:v>
                </c:pt>
                <c:pt idx="1">
                  <c:v>1343.67</c:v>
                </c:pt>
                <c:pt idx="2">
                  <c:v>1357.5</c:v>
                </c:pt>
                <c:pt idx="3">
                  <c:v>1379.51</c:v>
                </c:pt>
                <c:pt idx="4">
                  <c:v>1389.55</c:v>
                </c:pt>
                <c:pt idx="5">
                  <c:v>1432.98</c:v>
                </c:pt>
                <c:pt idx="6">
                  <c:v>1451.1</c:v>
                </c:pt>
                <c:pt idx="7">
                  <c:v>1476.94</c:v>
                </c:pt>
                <c:pt idx="8">
                  <c:v>1503.32</c:v>
                </c:pt>
                <c:pt idx="9">
                  <c:v>1518.97</c:v>
                </c:pt>
                <c:pt idx="10">
                  <c:v>1530.94</c:v>
                </c:pt>
                <c:pt idx="11">
                  <c:v>1537.58</c:v>
                </c:pt>
                <c:pt idx="12">
                  <c:v>1542.24</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Medellín!$F$15:$R$15</c:f>
              <c:numCache>
                <c:formatCode>0.0</c:formatCode>
                <c:ptCount val="13"/>
                <c:pt idx="0">
                  <c:v>2358.44</c:v>
                </c:pt>
                <c:pt idx="1">
                  <c:v>2358.44</c:v>
                </c:pt>
                <c:pt idx="2">
                  <c:v>2358.44</c:v>
                </c:pt>
                <c:pt idx="3">
                  <c:v>2416.46</c:v>
                </c:pt>
                <c:pt idx="4">
                  <c:v>2416.46</c:v>
                </c:pt>
                <c:pt idx="5">
                  <c:v>2531.41</c:v>
                </c:pt>
                <c:pt idx="6">
                  <c:v>2493.09</c:v>
                </c:pt>
                <c:pt idx="7">
                  <c:v>2567.54</c:v>
                </c:pt>
                <c:pt idx="8">
                  <c:v>2629.41</c:v>
                </c:pt>
                <c:pt idx="9">
                  <c:v>2522.44</c:v>
                </c:pt>
                <c:pt idx="10">
                  <c:v>2586.17</c:v>
                </c:pt>
                <c:pt idx="11">
                  <c:v>2505.94</c:v>
                </c:pt>
                <c:pt idx="12">
                  <c:v>2401.0500000000002</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Medellín!$F$16:$R$16</c:f>
              <c:numCache>
                <c:formatCode>0.0</c:formatCode>
                <c:ptCount val="13"/>
                <c:pt idx="0">
                  <c:v>2688.9839999999999</c:v>
                </c:pt>
                <c:pt idx="1">
                  <c:v>2830.1280000000002</c:v>
                </c:pt>
                <c:pt idx="2">
                  <c:v>2830.1280000000002</c:v>
                </c:pt>
                <c:pt idx="3">
                  <c:v>2899.752</c:v>
                </c:pt>
                <c:pt idx="4">
                  <c:v>2899.752</c:v>
                </c:pt>
                <c:pt idx="5">
                  <c:v>3037.6919999999996</c:v>
                </c:pt>
                <c:pt idx="6">
                  <c:v>2991.7080000000001</c:v>
                </c:pt>
                <c:pt idx="7">
                  <c:v>3081.0479999999998</c:v>
                </c:pt>
                <c:pt idx="8">
                  <c:v>3155.2919999999999</c:v>
                </c:pt>
                <c:pt idx="9">
                  <c:v>3026.9279999999999</c:v>
                </c:pt>
                <c:pt idx="10">
                  <c:v>3103.404</c:v>
                </c:pt>
                <c:pt idx="11">
                  <c:v>3007.1280000000002</c:v>
                </c:pt>
                <c:pt idx="12">
                  <c:v>2881.26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Montería!$E$5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Montería!$F$4:$R$4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Montería!$F$5:$R$5</c:f>
              <c:numCache>
                <c:formatCode>0.0</c:formatCode>
                <c:ptCount val="13"/>
                <c:pt idx="0">
                  <c:v>886.17</c:v>
                </c:pt>
                <c:pt idx="1">
                  <c:v>910.91</c:v>
                </c:pt>
                <c:pt idx="2">
                  <c:v>912.26</c:v>
                </c:pt>
                <c:pt idx="3">
                  <c:v>962.02</c:v>
                </c:pt>
                <c:pt idx="4">
                  <c:v>1040.3399999999999</c:v>
                </c:pt>
                <c:pt idx="5">
                  <c:v>1022.62</c:v>
                </c:pt>
                <c:pt idx="6">
                  <c:v>1114.3</c:v>
                </c:pt>
                <c:pt idx="7">
                  <c:v>1093.5</c:v>
                </c:pt>
                <c:pt idx="8">
                  <c:v>1136.5</c:v>
                </c:pt>
                <c:pt idx="9">
                  <c:v>1079.1400000000001</c:v>
                </c:pt>
                <c:pt idx="10">
                  <c:v>1106.33</c:v>
                </c:pt>
                <c:pt idx="11">
                  <c:v>1001.4</c:v>
                </c:pt>
                <c:pt idx="12">
                  <c:v>1001.4</c:v>
                </c:pt>
              </c:numCache>
            </c:numRef>
          </c:val>
          <c:extLst>
            <c:ext xmlns:c16="http://schemas.microsoft.com/office/drawing/2014/chart" uri="{C3380CC4-5D6E-409C-BE32-E72D297353CC}">
              <c16:uniqueId val="{00000000-9071-4F4A-A761-1DCD03283935}"/>
            </c:ext>
          </c:extLst>
        </c:ser>
        <c:ser>
          <c:idx val="1"/>
          <c:order val="1"/>
          <c:tx>
            <c:strRef>
              <c:f>Montería!$E$6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Montería!$F$4:$R$4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Montería!$F$6:$R$6</c:f>
              <c:numCache>
                <c:formatCode>0.0</c:formatCode>
                <c:ptCount val="13"/>
                <c:pt idx="0">
                  <c:v>211.86</c:v>
                </c:pt>
                <c:pt idx="1">
                  <c:v>206.26</c:v>
                </c:pt>
                <c:pt idx="2">
                  <c:v>206.01</c:v>
                </c:pt>
                <c:pt idx="3">
                  <c:v>185.17</c:v>
                </c:pt>
                <c:pt idx="4">
                  <c:v>186.54</c:v>
                </c:pt>
                <c:pt idx="5">
                  <c:v>191.17</c:v>
                </c:pt>
                <c:pt idx="6">
                  <c:v>187.05</c:v>
                </c:pt>
                <c:pt idx="7">
                  <c:v>211.55</c:v>
                </c:pt>
                <c:pt idx="8">
                  <c:v>209.16</c:v>
                </c:pt>
                <c:pt idx="9">
                  <c:v>208.7</c:v>
                </c:pt>
                <c:pt idx="10">
                  <c:v>226.94</c:v>
                </c:pt>
                <c:pt idx="11">
                  <c:v>232.37</c:v>
                </c:pt>
                <c:pt idx="12">
                  <c:v>232.37</c:v>
                </c:pt>
              </c:numCache>
            </c:numRef>
          </c:val>
          <c:extLst>
            <c:ext xmlns:c16="http://schemas.microsoft.com/office/drawing/2014/chart" uri="{C3380CC4-5D6E-409C-BE32-E72D297353CC}">
              <c16:uniqueId val="{00000001-9071-4F4A-A761-1DCD03283935}"/>
            </c:ext>
          </c:extLst>
        </c:ser>
        <c:ser>
          <c:idx val="2"/>
          <c:order val="2"/>
          <c:tx>
            <c:strRef>
              <c:f>Montería!$E$7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Montería!$F$4:$R$4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Montería!$F$7:$R$7</c:f>
              <c:numCache>
                <c:formatCode>0.0</c:formatCode>
                <c:ptCount val="13"/>
                <c:pt idx="0">
                  <c:v>837.8</c:v>
                </c:pt>
                <c:pt idx="1">
                  <c:v>852.79</c:v>
                </c:pt>
                <c:pt idx="2">
                  <c:v>853.9</c:v>
                </c:pt>
                <c:pt idx="3">
                  <c:v>859.36</c:v>
                </c:pt>
                <c:pt idx="4">
                  <c:v>870.26</c:v>
                </c:pt>
                <c:pt idx="5">
                  <c:v>882.47</c:v>
                </c:pt>
                <c:pt idx="6">
                  <c:v>883.66</c:v>
                </c:pt>
                <c:pt idx="7">
                  <c:v>930.03</c:v>
                </c:pt>
                <c:pt idx="8">
                  <c:v>944.52</c:v>
                </c:pt>
                <c:pt idx="9">
                  <c:v>948.13</c:v>
                </c:pt>
                <c:pt idx="10">
                  <c:v>944.03</c:v>
                </c:pt>
                <c:pt idx="11">
                  <c:v>943.37</c:v>
                </c:pt>
                <c:pt idx="12">
                  <c:v>943.37</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Montería!$E$8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Montería!$F$4:$R$4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Montería!$F$8:$R$8</c:f>
              <c:numCache>
                <c:formatCode>0.0</c:formatCode>
                <c:ptCount val="13"/>
                <c:pt idx="0">
                  <c:v>1978.46</c:v>
                </c:pt>
                <c:pt idx="1">
                  <c:v>2014.17</c:v>
                </c:pt>
                <c:pt idx="2">
                  <c:v>2018.96</c:v>
                </c:pt>
                <c:pt idx="3">
                  <c:v>2054.17</c:v>
                </c:pt>
                <c:pt idx="4">
                  <c:v>2147.73</c:v>
                </c:pt>
                <c:pt idx="5">
                  <c:v>2146.46</c:v>
                </c:pt>
                <c:pt idx="6">
                  <c:v>2238.4</c:v>
                </c:pt>
                <c:pt idx="7">
                  <c:v>2288.91</c:v>
                </c:pt>
                <c:pt idx="8">
                  <c:v>2345.6</c:v>
                </c:pt>
                <c:pt idx="9">
                  <c:v>2289.3200000000002</c:v>
                </c:pt>
                <c:pt idx="10">
                  <c:v>2332.27</c:v>
                </c:pt>
                <c:pt idx="11">
                  <c:v>2221.89</c:v>
                </c:pt>
                <c:pt idx="12">
                  <c:v>2221.89</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Montería!$E$13</c:f>
              <c:strCache>
                <c:ptCount val="1"/>
                <c:pt idx="0">
                  <c:v>ESTRATO 1 ($/m3)</c:v>
                </c:pt>
              </c:strCache>
            </c:strRef>
          </c:tx>
          <c:spPr>
            <a:solidFill>
              <a:schemeClr val="accent1"/>
            </a:solidFill>
            <a:ln>
              <a:noFill/>
            </a:ln>
            <a:effectLst/>
          </c:spPr>
          <c:invertIfNegative val="0"/>
          <c:cat>
            <c:numRef>
              <c:f>Montería!$F$12:$R$12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Montería!$F$13:$R$13</c:f>
              <c:numCache>
                <c:formatCode>0.0</c:formatCode>
                <c:ptCount val="13"/>
                <c:pt idx="0">
                  <c:v>894.13</c:v>
                </c:pt>
                <c:pt idx="1">
                  <c:v>907.16</c:v>
                </c:pt>
                <c:pt idx="2">
                  <c:v>907.44</c:v>
                </c:pt>
                <c:pt idx="3">
                  <c:v>924.96</c:v>
                </c:pt>
                <c:pt idx="4">
                  <c:v>962.82</c:v>
                </c:pt>
                <c:pt idx="5">
                  <c:v>970.22</c:v>
                </c:pt>
                <c:pt idx="6">
                  <c:v>1001.38</c:v>
                </c:pt>
                <c:pt idx="7">
                  <c:v>1024.53</c:v>
                </c:pt>
                <c:pt idx="8">
                  <c:v>1049.77</c:v>
                </c:pt>
                <c:pt idx="9">
                  <c:v>1060.8</c:v>
                </c:pt>
                <c:pt idx="10">
                  <c:v>1069.0899999999999</c:v>
                </c:pt>
                <c:pt idx="11">
                  <c:v>1076.98</c:v>
                </c:pt>
                <c:pt idx="12">
                  <c:v>1076.98</c:v>
                </c:pt>
              </c:numCache>
            </c:numRef>
          </c:val>
          <c:extLst>
            <c:ext xmlns:c16="http://schemas.microsoft.com/office/drawing/2014/chart" uri="{C3380CC4-5D6E-409C-BE32-E72D297353CC}">
              <c16:uniqueId val="{00000000-F799-4799-BB78-3F881AC195C8}"/>
            </c:ext>
          </c:extLst>
        </c:ser>
        <c:ser>
          <c:idx val="1"/>
          <c:order val="1"/>
          <c:tx>
            <c:strRef>
              <c:f>Montería!$E$14</c:f>
              <c:strCache>
                <c:ptCount val="1"/>
                <c:pt idx="0">
                  <c:v>ESTRATO 2 ($/m3)</c:v>
                </c:pt>
              </c:strCache>
            </c:strRef>
          </c:tx>
          <c:spPr>
            <a:solidFill>
              <a:schemeClr val="accent2"/>
            </a:solidFill>
            <a:ln>
              <a:noFill/>
            </a:ln>
            <a:effectLst/>
          </c:spPr>
          <c:invertIfNegative val="0"/>
          <c:cat>
            <c:numRef>
              <c:f>Montería!$F$12:$R$12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Montería!$F$14:$R$14</c:f>
              <c:numCache>
                <c:formatCode>0.0</c:formatCode>
                <c:ptCount val="13"/>
                <c:pt idx="0">
                  <c:v>1119.1300000000001</c:v>
                </c:pt>
                <c:pt idx="1">
                  <c:v>1137.3699999999999</c:v>
                </c:pt>
                <c:pt idx="2">
                  <c:v>1149</c:v>
                </c:pt>
                <c:pt idx="3">
                  <c:v>1159.68</c:v>
                </c:pt>
                <c:pt idx="4">
                  <c:v>1206.32</c:v>
                </c:pt>
                <c:pt idx="5">
                  <c:v>1215.5999999999999</c:v>
                </c:pt>
                <c:pt idx="6">
                  <c:v>1254.3</c:v>
                </c:pt>
                <c:pt idx="7">
                  <c:v>1284.4000000000001</c:v>
                </c:pt>
                <c:pt idx="8">
                  <c:v>1317.27</c:v>
                </c:pt>
                <c:pt idx="9">
                  <c:v>1331.1</c:v>
                </c:pt>
                <c:pt idx="10">
                  <c:v>1341.51</c:v>
                </c:pt>
                <c:pt idx="11">
                  <c:v>1351.41</c:v>
                </c:pt>
                <c:pt idx="12">
                  <c:v>1351.41</c:v>
                </c:pt>
              </c:numCache>
            </c:numRef>
          </c:val>
          <c:extLst>
            <c:ext xmlns:c16="http://schemas.microsoft.com/office/drawing/2014/chart" uri="{C3380CC4-5D6E-409C-BE32-E72D297353CC}">
              <c16:uniqueId val="{00000001-F799-4799-BB78-3F881AC195C8}"/>
            </c:ext>
          </c:extLst>
        </c:ser>
        <c:ser>
          <c:idx val="2"/>
          <c:order val="2"/>
          <c:tx>
            <c:strRef>
              <c:f>Montería!$E$15</c:f>
              <c:strCache>
                <c:ptCount val="1"/>
                <c:pt idx="0">
                  <c:v>ESTRATO 3 Y 4 ($/m3)</c:v>
                </c:pt>
              </c:strCache>
            </c:strRef>
          </c:tx>
          <c:spPr>
            <a:solidFill>
              <a:schemeClr val="accent3"/>
            </a:solidFill>
            <a:ln>
              <a:noFill/>
            </a:ln>
            <a:effectLst/>
          </c:spPr>
          <c:invertIfNegative val="0"/>
          <c:cat>
            <c:numRef>
              <c:f>Montería!$F$12:$R$12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Montería!$F$15:$R$15</c:f>
              <c:numCache>
                <c:formatCode>0.0</c:formatCode>
                <c:ptCount val="13"/>
                <c:pt idx="0">
                  <c:v>1978.46</c:v>
                </c:pt>
                <c:pt idx="1">
                  <c:v>2014.17</c:v>
                </c:pt>
                <c:pt idx="2">
                  <c:v>2018.96</c:v>
                </c:pt>
                <c:pt idx="3">
                  <c:v>2054.17</c:v>
                </c:pt>
                <c:pt idx="4">
                  <c:v>2147.73</c:v>
                </c:pt>
                <c:pt idx="5">
                  <c:v>2146.46</c:v>
                </c:pt>
                <c:pt idx="6">
                  <c:v>2238.4</c:v>
                </c:pt>
                <c:pt idx="7">
                  <c:v>2288.91</c:v>
                </c:pt>
                <c:pt idx="8">
                  <c:v>2345.6</c:v>
                </c:pt>
                <c:pt idx="9">
                  <c:v>2332.27</c:v>
                </c:pt>
                <c:pt idx="10">
                  <c:v>2332.27</c:v>
                </c:pt>
                <c:pt idx="11">
                  <c:v>2221.89</c:v>
                </c:pt>
                <c:pt idx="12">
                  <c:v>2221.89</c:v>
                </c:pt>
              </c:numCache>
            </c:numRef>
          </c:val>
          <c:extLst>
            <c:ext xmlns:c16="http://schemas.microsoft.com/office/drawing/2014/chart" uri="{C3380CC4-5D6E-409C-BE32-E72D297353CC}">
              <c16:uniqueId val="{00000002-F799-4799-BB78-3F881AC195C8}"/>
            </c:ext>
          </c:extLst>
        </c:ser>
        <c:ser>
          <c:idx val="3"/>
          <c:order val="3"/>
          <c:tx>
            <c:strRef>
              <c:f>Montería!$E$16</c:f>
              <c:strCache>
                <c:ptCount val="1"/>
                <c:pt idx="0">
                  <c:v>ESTRATO 5 Y 6 ($/m3)</c:v>
                </c:pt>
              </c:strCache>
            </c:strRef>
          </c:tx>
          <c:spPr>
            <a:solidFill>
              <a:srgbClr val="00602B"/>
            </a:solidFill>
            <a:ln>
              <a:noFill/>
            </a:ln>
            <a:effectLst/>
          </c:spPr>
          <c:invertIfNegative val="0"/>
          <c:cat>
            <c:numRef>
              <c:f>Montería!$F$12:$R$12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Montería!$F$16:$R$16</c:f>
              <c:numCache>
                <c:formatCode>0.0</c:formatCode>
                <c:ptCount val="13"/>
                <c:pt idx="0">
                  <c:v>2374.152</c:v>
                </c:pt>
                <c:pt idx="1">
                  <c:v>2417.0039999999999</c:v>
                </c:pt>
                <c:pt idx="2">
                  <c:v>2422.752</c:v>
                </c:pt>
                <c:pt idx="3">
                  <c:v>2465.0039999999999</c:v>
                </c:pt>
                <c:pt idx="4">
                  <c:v>2577.2759999999998</c:v>
                </c:pt>
                <c:pt idx="5">
                  <c:v>2575.752</c:v>
                </c:pt>
                <c:pt idx="6">
                  <c:v>2686.08</c:v>
                </c:pt>
                <c:pt idx="7">
                  <c:v>2746.6919999999996</c:v>
                </c:pt>
                <c:pt idx="8">
                  <c:v>2814.72</c:v>
                </c:pt>
                <c:pt idx="9">
                  <c:v>2747.1840000000002</c:v>
                </c:pt>
                <c:pt idx="10">
                  <c:v>2798.7239999999997</c:v>
                </c:pt>
                <c:pt idx="11">
                  <c:v>2666.2679999999996</c:v>
                </c:pt>
                <c:pt idx="12">
                  <c:v>2666.268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[1]Mocoa!$E$5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[1]Mocoa!$F$4:$R$4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[1]Mocoa!$F$5:$R$5</c:f>
              <c:numCache>
                <c:formatCode>General</c:formatCode>
                <c:ptCount val="13"/>
                <c:pt idx="0">
                  <c:v>928.46</c:v>
                </c:pt>
                <c:pt idx="1">
                  <c:v>981.79</c:v>
                </c:pt>
                <c:pt idx="2">
                  <c:v>996.74</c:v>
                </c:pt>
                <c:pt idx="3">
                  <c:v>1050.2</c:v>
                </c:pt>
                <c:pt idx="4">
                  <c:v>1062.28</c:v>
                </c:pt>
                <c:pt idx="5">
                  <c:v>1106.58</c:v>
                </c:pt>
                <c:pt idx="6">
                  <c:v>1132.6400000000001</c:v>
                </c:pt>
                <c:pt idx="7">
                  <c:v>1187.7</c:v>
                </c:pt>
                <c:pt idx="8">
                  <c:v>1210.8900000000001</c:v>
                </c:pt>
                <c:pt idx="9">
                  <c:v>1179.48</c:v>
                </c:pt>
                <c:pt idx="10">
                  <c:v>1181.3599999999999</c:v>
                </c:pt>
                <c:pt idx="11">
                  <c:v>1141.05</c:v>
                </c:pt>
                <c:pt idx="12">
                  <c:v>1065.07</c:v>
                </c:pt>
              </c:numCache>
            </c:numRef>
          </c:val>
          <c:extLst>
            <c:ext xmlns:c16="http://schemas.microsoft.com/office/drawing/2014/chart" uri="{C3380CC4-5D6E-409C-BE32-E72D297353CC}">
              <c16:uniqueId val="{00000000-06CF-46E8-8EE6-51F577DD0373}"/>
            </c:ext>
          </c:extLst>
        </c:ser>
        <c:ser>
          <c:idx val="1"/>
          <c:order val="1"/>
          <c:tx>
            <c:strRef>
              <c:f>[1]Mocoa!$E$6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[1]Mocoa!$F$4:$R$4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[1]Mocoa!$F$6:$R$6</c:f>
              <c:numCache>
                <c:formatCode>General</c:formatCode>
                <c:ptCount val="13"/>
                <c:pt idx="0">
                  <c:v>2681.27</c:v>
                </c:pt>
                <c:pt idx="1">
                  <c:v>2794.1</c:v>
                </c:pt>
                <c:pt idx="2">
                  <c:v>2739.11</c:v>
                </c:pt>
                <c:pt idx="3">
                  <c:v>2779.53</c:v>
                </c:pt>
                <c:pt idx="4">
                  <c:v>2848.55</c:v>
                </c:pt>
                <c:pt idx="5">
                  <c:v>2938.59</c:v>
                </c:pt>
                <c:pt idx="6">
                  <c:v>2874.17</c:v>
                </c:pt>
                <c:pt idx="7">
                  <c:v>2917.03</c:v>
                </c:pt>
                <c:pt idx="8">
                  <c:v>3130.19</c:v>
                </c:pt>
                <c:pt idx="9">
                  <c:v>3248.44</c:v>
                </c:pt>
                <c:pt idx="10">
                  <c:v>3301.34</c:v>
                </c:pt>
                <c:pt idx="11">
                  <c:v>3210.28</c:v>
                </c:pt>
                <c:pt idx="12">
                  <c:v>3141.65</c:v>
                </c:pt>
              </c:numCache>
            </c:numRef>
          </c:val>
          <c:extLst>
            <c:ext xmlns:c16="http://schemas.microsoft.com/office/drawing/2014/chart" uri="{C3380CC4-5D6E-409C-BE32-E72D297353CC}">
              <c16:uniqueId val="{00000001-06CF-46E8-8EE6-51F577DD0373}"/>
            </c:ext>
          </c:extLst>
        </c:ser>
        <c:ser>
          <c:idx val="2"/>
          <c:order val="2"/>
          <c:tx>
            <c:strRef>
              <c:f>[1]Mocoa!$E$7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[1]Mocoa!$F$4:$R$4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[1]Mocoa!$F$7:$R$7</c:f>
              <c:numCache>
                <c:formatCode>General</c:formatCode>
                <c:ptCount val="13"/>
                <c:pt idx="0">
                  <c:v>958.88</c:v>
                </c:pt>
                <c:pt idx="1">
                  <c:v>959.99</c:v>
                </c:pt>
                <c:pt idx="2">
                  <c:v>983.01</c:v>
                </c:pt>
                <c:pt idx="3">
                  <c:v>976.98</c:v>
                </c:pt>
                <c:pt idx="4">
                  <c:v>980.12</c:v>
                </c:pt>
                <c:pt idx="5">
                  <c:v>995.43</c:v>
                </c:pt>
                <c:pt idx="6">
                  <c:v>1012.88</c:v>
                </c:pt>
                <c:pt idx="7">
                  <c:v>1005.02</c:v>
                </c:pt>
                <c:pt idx="8">
                  <c:v>1018.71</c:v>
                </c:pt>
                <c:pt idx="9">
                  <c:v>1032.83</c:v>
                </c:pt>
                <c:pt idx="10">
                  <c:v>1031.3399999999999</c:v>
                </c:pt>
                <c:pt idx="11">
                  <c:v>1017.81</c:v>
                </c:pt>
                <c:pt idx="12">
                  <c:v>1008.39</c:v>
                </c:pt>
              </c:numCache>
            </c:numRef>
          </c:val>
          <c:extLst>
            <c:ext xmlns:c16="http://schemas.microsoft.com/office/drawing/2014/chart" uri="{C3380CC4-5D6E-409C-BE32-E72D297353CC}">
              <c16:uniqueId val="{00000002-06CF-46E8-8EE6-51F577DD037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[1]Mocoa!$E$8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[1]Mocoa!$F$8:$R$8</c:f>
              <c:numCache>
                <c:formatCode>General</c:formatCode>
                <c:ptCount val="13"/>
                <c:pt idx="0">
                  <c:v>4711.05</c:v>
                </c:pt>
                <c:pt idx="1">
                  <c:v>4889.25</c:v>
                </c:pt>
                <c:pt idx="2">
                  <c:v>4927.8500000000004</c:v>
                </c:pt>
                <c:pt idx="3">
                  <c:v>4968.53</c:v>
                </c:pt>
                <c:pt idx="4">
                  <c:v>5063.68</c:v>
                </c:pt>
                <c:pt idx="5">
                  <c:v>5208.4799999999996</c:v>
                </c:pt>
                <c:pt idx="6">
                  <c:v>5177.58</c:v>
                </c:pt>
                <c:pt idx="7">
                  <c:v>5279.8</c:v>
                </c:pt>
                <c:pt idx="8">
                  <c:v>5533.45</c:v>
                </c:pt>
                <c:pt idx="9">
                  <c:v>5630.28</c:v>
                </c:pt>
                <c:pt idx="10">
                  <c:v>5682.31</c:v>
                </c:pt>
                <c:pt idx="11">
                  <c:v>5539.66</c:v>
                </c:pt>
                <c:pt idx="12">
                  <c:v>5382.53</c:v>
                </c:pt>
              </c:numCache>
            </c:numRef>
          </c:val>
          <c:smooth val="0"/>
          <c:extLst>
            <c:ext xmlns:c16="http://schemas.microsoft.com/office/drawing/2014/chart" uri="{C3380CC4-5D6E-409C-BE32-E72D297353CC}">
              <c16:uniqueId val="{00000003-06CF-46E8-8EE6-51F577DD0373}"/>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Algn val="ctr"/>
        <c:lblOffset val="100"/>
        <c:noMultiLvlLbl val="0"/>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[1]Mocoa!$E$13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[1]Mocoa!$F$13:$R$13</c:f>
              <c:numCache>
                <c:formatCode>General</c:formatCode>
                <c:ptCount val="13"/>
                <c:pt idx="0">
                  <c:v>2184.39</c:v>
                </c:pt>
                <c:pt idx="1">
                  <c:v>2195.62</c:v>
                </c:pt>
                <c:pt idx="2">
                  <c:v>2213.2800000000002</c:v>
                </c:pt>
                <c:pt idx="3">
                  <c:v>2235.92</c:v>
                </c:pt>
                <c:pt idx="4">
                  <c:v>2256.71</c:v>
                </c:pt>
                <c:pt idx="5">
                  <c:v>2272.91</c:v>
                </c:pt>
                <c:pt idx="6">
                  <c:v>2290.39</c:v>
                </c:pt>
                <c:pt idx="7">
                  <c:v>2319.2800000000002</c:v>
                </c:pt>
                <c:pt idx="8">
                  <c:v>2371.0100000000002</c:v>
                </c:pt>
                <c:pt idx="9">
                  <c:v>2411.54</c:v>
                </c:pt>
                <c:pt idx="10">
                  <c:v>2436.88</c:v>
                </c:pt>
                <c:pt idx="11">
                  <c:v>2436.88</c:v>
                </c:pt>
                <c:pt idx="12">
                  <c:v>2379.0700000000002</c:v>
                </c:pt>
              </c:numCache>
            </c:numRef>
          </c:val>
          <c:extLst>
            <c:ext xmlns:c16="http://schemas.microsoft.com/office/drawing/2014/chart" uri="{C3380CC4-5D6E-409C-BE32-E72D297353CC}">
              <c16:uniqueId val="{00000000-E583-4A49-BDF7-1308475F2833}"/>
            </c:ext>
          </c:extLst>
        </c:ser>
        <c:ser>
          <c:idx val="1"/>
          <c:order val="1"/>
          <c:tx>
            <c:strRef>
              <c:f>[1]Mocoa!$E$14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[1]Mocoa!$F$14:$R$14</c:f>
              <c:numCache>
                <c:formatCode>General</c:formatCode>
                <c:ptCount val="13"/>
                <c:pt idx="0">
                  <c:v>2759.85</c:v>
                </c:pt>
                <c:pt idx="1">
                  <c:v>2774.03</c:v>
                </c:pt>
                <c:pt idx="2">
                  <c:v>2796.36</c:v>
                </c:pt>
                <c:pt idx="3">
                  <c:v>2824.95</c:v>
                </c:pt>
                <c:pt idx="4">
                  <c:v>2851.23</c:v>
                </c:pt>
                <c:pt idx="5">
                  <c:v>2871.69</c:v>
                </c:pt>
                <c:pt idx="6">
                  <c:v>2893.78</c:v>
                </c:pt>
                <c:pt idx="7">
                  <c:v>2930.28</c:v>
                </c:pt>
                <c:pt idx="8">
                  <c:v>3007.35</c:v>
                </c:pt>
                <c:pt idx="9">
                  <c:v>3057.29</c:v>
                </c:pt>
                <c:pt idx="10">
                  <c:v>3089.41</c:v>
                </c:pt>
                <c:pt idx="11">
                  <c:v>3089.41</c:v>
                </c:pt>
                <c:pt idx="12">
                  <c:v>3013.38</c:v>
                </c:pt>
              </c:numCache>
            </c:numRef>
          </c:val>
          <c:extLst>
            <c:ext xmlns:c16="http://schemas.microsoft.com/office/drawing/2014/chart" uri="{C3380CC4-5D6E-409C-BE32-E72D297353CC}">
              <c16:uniqueId val="{00000001-E583-4A49-BDF7-1308475F2833}"/>
            </c:ext>
          </c:extLst>
        </c:ser>
        <c:ser>
          <c:idx val="2"/>
          <c:order val="2"/>
          <c:tx>
            <c:strRef>
              <c:f>[1]Mocoa!$E$15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[1]Mocoa!$F$15:$R$15</c:f>
              <c:numCache>
                <c:formatCode>General</c:formatCode>
                <c:ptCount val="13"/>
                <c:pt idx="0">
                  <c:v>4711.05</c:v>
                </c:pt>
                <c:pt idx="1">
                  <c:v>4889.25</c:v>
                </c:pt>
                <c:pt idx="2">
                  <c:v>4927.8500000000004</c:v>
                </c:pt>
                <c:pt idx="3">
                  <c:v>4968.53</c:v>
                </c:pt>
                <c:pt idx="4">
                  <c:v>5063.68</c:v>
                </c:pt>
                <c:pt idx="5">
                  <c:v>5208.4799999999996</c:v>
                </c:pt>
                <c:pt idx="6">
                  <c:v>5177.58</c:v>
                </c:pt>
                <c:pt idx="7">
                  <c:v>5279.8</c:v>
                </c:pt>
                <c:pt idx="8">
                  <c:v>5533.45</c:v>
                </c:pt>
                <c:pt idx="9">
                  <c:v>5630.28</c:v>
                </c:pt>
                <c:pt idx="10">
                  <c:v>5682.31</c:v>
                </c:pt>
                <c:pt idx="11">
                  <c:v>5539.66</c:v>
                </c:pt>
                <c:pt idx="12">
                  <c:v>5382.53</c:v>
                </c:pt>
              </c:numCache>
            </c:numRef>
          </c:val>
          <c:extLst>
            <c:ext xmlns:c16="http://schemas.microsoft.com/office/drawing/2014/chart" uri="{C3380CC4-5D6E-409C-BE32-E72D297353CC}">
              <c16:uniqueId val="{00000002-E583-4A49-BDF7-1308475F2833}"/>
            </c:ext>
          </c:extLst>
        </c:ser>
        <c:ser>
          <c:idx val="3"/>
          <c:order val="3"/>
          <c:tx>
            <c:strRef>
              <c:f>[1]Mocoa!$E$16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[1]Mocoa!$F$16:$R$16</c:f>
              <c:numCache>
                <c:formatCode>General</c:formatCode>
                <c:ptCount val="13"/>
                <c:pt idx="0">
                  <c:v>5653.26</c:v>
                </c:pt>
                <c:pt idx="1">
                  <c:v>5867.0999999999995</c:v>
                </c:pt>
                <c:pt idx="2">
                  <c:v>5913.42</c:v>
                </c:pt>
                <c:pt idx="3">
                  <c:v>5962.2359999999999</c:v>
                </c:pt>
                <c:pt idx="4">
                  <c:v>6076.4160000000002</c:v>
                </c:pt>
                <c:pt idx="5">
                  <c:v>6250.1759999999995</c:v>
                </c:pt>
                <c:pt idx="6">
                  <c:v>6213.0959999999995</c:v>
                </c:pt>
                <c:pt idx="7">
                  <c:v>6335.76</c:v>
                </c:pt>
                <c:pt idx="8">
                  <c:v>6640.1399999999994</c:v>
                </c:pt>
                <c:pt idx="9">
                  <c:v>6756.3359999999993</c:v>
                </c:pt>
                <c:pt idx="10">
                  <c:v>6818.7719999999999</c:v>
                </c:pt>
                <c:pt idx="11">
                  <c:v>6647.5919999999996</c:v>
                </c:pt>
                <c:pt idx="12">
                  <c:v>6459.0359999999991</c:v>
                </c:pt>
              </c:numCache>
            </c:numRef>
          </c:val>
          <c:extLst>
            <c:ext xmlns:c16="http://schemas.microsoft.com/office/drawing/2014/chart" uri="{C3380CC4-5D6E-409C-BE32-E72D297353CC}">
              <c16:uniqueId val="{00000003-E583-4A49-BDF7-1308475F283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Neiva!$F$5:$R$5</c:f>
              <c:numCache>
                <c:formatCode>0.0</c:formatCode>
                <c:ptCount val="12"/>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Neiva!$F$6:$R$6</c:f>
              <c:numCache>
                <c:formatCode>0.0</c:formatCode>
                <c:ptCount val="12"/>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Neiva!$F$7:$R$7</c:f>
              <c:numCache>
                <c:formatCode>0.0</c:formatCode>
                <c:ptCount val="12"/>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Neiva!$F$8:$R$8</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Macro'!$C$49:$C$79</c:f>
              <c:numCache>
                <c:formatCode>0</c:formatCode>
                <c:ptCount val="31"/>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Neiva!$F$13:$R$13</c:f>
              <c:numCache>
                <c:formatCode>0.0</c:formatCode>
                <c:ptCount val="12"/>
                <c:pt idx="0">
                  <c:v>1293.01</c:v>
                </c:pt>
                <c:pt idx="1">
                  <c:v>1303.53</c:v>
                </c:pt>
                <c:pt idx="2">
                  <c:v>1316.79</c:v>
                </c:pt>
                <c:pt idx="3">
                  <c:v>1383.39</c:v>
                </c:pt>
                <c:pt idx="4">
                  <c:v>1393.41</c:v>
                </c:pt>
                <c:pt idx="5">
                  <c:v>1403.94</c:v>
                </c:pt>
                <c:pt idx="6">
                  <c:v>1450.9</c:v>
                </c:pt>
                <c:pt idx="7">
                  <c:v>1476.55</c:v>
                </c:pt>
                <c:pt idx="8">
                  <c:v>1545.84</c:v>
                </c:pt>
                <c:pt idx="9">
                  <c:v>1562.23</c:v>
                </c:pt>
                <c:pt idx="10">
                  <c:v>1574.25</c:v>
                </c:pt>
                <c:pt idx="11">
                  <c:v>1575.71</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Neiva!$F$14:$R$14</c:f>
              <c:numCache>
                <c:formatCode>0.0</c:formatCode>
                <c:ptCount val="12"/>
                <c:pt idx="0">
                  <c:v>1625.8</c:v>
                </c:pt>
                <c:pt idx="1">
                  <c:v>1638.87</c:v>
                </c:pt>
                <c:pt idx="2">
                  <c:v>1655.76</c:v>
                </c:pt>
                <c:pt idx="3">
                  <c:v>1739.03</c:v>
                </c:pt>
                <c:pt idx="4">
                  <c:v>1751.52</c:v>
                </c:pt>
                <c:pt idx="5">
                  <c:v>1765.16</c:v>
                </c:pt>
                <c:pt idx="6">
                  <c:v>1824.58</c:v>
                </c:pt>
                <c:pt idx="7">
                  <c:v>1857.05</c:v>
                </c:pt>
                <c:pt idx="8">
                  <c:v>1943.33</c:v>
                </c:pt>
                <c:pt idx="9">
                  <c:v>1963.79</c:v>
                </c:pt>
                <c:pt idx="10">
                  <c:v>1979.21</c:v>
                </c:pt>
                <c:pt idx="11">
                  <c:v>1980.83</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Neiva!$F$15:$R$15</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Neiva!$F$16:$R$16</c:f>
              <c:numCache>
                <c:formatCode>0.0</c:formatCode>
                <c:ptCount val="12"/>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4290.2639999999992</c:v>
                </c:pt>
                <c:pt idx="10">
                  <c:v>4099.9799999999996</c:v>
                </c:pt>
                <c:pt idx="11">
                  <c:v>3979.884</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Popayán!$F$5:$Q$5</c:f>
              <c:numCache>
                <c:formatCode>0.0</c:formatCode>
                <c:ptCount val="12"/>
                <c:pt idx="0">
                  <c:v>996.95</c:v>
                </c:pt>
                <c:pt idx="1">
                  <c:v>1006.44</c:v>
                </c:pt>
                <c:pt idx="2">
                  <c:v>1033.47</c:v>
                </c:pt>
                <c:pt idx="3">
                  <c:v>1061.27</c:v>
                </c:pt>
                <c:pt idx="4">
                  <c:v>1119.6099999999999</c:v>
                </c:pt>
                <c:pt idx="5">
                  <c:v>1111.69</c:v>
                </c:pt>
                <c:pt idx="6">
                  <c:v>1188.81</c:v>
                </c:pt>
                <c:pt idx="7">
                  <c:v>1221.5899999999999</c:v>
                </c:pt>
                <c:pt idx="8">
                  <c:v>1286.0899999999999</c:v>
                </c:pt>
                <c:pt idx="9">
                  <c:v>1292.5999999999999</c:v>
                </c:pt>
                <c:pt idx="10">
                  <c:v>1185.42</c:v>
                </c:pt>
                <c:pt idx="11">
                  <c:v>1128.21</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Popayán!$F$6:$Q$6</c:f>
              <c:numCache>
                <c:formatCode>0.0</c:formatCode>
                <c:ptCount val="12"/>
                <c:pt idx="0">
                  <c:v>1034.77</c:v>
                </c:pt>
                <c:pt idx="1">
                  <c:v>979.53</c:v>
                </c:pt>
                <c:pt idx="2">
                  <c:v>979.51</c:v>
                </c:pt>
                <c:pt idx="3">
                  <c:v>1169.53</c:v>
                </c:pt>
                <c:pt idx="4">
                  <c:v>1075.19</c:v>
                </c:pt>
                <c:pt idx="5">
                  <c:v>1091.3599999999999</c:v>
                </c:pt>
                <c:pt idx="6">
                  <c:v>1170.1500000000001</c:v>
                </c:pt>
                <c:pt idx="7">
                  <c:v>1157.08</c:v>
                </c:pt>
                <c:pt idx="8">
                  <c:v>1278.3800000000001</c:v>
                </c:pt>
                <c:pt idx="9">
                  <c:v>1251.95</c:v>
                </c:pt>
                <c:pt idx="10">
                  <c:v>1203.07</c:v>
                </c:pt>
                <c:pt idx="11">
                  <c:v>1168.47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Popayán!$F$7:$Q$7</c:f>
              <c:numCache>
                <c:formatCode>0.0</c:formatCode>
                <c:ptCount val="12"/>
                <c:pt idx="0">
                  <c:v>932.75</c:v>
                </c:pt>
                <c:pt idx="1">
                  <c:v>950.32</c:v>
                </c:pt>
                <c:pt idx="2">
                  <c:v>948.67</c:v>
                </c:pt>
                <c:pt idx="3">
                  <c:v>953.42</c:v>
                </c:pt>
                <c:pt idx="4">
                  <c:v>966.69</c:v>
                </c:pt>
                <c:pt idx="5">
                  <c:v>980.8</c:v>
                </c:pt>
                <c:pt idx="6">
                  <c:v>979.57</c:v>
                </c:pt>
                <c:pt idx="7">
                  <c:v>993.4</c:v>
                </c:pt>
                <c:pt idx="8">
                  <c:v>1008.86</c:v>
                </c:pt>
                <c:pt idx="9">
                  <c:v>1012.48</c:v>
                </c:pt>
                <c:pt idx="10">
                  <c:v>1003.78</c:v>
                </c:pt>
                <c:pt idx="11">
                  <c:v>999.96</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Popayán!$F$4:$Q$4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Popayán!$F$8:$Q$8</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Popayán!$F$13:$Q$13</c:f>
              <c:numCache>
                <c:formatCode>0.0</c:formatCode>
                <c:ptCount val="12"/>
                <c:pt idx="0">
                  <c:v>1250.9000000000001</c:v>
                </c:pt>
                <c:pt idx="1">
                  <c:v>1261.02</c:v>
                </c:pt>
                <c:pt idx="2">
                  <c:v>1273.99</c:v>
                </c:pt>
                <c:pt idx="3">
                  <c:v>1341.42</c:v>
                </c:pt>
                <c:pt idx="4">
                  <c:v>1350.95</c:v>
                </c:pt>
                <c:pt idx="5">
                  <c:v>1361.48</c:v>
                </c:pt>
                <c:pt idx="6">
                  <c:v>1406.32</c:v>
                </c:pt>
                <c:pt idx="7">
                  <c:v>1431.45</c:v>
                </c:pt>
                <c:pt idx="8">
                  <c:v>1499.4</c:v>
                </c:pt>
                <c:pt idx="9">
                  <c:v>1515.22</c:v>
                </c:pt>
                <c:pt idx="10">
                  <c:v>1527.06</c:v>
                </c:pt>
                <c:pt idx="11">
                  <c:v>1528.08</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Popayán!$F$14:$Q$14</c:f>
              <c:numCache>
                <c:formatCode>0.0</c:formatCode>
                <c:ptCount val="12"/>
                <c:pt idx="0">
                  <c:v>1561.56</c:v>
                </c:pt>
                <c:pt idx="1">
                  <c:v>1574.02</c:v>
                </c:pt>
                <c:pt idx="2">
                  <c:v>1590.22</c:v>
                </c:pt>
                <c:pt idx="3">
                  <c:v>1674.98</c:v>
                </c:pt>
                <c:pt idx="4">
                  <c:v>1687.14</c:v>
                </c:pt>
                <c:pt idx="5">
                  <c:v>1700.11</c:v>
                </c:pt>
                <c:pt idx="6">
                  <c:v>1756.53</c:v>
                </c:pt>
                <c:pt idx="7">
                  <c:v>1787.62</c:v>
                </c:pt>
                <c:pt idx="8">
                  <c:v>1873.1</c:v>
                </c:pt>
                <c:pt idx="9">
                  <c:v>1892.7</c:v>
                </c:pt>
                <c:pt idx="10">
                  <c:v>1907.55</c:v>
                </c:pt>
                <c:pt idx="11">
                  <c:v>1909</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Popayán!$F$15:$Q$15</c:f>
              <c:numCache>
                <c:formatCode>0.0</c:formatCode>
                <c:ptCount val="12"/>
                <c:pt idx="0">
                  <c:v>2986.65</c:v>
                </c:pt>
                <c:pt idx="1">
                  <c:v>2951.9</c:v>
                </c:pt>
                <c:pt idx="2">
                  <c:v>2979.32</c:v>
                </c:pt>
                <c:pt idx="3">
                  <c:v>3208.12</c:v>
                </c:pt>
                <c:pt idx="4">
                  <c:v>3185.9</c:v>
                </c:pt>
                <c:pt idx="5">
                  <c:v>3209.93</c:v>
                </c:pt>
                <c:pt idx="6">
                  <c:v>3365.49</c:v>
                </c:pt>
                <c:pt idx="7">
                  <c:v>3398.26</c:v>
                </c:pt>
                <c:pt idx="8">
                  <c:v>3596.1</c:v>
                </c:pt>
                <c:pt idx="9">
                  <c:v>3575.22</c:v>
                </c:pt>
                <c:pt idx="10">
                  <c:v>3416.65</c:v>
                </c:pt>
                <c:pt idx="11">
                  <c:v>3316.57</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Popayán!$F$12:$Q$12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Popayán!$F$16:$Q$16</c:f>
              <c:numCache>
                <c:formatCode>0.0</c:formatCode>
                <c:ptCount val="12"/>
                <c:pt idx="0">
                  <c:v>3583.98</c:v>
                </c:pt>
                <c:pt idx="1">
                  <c:v>3542.28</c:v>
                </c:pt>
                <c:pt idx="2">
                  <c:v>3575.1840000000002</c:v>
                </c:pt>
                <c:pt idx="3">
                  <c:v>3849.7439999999997</c:v>
                </c:pt>
                <c:pt idx="4">
                  <c:v>3823.08</c:v>
                </c:pt>
                <c:pt idx="5">
                  <c:v>3851.9159999999997</c:v>
                </c:pt>
                <c:pt idx="6">
                  <c:v>4038.5879999999997</c:v>
                </c:pt>
                <c:pt idx="7">
                  <c:v>4077.9120000000003</c:v>
                </c:pt>
                <c:pt idx="8">
                  <c:v>4315.32</c:v>
                </c:pt>
                <c:pt idx="9">
                  <c:v>4290.2639999999992</c:v>
                </c:pt>
                <c:pt idx="10">
                  <c:v>4099.9799999999996</c:v>
                </c:pt>
                <c:pt idx="11">
                  <c:v>3979.884</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Pasto!$F$5:$R$5</c:f>
              <c:numCache>
                <c:formatCode>0.0</c:formatCode>
                <c:ptCount val="12"/>
                <c:pt idx="0">
                  <c:v>996.95</c:v>
                </c:pt>
                <c:pt idx="1">
                  <c:v>1006.44</c:v>
                </c:pt>
                <c:pt idx="2">
                  <c:v>1033.47</c:v>
                </c:pt>
                <c:pt idx="3">
                  <c:v>1061.27</c:v>
                </c:pt>
                <c:pt idx="4">
                  <c:v>1119.6099999999999</c:v>
                </c:pt>
                <c:pt idx="5">
                  <c:v>1111.69</c:v>
                </c:pt>
                <c:pt idx="6" formatCode="General">
                  <c:v>1188.81</c:v>
                </c:pt>
                <c:pt idx="7" formatCode="General">
                  <c:v>1221.5899999999999</c:v>
                </c:pt>
                <c:pt idx="8" formatCode="General">
                  <c:v>1286.0899999999999</c:v>
                </c:pt>
                <c:pt idx="9" formatCode="General">
                  <c:v>1292.5999999999999</c:v>
                </c:pt>
                <c:pt idx="10" formatCode="General">
                  <c:v>1185.42</c:v>
                </c:pt>
                <c:pt idx="11" formatCode="General">
                  <c:v>1128.21</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Pasto!$F$6:$R$6</c:f>
              <c:numCache>
                <c:formatCode>0.0</c:formatCode>
                <c:ptCount val="12"/>
                <c:pt idx="0">
                  <c:v>1034.77</c:v>
                </c:pt>
                <c:pt idx="1">
                  <c:v>979.53</c:v>
                </c:pt>
                <c:pt idx="2">
                  <c:v>979.51</c:v>
                </c:pt>
                <c:pt idx="3">
                  <c:v>1169.53</c:v>
                </c:pt>
                <c:pt idx="4">
                  <c:v>1075.19</c:v>
                </c:pt>
                <c:pt idx="5">
                  <c:v>1091.3599999999999</c:v>
                </c:pt>
                <c:pt idx="6" formatCode="General">
                  <c:v>1170.1500000000001</c:v>
                </c:pt>
                <c:pt idx="7" formatCode="General">
                  <c:v>1157.08</c:v>
                </c:pt>
                <c:pt idx="8" formatCode="General">
                  <c:v>1278.3800000000001</c:v>
                </c:pt>
                <c:pt idx="9" formatCode="General">
                  <c:v>1251.95</c:v>
                </c:pt>
                <c:pt idx="10" formatCode="General">
                  <c:v>1203.07</c:v>
                </c:pt>
                <c:pt idx="11" formatCode="General">
                  <c:v>1168.47</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Pasto!$F$7:$R$7</c:f>
              <c:numCache>
                <c:formatCode>0.0</c:formatCode>
                <c:ptCount val="12"/>
                <c:pt idx="0">
                  <c:v>932.75</c:v>
                </c:pt>
                <c:pt idx="1">
                  <c:v>950.32</c:v>
                </c:pt>
                <c:pt idx="2">
                  <c:v>948.67</c:v>
                </c:pt>
                <c:pt idx="3">
                  <c:v>953.42</c:v>
                </c:pt>
                <c:pt idx="4">
                  <c:v>966.69</c:v>
                </c:pt>
                <c:pt idx="5">
                  <c:v>980.8</c:v>
                </c:pt>
                <c:pt idx="6" formatCode="General">
                  <c:v>979.57</c:v>
                </c:pt>
                <c:pt idx="7" formatCode="General">
                  <c:v>993.4</c:v>
                </c:pt>
                <c:pt idx="8" formatCode="General">
                  <c:v>1008.86</c:v>
                </c:pt>
                <c:pt idx="9" formatCode="General">
                  <c:v>1012.48</c:v>
                </c:pt>
                <c:pt idx="10" formatCode="General">
                  <c:v>1003.78</c:v>
                </c:pt>
                <c:pt idx="11" formatCode="General">
                  <c:v>999.96</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Pasto!$F$8:$R$8</c:f>
              <c:numCache>
                <c:formatCode>0.0</c:formatCode>
                <c:ptCount val="12"/>
                <c:pt idx="0">
                  <c:v>2986.65</c:v>
                </c:pt>
                <c:pt idx="1">
                  <c:v>2951.9</c:v>
                </c:pt>
                <c:pt idx="2">
                  <c:v>2979.32</c:v>
                </c:pt>
                <c:pt idx="3">
                  <c:v>3208.12</c:v>
                </c:pt>
                <c:pt idx="4">
                  <c:v>3185.9</c:v>
                </c:pt>
                <c:pt idx="5">
                  <c:v>3209.93</c:v>
                </c:pt>
                <c:pt idx="6" formatCode="General">
                  <c:v>3365.49</c:v>
                </c:pt>
                <c:pt idx="7" formatCode="General">
                  <c:v>3398.26</c:v>
                </c:pt>
                <c:pt idx="8" formatCode="General">
                  <c:v>3596.1</c:v>
                </c:pt>
                <c:pt idx="9" formatCode="General">
                  <c:v>3575.22</c:v>
                </c:pt>
                <c:pt idx="10" formatCode="General">
                  <c:v>3416.65</c:v>
                </c:pt>
                <c:pt idx="11" formatCode="General">
                  <c:v>3316.57</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Pasto!$F$13:$R$13</c:f>
              <c:numCache>
                <c:formatCode>0.0</c:formatCode>
                <c:ptCount val="12"/>
                <c:pt idx="0">
                  <c:v>1319.23</c:v>
                </c:pt>
                <c:pt idx="1">
                  <c:v>1329.81</c:v>
                </c:pt>
                <c:pt idx="2">
                  <c:v>1343.51</c:v>
                </c:pt>
                <c:pt idx="3">
                  <c:v>1400.59</c:v>
                </c:pt>
                <c:pt idx="4">
                  <c:v>1410.78</c:v>
                </c:pt>
                <c:pt idx="5">
                  <c:v>1421.49</c:v>
                </c:pt>
                <c:pt idx="6" formatCode="General">
                  <c:v>1473.58</c:v>
                </c:pt>
                <c:pt idx="7" formatCode="General">
                  <c:v>1500.78</c:v>
                </c:pt>
                <c:pt idx="8" formatCode="General">
                  <c:v>1607.06</c:v>
                </c:pt>
                <c:pt idx="9" formatCode="General">
                  <c:v>1623.99</c:v>
                </c:pt>
                <c:pt idx="10" formatCode="General">
                  <c:v>1636.8</c:v>
                </c:pt>
                <c:pt idx="11" formatCode="General">
                  <c:v>1638.29</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Pasto!$F$14:$R$14</c:f>
              <c:numCache>
                <c:formatCode>0.0</c:formatCode>
                <c:ptCount val="12"/>
                <c:pt idx="0">
                  <c:v>1647.13</c:v>
                </c:pt>
                <c:pt idx="1">
                  <c:v>1660.43</c:v>
                </c:pt>
                <c:pt idx="2">
                  <c:v>1677.21</c:v>
                </c:pt>
                <c:pt idx="3">
                  <c:v>1747.53</c:v>
                </c:pt>
                <c:pt idx="4">
                  <c:v>1760.08</c:v>
                </c:pt>
                <c:pt idx="5">
                  <c:v>1773.44</c:v>
                </c:pt>
                <c:pt idx="6" formatCode="General">
                  <c:v>1837.63</c:v>
                </c:pt>
                <c:pt idx="7" formatCode="General">
                  <c:v>1870.23</c:v>
                </c:pt>
                <c:pt idx="8" formatCode="General">
                  <c:v>2007.71</c:v>
                </c:pt>
                <c:pt idx="9" formatCode="General">
                  <c:v>2028.8</c:v>
                </c:pt>
                <c:pt idx="10" formatCode="General">
                  <c:v>2044.82</c:v>
                </c:pt>
                <c:pt idx="11" formatCode="General">
                  <c:v>2046.54</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Pasto!$F$15:$R$15</c:f>
              <c:numCache>
                <c:formatCode>0.0</c:formatCode>
                <c:ptCount val="12"/>
                <c:pt idx="0">
                  <c:v>2986.65</c:v>
                </c:pt>
                <c:pt idx="1">
                  <c:v>2951.9</c:v>
                </c:pt>
                <c:pt idx="2">
                  <c:v>2979.32</c:v>
                </c:pt>
                <c:pt idx="3">
                  <c:v>3208.12</c:v>
                </c:pt>
                <c:pt idx="4">
                  <c:v>3185.9</c:v>
                </c:pt>
                <c:pt idx="5">
                  <c:v>3209.93</c:v>
                </c:pt>
                <c:pt idx="6" formatCode="General">
                  <c:v>3365.49</c:v>
                </c:pt>
                <c:pt idx="7" formatCode="General">
                  <c:v>3398.26</c:v>
                </c:pt>
                <c:pt idx="8" formatCode="General">
                  <c:v>3596.1</c:v>
                </c:pt>
                <c:pt idx="9" formatCode="General">
                  <c:v>3575.22</c:v>
                </c:pt>
                <c:pt idx="10" formatCode="General">
                  <c:v>3416.65</c:v>
                </c:pt>
                <c:pt idx="11" formatCode="General">
                  <c:v>3316.57</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numCache>
            </c:numRef>
          </c:cat>
          <c:val>
            <c:numRef>
              <c:f>Pasto!$F$16:$R$16</c:f>
              <c:numCache>
                <c:formatCode>0.0</c:formatCode>
                <c:ptCount val="12"/>
                <c:pt idx="0">
                  <c:v>3583.98</c:v>
                </c:pt>
                <c:pt idx="1">
                  <c:v>3542.28</c:v>
                </c:pt>
                <c:pt idx="2">
                  <c:v>3575.1840000000002</c:v>
                </c:pt>
                <c:pt idx="3">
                  <c:v>3849.7439999999997</c:v>
                </c:pt>
                <c:pt idx="4">
                  <c:v>3823.08</c:v>
                </c:pt>
                <c:pt idx="5">
                  <c:v>3851.9159999999997</c:v>
                </c:pt>
                <c:pt idx="6" formatCode="General">
                  <c:v>4038.5879999999997</c:v>
                </c:pt>
                <c:pt idx="7" formatCode="General">
                  <c:v>4077.9120000000003</c:v>
                </c:pt>
                <c:pt idx="8" formatCode="General">
                  <c:v>4315.32</c:v>
                </c:pt>
                <c:pt idx="9" formatCode="General">
                  <c:v>4290.2639999999992</c:v>
                </c:pt>
                <c:pt idx="10" formatCode="General">
                  <c:v>4099.9799999999996</c:v>
                </c:pt>
                <c:pt idx="11" formatCode="General">
                  <c:v>3979.884</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1582617055"/>
        <c:axId val="1582617887"/>
      </c:barChart>
      <c:dateAx>
        <c:axId val="158261705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2617887"/>
        <c:crosses val="autoZero"/>
        <c:auto val="1"/>
        <c:lblOffset val="100"/>
        <c:baseTimeUnit val="months"/>
      </c:dateAx>
      <c:valAx>
        <c:axId val="158261788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26170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Florencia!$F$5:$R$5</c:f>
              <c:numCache>
                <c:formatCode>0.0</c:formatCode>
                <c:ptCount val="13"/>
                <c:pt idx="0">
                  <c:v>923.8</c:v>
                </c:pt>
                <c:pt idx="1">
                  <c:v>996.95</c:v>
                </c:pt>
                <c:pt idx="2">
                  <c:v>1006.44</c:v>
                </c:pt>
                <c:pt idx="3">
                  <c:v>1033.47</c:v>
                </c:pt>
                <c:pt idx="4">
                  <c:v>1061.27</c:v>
                </c:pt>
                <c:pt idx="5">
                  <c:v>1119.6099999999999</c:v>
                </c:pt>
                <c:pt idx="6">
                  <c:v>1111.69</c:v>
                </c:pt>
                <c:pt idx="7">
                  <c:v>1188.81</c:v>
                </c:pt>
                <c:pt idx="8">
                  <c:v>1221.5899999999999</c:v>
                </c:pt>
                <c:pt idx="9">
                  <c:v>1286.0899999999999</c:v>
                </c:pt>
                <c:pt idx="10">
                  <c:v>1292.5999999999999</c:v>
                </c:pt>
                <c:pt idx="11">
                  <c:v>1185.42</c:v>
                </c:pt>
                <c:pt idx="12">
                  <c:v>1128.21</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Florencia!$F$6:$R$6</c:f>
              <c:numCache>
                <c:formatCode>0.0</c:formatCode>
                <c:ptCount val="13"/>
                <c:pt idx="0">
                  <c:v>915.47</c:v>
                </c:pt>
                <c:pt idx="1">
                  <c:v>1034.77</c:v>
                </c:pt>
                <c:pt idx="2">
                  <c:v>979.53</c:v>
                </c:pt>
                <c:pt idx="3">
                  <c:v>979.51</c:v>
                </c:pt>
                <c:pt idx="4">
                  <c:v>1169.53</c:v>
                </c:pt>
                <c:pt idx="5">
                  <c:v>1075.19</c:v>
                </c:pt>
                <c:pt idx="6">
                  <c:v>1091.3599999999999</c:v>
                </c:pt>
                <c:pt idx="7">
                  <c:v>1170.1500000000001</c:v>
                </c:pt>
                <c:pt idx="8">
                  <c:v>1157.08</c:v>
                </c:pt>
                <c:pt idx="9">
                  <c:v>1278.3800000000001</c:v>
                </c:pt>
                <c:pt idx="10">
                  <c:v>1251.95</c:v>
                </c:pt>
                <c:pt idx="11">
                  <c:v>1203.07</c:v>
                </c:pt>
                <c:pt idx="12">
                  <c:v>1168.47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Florencia!$F$7:$R$7</c:f>
              <c:numCache>
                <c:formatCode>0.0</c:formatCode>
                <c:ptCount val="13"/>
                <c:pt idx="0">
                  <c:v>930.11</c:v>
                </c:pt>
                <c:pt idx="1">
                  <c:v>932.75</c:v>
                </c:pt>
                <c:pt idx="2">
                  <c:v>950.32</c:v>
                </c:pt>
                <c:pt idx="3">
                  <c:v>948.67</c:v>
                </c:pt>
                <c:pt idx="4">
                  <c:v>953.42</c:v>
                </c:pt>
                <c:pt idx="5">
                  <c:v>966.69</c:v>
                </c:pt>
                <c:pt idx="6">
                  <c:v>980.8</c:v>
                </c:pt>
                <c:pt idx="7">
                  <c:v>979.57</c:v>
                </c:pt>
                <c:pt idx="8">
                  <c:v>993.4</c:v>
                </c:pt>
                <c:pt idx="9">
                  <c:v>1008.86</c:v>
                </c:pt>
                <c:pt idx="10">
                  <c:v>1012.48</c:v>
                </c:pt>
                <c:pt idx="11">
                  <c:v>1003.78</c:v>
                </c:pt>
                <c:pt idx="12">
                  <c:v>999.96</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Florencia!$F$8:$R$8</c:f>
              <c:numCache>
                <c:formatCode>0.0</c:formatCode>
                <c:ptCount val="13"/>
                <c:pt idx="0">
                  <c:v>2787.21</c:v>
                </c:pt>
                <c:pt idx="1">
                  <c:v>2986.65</c:v>
                </c:pt>
                <c:pt idx="2">
                  <c:v>2951.9</c:v>
                </c:pt>
                <c:pt idx="3">
                  <c:v>2979.32</c:v>
                </c:pt>
                <c:pt idx="4">
                  <c:v>3208.12</c:v>
                </c:pt>
                <c:pt idx="5">
                  <c:v>3185.9</c:v>
                </c:pt>
                <c:pt idx="6">
                  <c:v>3209.93</c:v>
                </c:pt>
                <c:pt idx="7">
                  <c:v>3365.49</c:v>
                </c:pt>
                <c:pt idx="8">
                  <c:v>3398.26</c:v>
                </c:pt>
                <c:pt idx="9">
                  <c:v>3596.1</c:v>
                </c:pt>
                <c:pt idx="10">
                  <c:v>3575.22</c:v>
                </c:pt>
                <c:pt idx="11">
                  <c:v>3416.65</c:v>
                </c:pt>
                <c:pt idx="12">
                  <c:v>3316.57</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Florencia!$F$13:$R$13</c:f>
              <c:numCache>
                <c:formatCode>0.0</c:formatCode>
                <c:ptCount val="13"/>
                <c:pt idx="0">
                  <c:v>1224.76</c:v>
                </c:pt>
                <c:pt idx="1">
                  <c:v>1324.23</c:v>
                </c:pt>
                <c:pt idx="2">
                  <c:v>1334.86</c:v>
                </c:pt>
                <c:pt idx="3">
                  <c:v>1348.44</c:v>
                </c:pt>
                <c:pt idx="4">
                  <c:v>1390.28</c:v>
                </c:pt>
                <c:pt idx="5">
                  <c:v>1400.42</c:v>
                </c:pt>
                <c:pt idx="6">
                  <c:v>1410.99</c:v>
                </c:pt>
                <c:pt idx="7">
                  <c:v>1458.78</c:v>
                </c:pt>
                <c:pt idx="8">
                  <c:v>1484.64</c:v>
                </c:pt>
                <c:pt idx="9">
                  <c:v>1556.75</c:v>
                </c:pt>
                <c:pt idx="10">
                  <c:v>1573.28</c:v>
                </c:pt>
                <c:pt idx="11">
                  <c:v>1585.35</c:v>
                </c:pt>
                <c:pt idx="12">
                  <c:v>1586.86</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Florencia!$F$14:$R$14</c:f>
              <c:numCache>
                <c:formatCode>0.0</c:formatCode>
                <c:ptCount val="13"/>
                <c:pt idx="0">
                  <c:v>1543.76</c:v>
                </c:pt>
                <c:pt idx="1">
                  <c:v>1665.88</c:v>
                </c:pt>
                <c:pt idx="2">
                  <c:v>1679.33</c:v>
                </c:pt>
                <c:pt idx="3">
                  <c:v>1696.41</c:v>
                </c:pt>
                <c:pt idx="4">
                  <c:v>1750.02</c:v>
                </c:pt>
                <c:pt idx="5">
                  <c:v>1762.52</c:v>
                </c:pt>
                <c:pt idx="6">
                  <c:v>1776</c:v>
                </c:pt>
                <c:pt idx="7">
                  <c:v>1836</c:v>
                </c:pt>
                <c:pt idx="8">
                  <c:v>1868.8</c:v>
                </c:pt>
                <c:pt idx="9">
                  <c:v>1959.18</c:v>
                </c:pt>
                <c:pt idx="10">
                  <c:v>1979.65</c:v>
                </c:pt>
                <c:pt idx="11">
                  <c:v>1995.07</c:v>
                </c:pt>
                <c:pt idx="12">
                  <c:v>1997.09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Florencia!$F$15:$R$15</c:f>
              <c:numCache>
                <c:formatCode>0.0</c:formatCode>
                <c:ptCount val="13"/>
                <c:pt idx="0">
                  <c:v>2787.21</c:v>
                </c:pt>
                <c:pt idx="1">
                  <c:v>2986.65</c:v>
                </c:pt>
                <c:pt idx="2">
                  <c:v>2951.9</c:v>
                </c:pt>
                <c:pt idx="3">
                  <c:v>2979.32</c:v>
                </c:pt>
                <c:pt idx="4">
                  <c:v>3208.12</c:v>
                </c:pt>
                <c:pt idx="5">
                  <c:v>3185.9</c:v>
                </c:pt>
                <c:pt idx="6">
                  <c:v>3209.93</c:v>
                </c:pt>
                <c:pt idx="7">
                  <c:v>3365.49</c:v>
                </c:pt>
                <c:pt idx="8">
                  <c:v>3398.26</c:v>
                </c:pt>
                <c:pt idx="9">
                  <c:v>3596.1</c:v>
                </c:pt>
                <c:pt idx="10">
                  <c:v>3575.22</c:v>
                </c:pt>
                <c:pt idx="11">
                  <c:v>3416.65</c:v>
                </c:pt>
                <c:pt idx="12">
                  <c:v>3316.57</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Florencia!$F$4:$R$4</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Florencia!$F$16:$R$16</c:f>
              <c:numCache>
                <c:formatCode>0.0</c:formatCode>
                <c:ptCount val="13"/>
                <c:pt idx="0">
                  <c:v>3344.652</c:v>
                </c:pt>
                <c:pt idx="1">
                  <c:v>3583.98</c:v>
                </c:pt>
                <c:pt idx="2">
                  <c:v>3542.28</c:v>
                </c:pt>
                <c:pt idx="3">
                  <c:v>3575.1840000000002</c:v>
                </c:pt>
                <c:pt idx="4">
                  <c:v>3849.7439999999997</c:v>
                </c:pt>
                <c:pt idx="5">
                  <c:v>3823.08</c:v>
                </c:pt>
                <c:pt idx="6">
                  <c:v>3851.9159999999997</c:v>
                </c:pt>
                <c:pt idx="7">
                  <c:v>4038.5879999999997</c:v>
                </c:pt>
                <c:pt idx="8">
                  <c:v>4077.9120000000003</c:v>
                </c:pt>
                <c:pt idx="9">
                  <c:v>4315.32</c:v>
                </c:pt>
                <c:pt idx="10">
                  <c:v>4290.2640000000001</c:v>
                </c:pt>
                <c:pt idx="11">
                  <c:v>4099.9800000000005</c:v>
                </c:pt>
                <c:pt idx="12">
                  <c:v>3979.884</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Pereira!$F$5:$R$5</c:f>
              <c:numCache>
                <c:formatCode>0.0</c:formatCode>
                <c:ptCount val="13"/>
                <c:pt idx="0">
                  <c:v>1084.04</c:v>
                </c:pt>
                <c:pt idx="1">
                  <c:v>1170.8399999999999</c:v>
                </c:pt>
                <c:pt idx="2">
                  <c:v>1170.8399999999999</c:v>
                </c:pt>
                <c:pt idx="3">
                  <c:v>1194.6500000000001</c:v>
                </c:pt>
                <c:pt idx="4">
                  <c:v>1306.98</c:v>
                </c:pt>
                <c:pt idx="5">
                  <c:v>1280.49</c:v>
                </c:pt>
                <c:pt idx="6">
                  <c:v>1442</c:v>
                </c:pt>
                <c:pt idx="7">
                  <c:v>1399.3417400000001</c:v>
                </c:pt>
                <c:pt idx="8">
                  <c:v>1480.39</c:v>
                </c:pt>
                <c:pt idx="9">
                  <c:v>1480.39</c:v>
                </c:pt>
                <c:pt idx="10">
                  <c:v>1446.34653</c:v>
                </c:pt>
                <c:pt idx="11">
                  <c:v>1503.75</c:v>
                </c:pt>
                <c:pt idx="12">
                  <c:v>1167.84988</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Pereira!$F$6:$R$6</c:f>
              <c:numCache>
                <c:formatCode>0.0</c:formatCode>
                <c:ptCount val="13"/>
                <c:pt idx="0">
                  <c:v>455.47</c:v>
                </c:pt>
                <c:pt idx="1">
                  <c:v>455.02</c:v>
                </c:pt>
                <c:pt idx="2">
                  <c:v>455.02</c:v>
                </c:pt>
                <c:pt idx="3">
                  <c:v>482.93</c:v>
                </c:pt>
                <c:pt idx="4">
                  <c:v>510.84</c:v>
                </c:pt>
                <c:pt idx="5">
                  <c:v>513.98</c:v>
                </c:pt>
                <c:pt idx="6">
                  <c:v>479.72</c:v>
                </c:pt>
                <c:pt idx="7">
                  <c:v>568.80488000000003</c:v>
                </c:pt>
                <c:pt idx="8">
                  <c:v>652.25</c:v>
                </c:pt>
                <c:pt idx="9">
                  <c:v>652.25</c:v>
                </c:pt>
                <c:pt idx="10">
                  <c:v>595.78170999999998</c:v>
                </c:pt>
                <c:pt idx="11">
                  <c:v>546.73099999999999</c:v>
                </c:pt>
                <c:pt idx="12">
                  <c:v>576.06700000000001</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Pereira!$F$7:$R$7</c:f>
              <c:numCache>
                <c:formatCode>0.0</c:formatCode>
                <c:ptCount val="13"/>
                <c:pt idx="0">
                  <c:v>396.6</c:v>
                </c:pt>
                <c:pt idx="1">
                  <c:v>396.6</c:v>
                </c:pt>
                <c:pt idx="2">
                  <c:v>396.6</c:v>
                </c:pt>
                <c:pt idx="3">
                  <c:v>396.6</c:v>
                </c:pt>
                <c:pt idx="4">
                  <c:v>396.6</c:v>
                </c:pt>
                <c:pt idx="5">
                  <c:v>396.6</c:v>
                </c:pt>
                <c:pt idx="6">
                  <c:v>448.63</c:v>
                </c:pt>
                <c:pt idx="7">
                  <c:v>448.63537000000002</c:v>
                </c:pt>
                <c:pt idx="8">
                  <c:v>448.63537000000002</c:v>
                </c:pt>
                <c:pt idx="9">
                  <c:v>448.63537000000002</c:v>
                </c:pt>
                <c:pt idx="10">
                  <c:v>448.63537000000002</c:v>
                </c:pt>
                <c:pt idx="11">
                  <c:v>448.63499999999999</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Pereira!$F$8:$R$8</c:f>
              <c:numCache>
                <c:formatCode>0.0</c:formatCode>
                <c:ptCount val="13"/>
                <c:pt idx="0">
                  <c:v>2033.52</c:v>
                </c:pt>
                <c:pt idx="1">
                  <c:v>2121.38</c:v>
                </c:pt>
                <c:pt idx="2">
                  <c:v>2121.38</c:v>
                </c:pt>
                <c:pt idx="3">
                  <c:v>2176.65</c:v>
                </c:pt>
                <c:pt idx="4">
                  <c:v>2318.8000000000002</c:v>
                </c:pt>
                <c:pt idx="5">
                  <c:v>2297.1799999999998</c:v>
                </c:pt>
                <c:pt idx="6">
                  <c:v>2485</c:v>
                </c:pt>
                <c:pt idx="7">
                  <c:v>2531</c:v>
                </c:pt>
                <c:pt idx="8">
                  <c:v>2701.57</c:v>
                </c:pt>
                <c:pt idx="9">
                  <c:v>2701.57</c:v>
                </c:pt>
                <c:pt idx="10">
                  <c:v>2603.83</c:v>
                </c:pt>
                <c:pt idx="11">
                  <c:v>2610.15</c:v>
                </c:pt>
                <c:pt idx="12">
                  <c:v>2281.7531100000001</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Pereira!$F$13:$R$13</c:f>
              <c:numCache>
                <c:formatCode>0.0</c:formatCode>
                <c:ptCount val="13"/>
                <c:pt idx="0">
                  <c:v>931.44</c:v>
                </c:pt>
                <c:pt idx="1">
                  <c:v>964.95</c:v>
                </c:pt>
                <c:pt idx="2">
                  <c:v>964.95</c:v>
                </c:pt>
                <c:pt idx="3">
                  <c:v>992.06</c:v>
                </c:pt>
                <c:pt idx="4">
                  <c:v>1048.08</c:v>
                </c:pt>
                <c:pt idx="5">
                  <c:v>1056.1400000000001</c:v>
                </c:pt>
                <c:pt idx="6">
                  <c:v>1116.5999999999999</c:v>
                </c:pt>
                <c:pt idx="7">
                  <c:v>1143.48</c:v>
                </c:pt>
                <c:pt idx="8">
                  <c:v>1211.6600000000001</c:v>
                </c:pt>
                <c:pt idx="9">
                  <c:v>1211.6600000000001</c:v>
                </c:pt>
                <c:pt idx="10">
                  <c:v>1233.96</c:v>
                </c:pt>
                <c:pt idx="11">
                  <c:v>1239.3499999999999</c:v>
                </c:pt>
                <c:pt idx="12">
                  <c:v>1243.07</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Pereira!$F$14:$R$14</c:f>
              <c:numCache>
                <c:formatCode>0.0</c:formatCode>
                <c:ptCount val="13"/>
                <c:pt idx="0">
                  <c:v>1170.6300000000001</c:v>
                </c:pt>
                <c:pt idx="1">
                  <c:v>1212.0999999999999</c:v>
                </c:pt>
                <c:pt idx="2">
                  <c:v>1212.0999999999999</c:v>
                </c:pt>
                <c:pt idx="3">
                  <c:v>1246.3800000000001</c:v>
                </c:pt>
                <c:pt idx="4">
                  <c:v>1315.96</c:v>
                </c:pt>
                <c:pt idx="5">
                  <c:v>1326.08</c:v>
                </c:pt>
                <c:pt idx="6">
                  <c:v>1402.33</c:v>
                </c:pt>
                <c:pt idx="7">
                  <c:v>1435.53</c:v>
                </c:pt>
                <c:pt idx="8">
                  <c:v>1522.37</c:v>
                </c:pt>
                <c:pt idx="9">
                  <c:v>1522.37</c:v>
                </c:pt>
                <c:pt idx="10">
                  <c:v>1550.39</c:v>
                </c:pt>
                <c:pt idx="11">
                  <c:v>1557.16</c:v>
                </c:pt>
                <c:pt idx="12">
                  <c:v>1561.83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Pereira!$F$15:$R$15</c:f>
              <c:numCache>
                <c:formatCode>0.0</c:formatCode>
                <c:ptCount val="13"/>
                <c:pt idx="0">
                  <c:v>2033.52</c:v>
                </c:pt>
                <c:pt idx="1">
                  <c:v>2121.38</c:v>
                </c:pt>
                <c:pt idx="2">
                  <c:v>2121.38</c:v>
                </c:pt>
                <c:pt idx="3">
                  <c:v>2176.65</c:v>
                </c:pt>
                <c:pt idx="4">
                  <c:v>2318.8000000000002</c:v>
                </c:pt>
                <c:pt idx="5">
                  <c:v>2297.1799999999998</c:v>
                </c:pt>
                <c:pt idx="6">
                  <c:v>2485</c:v>
                </c:pt>
                <c:pt idx="7">
                  <c:v>2531</c:v>
                </c:pt>
                <c:pt idx="8">
                  <c:v>2701.57</c:v>
                </c:pt>
                <c:pt idx="9">
                  <c:v>2701.57</c:v>
                </c:pt>
                <c:pt idx="10">
                  <c:v>2603.83</c:v>
                </c:pt>
                <c:pt idx="11">
                  <c:v>2610.15</c:v>
                </c:pt>
                <c:pt idx="12">
                  <c:v>2281.7531100000001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Pereira!$F$16:$R$16</c:f>
              <c:numCache>
                <c:formatCode>0.0</c:formatCode>
                <c:ptCount val="13"/>
                <c:pt idx="0">
                  <c:v>2440.2239999999997</c:v>
                </c:pt>
                <c:pt idx="1">
                  <c:v>2545.6559999999999</c:v>
                </c:pt>
                <c:pt idx="2">
                  <c:v>2545.6559999999999</c:v>
                </c:pt>
                <c:pt idx="3">
                  <c:v>2611.98</c:v>
                </c:pt>
                <c:pt idx="4">
                  <c:v>2782.56</c:v>
                </c:pt>
                <c:pt idx="5">
                  <c:v>2756.6159999999995</c:v>
                </c:pt>
                <c:pt idx="6">
                  <c:v>2982</c:v>
                </c:pt>
                <c:pt idx="7">
                  <c:v>3037.2</c:v>
                </c:pt>
                <c:pt idx="8">
                  <c:v>3241.884</c:v>
                </c:pt>
                <c:pt idx="9">
                  <c:v>3241.884</c:v>
                </c:pt>
                <c:pt idx="10">
                  <c:v>3124.596</c:v>
                </c:pt>
                <c:pt idx="11">
                  <c:v>3132.18</c:v>
                </c:pt>
                <c:pt idx="12">
                  <c:v>2738.103732</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1582628703"/>
        <c:axId val="1582637855"/>
      </c:barChart>
      <c:dateAx>
        <c:axId val="158262870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2637855"/>
        <c:crosses val="autoZero"/>
        <c:auto val="1"/>
        <c:lblOffset val="100"/>
        <c:baseTimeUnit val="months"/>
      </c:dateAx>
      <c:valAx>
        <c:axId val="158263785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26287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Riohacha!$F$4:$R$4</c:f>
              <c:strCache>
                <c:ptCount val="12"/>
                <c:pt idx="0">
                  <c:v>jul-22</c:v>
                </c:pt>
                <c:pt idx="1">
                  <c:v>ago-22</c:v>
                </c:pt>
                <c:pt idx="2">
                  <c:v>sep-22</c:v>
                </c:pt>
                <c:pt idx="3">
                  <c:v>oct-22</c:v>
                </c:pt>
                <c:pt idx="4">
                  <c:v>nov-22</c:v>
                </c:pt>
                <c:pt idx="5">
                  <c:v>dic-22</c:v>
                </c:pt>
                <c:pt idx="6">
                  <c:v>ene-23</c:v>
                </c:pt>
                <c:pt idx="7">
                  <c:v>feb-23</c:v>
                </c:pt>
                <c:pt idx="8">
                  <c:v>mar-23</c:v>
                </c:pt>
                <c:pt idx="9">
                  <c:v>abr-23</c:v>
                </c:pt>
                <c:pt idx="10">
                  <c:v>jun-23</c:v>
                </c:pt>
                <c:pt idx="11">
                  <c:v>jul-23</c:v>
                </c:pt>
              </c:strCache>
            </c:strRef>
          </c:cat>
          <c:val>
            <c:numRef>
              <c:f>Riohacha!$F$5:$R$5</c:f>
              <c:numCache>
                <c:formatCode>0.0</c:formatCode>
                <c:ptCount val="12"/>
                <c:pt idx="0">
                  <c:v>1034</c:v>
                </c:pt>
                <c:pt idx="1">
                  <c:v>1101</c:v>
                </c:pt>
                <c:pt idx="2">
                  <c:v>1089</c:v>
                </c:pt>
                <c:pt idx="3">
                  <c:v>1146</c:v>
                </c:pt>
                <c:pt idx="4">
                  <c:v>1212</c:v>
                </c:pt>
                <c:pt idx="5">
                  <c:v>1212</c:v>
                </c:pt>
                <c:pt idx="6">
                  <c:v>1348</c:v>
                </c:pt>
                <c:pt idx="7">
                  <c:v>1307.53</c:v>
                </c:pt>
                <c:pt idx="8">
                  <c:v>1281.0999999999999</c:v>
                </c:pt>
                <c:pt idx="9">
                  <c:v>1264.6300000000001</c:v>
                </c:pt>
                <c:pt idx="10">
                  <c:v>1332.29</c:v>
                </c:pt>
                <c:pt idx="11">
                  <c:v>1213.8800000000001</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Riohacha!$F$4:$R$4</c:f>
              <c:strCache>
                <c:ptCount val="12"/>
                <c:pt idx="0">
                  <c:v>jul-22</c:v>
                </c:pt>
                <c:pt idx="1">
                  <c:v>ago-22</c:v>
                </c:pt>
                <c:pt idx="2">
                  <c:v>sep-22</c:v>
                </c:pt>
                <c:pt idx="3">
                  <c:v>oct-22</c:v>
                </c:pt>
                <c:pt idx="4">
                  <c:v>nov-22</c:v>
                </c:pt>
                <c:pt idx="5">
                  <c:v>dic-22</c:v>
                </c:pt>
                <c:pt idx="6">
                  <c:v>ene-23</c:v>
                </c:pt>
                <c:pt idx="7">
                  <c:v>feb-23</c:v>
                </c:pt>
                <c:pt idx="8">
                  <c:v>mar-23</c:v>
                </c:pt>
                <c:pt idx="9">
                  <c:v>abr-23</c:v>
                </c:pt>
                <c:pt idx="10">
                  <c:v>jun-23</c:v>
                </c:pt>
                <c:pt idx="11">
                  <c:v>jul-23</c:v>
                </c:pt>
              </c:strCache>
            </c:strRef>
          </c:cat>
          <c:val>
            <c:numRef>
              <c:f>Riohacha!$F$6:$R$6</c:f>
              <c:numCache>
                <c:formatCode>0.0</c:formatCode>
                <c:ptCount val="12"/>
                <c:pt idx="0">
                  <c:v>369</c:v>
                </c:pt>
                <c:pt idx="1">
                  <c:v>396</c:v>
                </c:pt>
                <c:pt idx="2">
                  <c:v>392</c:v>
                </c:pt>
                <c:pt idx="3">
                  <c:v>341</c:v>
                </c:pt>
                <c:pt idx="4">
                  <c:v>352</c:v>
                </c:pt>
                <c:pt idx="5">
                  <c:v>352</c:v>
                </c:pt>
                <c:pt idx="6">
                  <c:v>310.95</c:v>
                </c:pt>
                <c:pt idx="7">
                  <c:v>371.84</c:v>
                </c:pt>
                <c:pt idx="8">
                  <c:v>351.77</c:v>
                </c:pt>
                <c:pt idx="9">
                  <c:v>356.99</c:v>
                </c:pt>
                <c:pt idx="10">
                  <c:v>385.86</c:v>
                </c:pt>
                <c:pt idx="11">
                  <c:v>358.06</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Riohacha!$F$4:$R$4</c:f>
              <c:strCache>
                <c:ptCount val="12"/>
                <c:pt idx="0">
                  <c:v>jul-22</c:v>
                </c:pt>
                <c:pt idx="1">
                  <c:v>ago-22</c:v>
                </c:pt>
                <c:pt idx="2">
                  <c:v>sep-22</c:v>
                </c:pt>
                <c:pt idx="3">
                  <c:v>oct-22</c:v>
                </c:pt>
                <c:pt idx="4">
                  <c:v>nov-22</c:v>
                </c:pt>
                <c:pt idx="5">
                  <c:v>dic-22</c:v>
                </c:pt>
                <c:pt idx="6">
                  <c:v>ene-23</c:v>
                </c:pt>
                <c:pt idx="7">
                  <c:v>feb-23</c:v>
                </c:pt>
                <c:pt idx="8">
                  <c:v>mar-23</c:v>
                </c:pt>
                <c:pt idx="9">
                  <c:v>abr-23</c:v>
                </c:pt>
                <c:pt idx="10">
                  <c:v>jun-23</c:v>
                </c:pt>
                <c:pt idx="11">
                  <c:v>jul-23</c:v>
                </c:pt>
              </c:strCache>
            </c:strRef>
          </c:cat>
          <c:val>
            <c:numRef>
              <c:f>Riohacha!$F$7:$R$7</c:f>
              <c:numCache>
                <c:formatCode>0.0</c:formatCode>
                <c:ptCount val="12"/>
                <c:pt idx="0">
                  <c:v>818</c:v>
                </c:pt>
                <c:pt idx="1">
                  <c:v>834</c:v>
                </c:pt>
                <c:pt idx="2">
                  <c:v>833</c:v>
                </c:pt>
                <c:pt idx="3">
                  <c:v>838</c:v>
                </c:pt>
                <c:pt idx="4">
                  <c:v>858</c:v>
                </c:pt>
                <c:pt idx="5">
                  <c:v>858</c:v>
                </c:pt>
                <c:pt idx="6">
                  <c:v>871</c:v>
                </c:pt>
                <c:pt idx="7">
                  <c:v>885</c:v>
                </c:pt>
                <c:pt idx="8">
                  <c:v>901</c:v>
                </c:pt>
                <c:pt idx="9">
                  <c:v>902</c:v>
                </c:pt>
                <c:pt idx="10">
                  <c:v>897</c:v>
                </c:pt>
                <c:pt idx="11">
                  <c:v>893</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Riohacha!$F$4:$R$4</c:f>
              <c:strCache>
                <c:ptCount val="12"/>
                <c:pt idx="0">
                  <c:v>jul-22</c:v>
                </c:pt>
                <c:pt idx="1">
                  <c:v>ago-22</c:v>
                </c:pt>
                <c:pt idx="2">
                  <c:v>sep-22</c:v>
                </c:pt>
                <c:pt idx="3">
                  <c:v>oct-22</c:v>
                </c:pt>
                <c:pt idx="4">
                  <c:v>nov-22</c:v>
                </c:pt>
                <c:pt idx="5">
                  <c:v>dic-22</c:v>
                </c:pt>
                <c:pt idx="6">
                  <c:v>ene-23</c:v>
                </c:pt>
                <c:pt idx="7">
                  <c:v>feb-23</c:v>
                </c:pt>
                <c:pt idx="8">
                  <c:v>mar-23</c:v>
                </c:pt>
                <c:pt idx="9">
                  <c:v>abr-23</c:v>
                </c:pt>
                <c:pt idx="10">
                  <c:v>jun-23</c:v>
                </c:pt>
                <c:pt idx="11">
                  <c:v>jul-23</c:v>
                </c:pt>
              </c:strCache>
            </c:strRef>
          </c:cat>
          <c:val>
            <c:numRef>
              <c:f>Riohacha!$F$8:$R$8</c:f>
              <c:numCache>
                <c:formatCode>0.0</c:formatCode>
                <c:ptCount val="12"/>
                <c:pt idx="0">
                  <c:v>2244.9</c:v>
                </c:pt>
                <c:pt idx="1">
                  <c:v>2355.1</c:v>
                </c:pt>
                <c:pt idx="2">
                  <c:v>2345.5300000000002</c:v>
                </c:pt>
                <c:pt idx="3">
                  <c:v>2355.1</c:v>
                </c:pt>
                <c:pt idx="4">
                  <c:v>2461.9699999999998</c:v>
                </c:pt>
                <c:pt idx="5">
                  <c:v>2461.9699999999998</c:v>
                </c:pt>
                <c:pt idx="6">
                  <c:v>2586.67</c:v>
                </c:pt>
                <c:pt idx="7">
                  <c:v>2623.2</c:v>
                </c:pt>
                <c:pt idx="8">
                  <c:v>2590.7399999999998</c:v>
                </c:pt>
                <c:pt idx="9">
                  <c:v>2580.0500000000002</c:v>
                </c:pt>
                <c:pt idx="10">
                  <c:v>2673.91</c:v>
                </c:pt>
                <c:pt idx="11">
                  <c:v>2506.8000000000002</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Macro'!$D$49:$D$79</c:f>
              <c:numCache>
                <c:formatCode>0</c:formatCode>
                <c:ptCount val="31"/>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1780420911"/>
        <c:axId val="1780421327"/>
      </c:barChart>
      <c:dateAx>
        <c:axId val="1780420911"/>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1327"/>
        <c:crosses val="autoZero"/>
        <c:auto val="1"/>
        <c:lblOffset val="100"/>
        <c:baseTimeUnit val="months"/>
      </c:dateAx>
      <c:valAx>
        <c:axId val="1780421327"/>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78042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45078</c:v>
                </c:pt>
                <c:pt idx="11">
                  <c:v>45108</c:v>
                </c:pt>
              </c:numCache>
            </c:numRef>
          </c:cat>
          <c:val>
            <c:numRef>
              <c:f>Riohacha!$F$13:$R$13</c:f>
              <c:numCache>
                <c:formatCode>0.0</c:formatCode>
                <c:ptCount val="12"/>
                <c:pt idx="0">
                  <c:v>986.73</c:v>
                </c:pt>
                <c:pt idx="1">
                  <c:v>1035.1300000000001</c:v>
                </c:pt>
                <c:pt idx="2">
                  <c:v>1026.99</c:v>
                </c:pt>
                <c:pt idx="3">
                  <c:v>1032.8800000000001</c:v>
                </c:pt>
                <c:pt idx="4">
                  <c:v>1077.8</c:v>
                </c:pt>
                <c:pt idx="5">
                  <c:v>1077.8</c:v>
                </c:pt>
                <c:pt idx="10">
                  <c:v>1169.58</c:v>
                </c:pt>
                <c:pt idx="11">
                  <c:v>1106</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45078</c:v>
                </c:pt>
                <c:pt idx="11">
                  <c:v>45108</c:v>
                </c:pt>
              </c:numCache>
            </c:numRef>
          </c:cat>
          <c:val>
            <c:numRef>
              <c:f>Riohacha!$F$14:$R$14</c:f>
              <c:numCache>
                <c:formatCode>0.0</c:formatCode>
                <c:ptCount val="12"/>
                <c:pt idx="0">
                  <c:v>1232.8699999999999</c:v>
                </c:pt>
                <c:pt idx="1">
                  <c:v>1293.3900000000001</c:v>
                </c:pt>
                <c:pt idx="2">
                  <c:v>1283.72</c:v>
                </c:pt>
                <c:pt idx="3">
                  <c:v>1290.83</c:v>
                </c:pt>
                <c:pt idx="4">
                  <c:v>1346.96</c:v>
                </c:pt>
                <c:pt idx="5">
                  <c:v>1346.96</c:v>
                </c:pt>
                <c:pt idx="10">
                  <c:v>1461.63</c:v>
                </c:pt>
                <c:pt idx="11">
                  <c:v>1382.28</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45078</c:v>
                </c:pt>
                <c:pt idx="11">
                  <c:v>45108</c:v>
                </c:pt>
              </c:numCache>
            </c:numRef>
          </c:cat>
          <c:val>
            <c:numRef>
              <c:f>Riohacha!$F$15:$R$15</c:f>
              <c:numCache>
                <c:formatCode>0.0</c:formatCode>
                <c:ptCount val="12"/>
                <c:pt idx="0">
                  <c:v>2244.9</c:v>
                </c:pt>
                <c:pt idx="1">
                  <c:v>2355.1</c:v>
                </c:pt>
                <c:pt idx="2">
                  <c:v>2345.5300000000002</c:v>
                </c:pt>
                <c:pt idx="3">
                  <c:v>2355.1</c:v>
                </c:pt>
                <c:pt idx="4">
                  <c:v>2461.9699999999998</c:v>
                </c:pt>
                <c:pt idx="5">
                  <c:v>2461.9699999999998</c:v>
                </c:pt>
                <c:pt idx="6">
                  <c:v>2586.67</c:v>
                </c:pt>
                <c:pt idx="7">
                  <c:v>2623.2</c:v>
                </c:pt>
                <c:pt idx="8">
                  <c:v>2590.7399999999998</c:v>
                </c:pt>
                <c:pt idx="9">
                  <c:v>2580.0500000000002</c:v>
                </c:pt>
                <c:pt idx="10">
                  <c:v>2673.91</c:v>
                </c:pt>
                <c:pt idx="11">
                  <c:v>2506.8000000000002</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2"/>
                <c:pt idx="0">
                  <c:v>44743</c:v>
                </c:pt>
                <c:pt idx="1">
                  <c:v>44774</c:v>
                </c:pt>
                <c:pt idx="2">
                  <c:v>44805</c:v>
                </c:pt>
                <c:pt idx="3">
                  <c:v>44835</c:v>
                </c:pt>
                <c:pt idx="4">
                  <c:v>44866</c:v>
                </c:pt>
                <c:pt idx="5">
                  <c:v>44896</c:v>
                </c:pt>
                <c:pt idx="6">
                  <c:v>44927</c:v>
                </c:pt>
                <c:pt idx="7">
                  <c:v>44958</c:v>
                </c:pt>
                <c:pt idx="8">
                  <c:v>44986</c:v>
                </c:pt>
                <c:pt idx="9">
                  <c:v>45017</c:v>
                </c:pt>
                <c:pt idx="10">
                  <c:v>45078</c:v>
                </c:pt>
                <c:pt idx="11">
                  <c:v>45108</c:v>
                </c:pt>
              </c:numCache>
            </c:numRef>
          </c:cat>
          <c:val>
            <c:numRef>
              <c:f>Riohacha!$F$16:$R$16</c:f>
              <c:numCache>
                <c:formatCode>0.0</c:formatCode>
                <c:ptCount val="12"/>
                <c:pt idx="0">
                  <c:v>2693.88</c:v>
                </c:pt>
                <c:pt idx="1">
                  <c:v>2826.12</c:v>
                </c:pt>
                <c:pt idx="2">
                  <c:v>2814.6</c:v>
                </c:pt>
                <c:pt idx="3">
                  <c:v>2826.12</c:v>
                </c:pt>
                <c:pt idx="4">
                  <c:v>2954.3639999999996</c:v>
                </c:pt>
                <c:pt idx="5">
                  <c:v>2461.9699999999998</c:v>
                </c:pt>
                <c:pt idx="6">
                  <c:v>3104.0039999999999</c:v>
                </c:pt>
                <c:pt idx="7">
                  <c:v>3147.8399999999997</c:v>
                </c:pt>
                <c:pt idx="8">
                  <c:v>3108.8879999999995</c:v>
                </c:pt>
                <c:pt idx="9">
                  <c:v>3096.06</c:v>
                </c:pt>
                <c:pt idx="10">
                  <c:v>3208.6919999999996</c:v>
                </c:pt>
                <c:pt idx="11">
                  <c:v>3008.1600000000003</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1586285775"/>
        <c:axId val="1586300751"/>
      </c:barChart>
      <c:dateAx>
        <c:axId val="1586285775"/>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6300751"/>
        <c:crosses val="autoZero"/>
        <c:auto val="1"/>
        <c:lblOffset val="100"/>
        <c:baseTimeUnit val="months"/>
      </c:dateAx>
      <c:valAx>
        <c:axId val="1586300751"/>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6285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'[1]San José del Guaviare '!$E$13</c:f>
              <c:strCache>
                <c:ptCount val="1"/>
                <c:pt idx="0">
                  <c:v>ESTRATO 1 ($/m3)</c:v>
                </c:pt>
              </c:strCache>
            </c:strRef>
          </c:tx>
          <c:spPr>
            <a:solidFill>
              <a:schemeClr val="accent1"/>
            </a:solidFill>
            <a:ln>
              <a:noFill/>
            </a:ln>
            <a:effectLst/>
          </c:spPr>
          <c:invertIfNegative val="0"/>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'[1]San José del Guaviare '!$F$13:$R$13</c:f>
              <c:numCache>
                <c:formatCode>General</c:formatCode>
                <c:ptCount val="13"/>
                <c:pt idx="0">
                  <c:v>1584.89</c:v>
                </c:pt>
                <c:pt idx="1">
                  <c:v>1656.22</c:v>
                </c:pt>
                <c:pt idx="2">
                  <c:v>1669.64</c:v>
                </c:pt>
                <c:pt idx="3">
                  <c:v>1686.8</c:v>
                </c:pt>
                <c:pt idx="4">
                  <c:v>1702.57</c:v>
                </c:pt>
                <c:pt idx="5">
                  <c:v>1714.74</c:v>
                </c:pt>
                <c:pt idx="6">
                  <c:v>1763.93</c:v>
                </c:pt>
                <c:pt idx="7">
                  <c:v>1916.75</c:v>
                </c:pt>
                <c:pt idx="8">
                  <c:v>1951.54</c:v>
                </c:pt>
                <c:pt idx="9">
                  <c:v>1984.02</c:v>
                </c:pt>
                <c:pt idx="10">
                  <c:v>2005.09</c:v>
                </c:pt>
                <c:pt idx="11">
                  <c:v>2020.1</c:v>
                </c:pt>
                <c:pt idx="12">
                  <c:v>2028.44</c:v>
                </c:pt>
              </c:numCache>
            </c:numRef>
          </c:val>
          <c:extLst>
            <c:ext xmlns:c16="http://schemas.microsoft.com/office/drawing/2014/chart" uri="{C3380CC4-5D6E-409C-BE32-E72D297353CC}">
              <c16:uniqueId val="{00000000-2285-439D-BF84-40419EBFE33C}"/>
            </c:ext>
          </c:extLst>
        </c:ser>
        <c:ser>
          <c:idx val="1"/>
          <c:order val="1"/>
          <c:tx>
            <c:strRef>
              <c:f>'[1]San José del Guaviare '!$E$14</c:f>
              <c:strCache>
                <c:ptCount val="1"/>
                <c:pt idx="0">
                  <c:v>ESTRATO 2 ($/m3)</c:v>
                </c:pt>
              </c:strCache>
            </c:strRef>
          </c:tx>
          <c:spPr>
            <a:solidFill>
              <a:schemeClr val="accent2"/>
            </a:solidFill>
            <a:ln>
              <a:noFill/>
            </a:ln>
            <a:effectLst/>
          </c:spPr>
          <c:invertIfNegative val="0"/>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'[1]San José del Guaviare '!$F$14:$R$14</c:f>
              <c:numCache>
                <c:formatCode>General</c:formatCode>
                <c:ptCount val="13"/>
                <c:pt idx="0">
                  <c:v>2012.95</c:v>
                </c:pt>
                <c:pt idx="1">
                  <c:v>2098.37</c:v>
                </c:pt>
                <c:pt idx="2">
                  <c:v>2115.37</c:v>
                </c:pt>
                <c:pt idx="3">
                  <c:v>2137.11</c:v>
                </c:pt>
                <c:pt idx="4">
                  <c:v>2157.09</c:v>
                </c:pt>
                <c:pt idx="5">
                  <c:v>2172.52</c:v>
                </c:pt>
                <c:pt idx="6">
                  <c:v>2235.71</c:v>
                </c:pt>
                <c:pt idx="7">
                  <c:v>2431.2800000000002</c:v>
                </c:pt>
                <c:pt idx="8">
                  <c:v>2475.41</c:v>
                </c:pt>
                <c:pt idx="9">
                  <c:v>2519.25</c:v>
                </c:pt>
                <c:pt idx="10">
                  <c:v>2546.0100000000002</c:v>
                </c:pt>
                <c:pt idx="11">
                  <c:v>2565.0700000000002</c:v>
                </c:pt>
                <c:pt idx="12">
                  <c:v>2575.66</c:v>
                </c:pt>
              </c:numCache>
            </c:numRef>
          </c:val>
          <c:extLst>
            <c:ext xmlns:c16="http://schemas.microsoft.com/office/drawing/2014/chart" uri="{C3380CC4-5D6E-409C-BE32-E72D297353CC}">
              <c16:uniqueId val="{00000001-2285-439D-BF84-40419EBFE33C}"/>
            </c:ext>
          </c:extLst>
        </c:ser>
        <c:ser>
          <c:idx val="2"/>
          <c:order val="2"/>
          <c:tx>
            <c:strRef>
              <c:f>'[1]San José del Guaviare '!$E$15</c:f>
              <c:strCache>
                <c:ptCount val="1"/>
                <c:pt idx="0">
                  <c:v>ESTRATO 3 Y 4 ($/m3)</c:v>
                </c:pt>
              </c:strCache>
            </c:strRef>
          </c:tx>
          <c:spPr>
            <a:solidFill>
              <a:schemeClr val="accent3"/>
            </a:solidFill>
            <a:ln>
              <a:noFill/>
            </a:ln>
            <a:effectLst/>
          </c:spPr>
          <c:invertIfNegative val="0"/>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'[1]San José del Guaviare '!$F$15:$R$15</c:f>
              <c:numCache>
                <c:formatCode>General</c:formatCode>
                <c:ptCount val="13"/>
                <c:pt idx="0">
                  <c:v>3290.9</c:v>
                </c:pt>
                <c:pt idx="1">
                  <c:v>3524.51</c:v>
                </c:pt>
                <c:pt idx="2">
                  <c:v>3440.02</c:v>
                </c:pt>
                <c:pt idx="3">
                  <c:v>3480.88</c:v>
                </c:pt>
                <c:pt idx="4">
                  <c:v>3487.76</c:v>
                </c:pt>
                <c:pt idx="5">
                  <c:v>3496.7</c:v>
                </c:pt>
                <c:pt idx="6">
                  <c:v>3725.2</c:v>
                </c:pt>
                <c:pt idx="7">
                  <c:v>4077.6</c:v>
                </c:pt>
                <c:pt idx="8">
                  <c:v>4135.24</c:v>
                </c:pt>
                <c:pt idx="9">
                  <c:v>4250.37</c:v>
                </c:pt>
                <c:pt idx="10">
                  <c:v>4250.37</c:v>
                </c:pt>
                <c:pt idx="11">
                  <c:v>4279.7</c:v>
                </c:pt>
                <c:pt idx="12">
                  <c:v>4098.6400000000003</c:v>
                </c:pt>
              </c:numCache>
            </c:numRef>
          </c:val>
          <c:extLst>
            <c:ext xmlns:c16="http://schemas.microsoft.com/office/drawing/2014/chart" uri="{C3380CC4-5D6E-409C-BE32-E72D297353CC}">
              <c16:uniqueId val="{00000002-2285-439D-BF84-40419EBFE33C}"/>
            </c:ext>
          </c:extLst>
        </c:ser>
        <c:ser>
          <c:idx val="3"/>
          <c:order val="3"/>
          <c:tx>
            <c:strRef>
              <c:f>'[1]San José del Guaviare '!$E$16</c:f>
              <c:strCache>
                <c:ptCount val="1"/>
                <c:pt idx="0">
                  <c:v>ESTRATO 5 Y 6 ($/m3)</c:v>
                </c:pt>
              </c:strCache>
            </c:strRef>
          </c:tx>
          <c:spPr>
            <a:solidFill>
              <a:srgbClr val="00602B"/>
            </a:solidFill>
            <a:ln>
              <a:noFill/>
            </a:ln>
            <a:effectLst/>
          </c:spPr>
          <c:invertIfNegative val="0"/>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'[1]San José del Guaviare '!$F$16:$R$16</c:f>
              <c:numCache>
                <c:formatCode>General</c:formatCode>
                <c:ptCount val="13"/>
                <c:pt idx="0">
                  <c:v>3949.08</c:v>
                </c:pt>
                <c:pt idx="1">
                  <c:v>4229.4120000000003</c:v>
                </c:pt>
                <c:pt idx="2">
                  <c:v>4128.0239999999994</c:v>
                </c:pt>
                <c:pt idx="3">
                  <c:v>4177.0559999999996</c:v>
                </c:pt>
                <c:pt idx="4">
                  <c:v>4185.3119999999999</c:v>
                </c:pt>
                <c:pt idx="5">
                  <c:v>4196.04</c:v>
                </c:pt>
                <c:pt idx="6">
                  <c:v>4470.24</c:v>
                </c:pt>
                <c:pt idx="7">
                  <c:v>4893.12</c:v>
                </c:pt>
                <c:pt idx="8">
                  <c:v>4962.2879999999996</c:v>
                </c:pt>
                <c:pt idx="9">
                  <c:v>5100.4439999999995</c:v>
                </c:pt>
                <c:pt idx="10">
                  <c:v>5100.4439999999995</c:v>
                </c:pt>
                <c:pt idx="11">
                  <c:v>5135.6399999999994</c:v>
                </c:pt>
                <c:pt idx="12">
                  <c:v>4918.3680000000004</c:v>
                </c:pt>
              </c:numCache>
            </c:numRef>
          </c:val>
          <c:extLst>
            <c:ext xmlns:c16="http://schemas.microsoft.com/office/drawing/2014/chart" uri="{C3380CC4-5D6E-409C-BE32-E72D297353CC}">
              <c16:uniqueId val="{00000003-2285-439D-BF84-40419EBFE33C}"/>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Componentes</a:t>
            </a:r>
          </a:p>
          <a:p>
            <a:pPr>
              <a:defRPr/>
            </a:pPr>
            <a:r>
              <a:rPr lang="es-CO"/>
              <a:t>San José del Guaviare</a:t>
            </a:r>
          </a:p>
          <a:p>
            <a:pPr>
              <a:defRPr/>
            </a:pPr>
            <a:r>
              <a:rPr lang="es-CO"/>
              <a:t>Gases del Llano SA ESP BIC</a:t>
            </a:r>
          </a:p>
          <a:p>
            <a:pPr>
              <a:defRPr/>
            </a:pPr>
            <a:r>
              <a:rPr lang="es-CO"/>
              <a:t>Mercado 116  San José del Guaviare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stacked"/>
        <c:varyColors val="0"/>
        <c:ser>
          <c:idx val="0"/>
          <c:order val="0"/>
          <c:tx>
            <c:strRef>
              <c:f>'San José del Guaviare '!$E$5</c:f>
              <c:strCache>
                <c:ptCount val="1"/>
                <c:pt idx="0">
                  <c:v>G ($/m3)</c:v>
                </c:pt>
              </c:strCache>
            </c:strRef>
          </c:tx>
          <c:spPr>
            <a:solidFill>
              <a:schemeClr val="accent1">
                <a:lumMod val="75000"/>
              </a:schemeClr>
            </a:soli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solidFill>
                  <a:schemeClr val="accent1"/>
                </a:solid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'San José del Guaviare '!$F$5:$R$5</c:f>
              <c:numCache>
                <c:formatCode>0.0</c:formatCode>
                <c:ptCount val="13"/>
                <c:pt idx="0">
                  <c:v>1071.0999999999999</c:v>
                </c:pt>
                <c:pt idx="1">
                  <c:v>1023.83</c:v>
                </c:pt>
                <c:pt idx="2">
                  <c:v>1045.5</c:v>
                </c:pt>
                <c:pt idx="3">
                  <c:v>1082.55</c:v>
                </c:pt>
                <c:pt idx="4">
                  <c:v>1084.79</c:v>
                </c:pt>
                <c:pt idx="5">
                  <c:v>1167.54</c:v>
                </c:pt>
                <c:pt idx="6">
                  <c:v>1311.57</c:v>
                </c:pt>
                <c:pt idx="7">
                  <c:v>1293.5899999999999</c:v>
                </c:pt>
                <c:pt idx="8">
                  <c:v>1346.83</c:v>
                </c:pt>
                <c:pt idx="9">
                  <c:v>1311.89</c:v>
                </c:pt>
                <c:pt idx="10">
                  <c:v>1354.14</c:v>
                </c:pt>
                <c:pt idx="11">
                  <c:v>1266.52</c:v>
                </c:pt>
                <c:pt idx="12">
                  <c:v>1173.9100000000001</c:v>
                </c:pt>
              </c:numCache>
            </c:numRef>
          </c:val>
          <c:extLst>
            <c:ext xmlns:c16="http://schemas.microsoft.com/office/drawing/2014/chart" uri="{C3380CC4-5D6E-409C-BE32-E72D297353CC}">
              <c16:uniqueId val="{00000000-62B3-4C9B-9903-040B4CB967D8}"/>
            </c:ext>
          </c:extLst>
        </c:ser>
        <c:ser>
          <c:idx val="1"/>
          <c:order val="1"/>
          <c:tx>
            <c:strRef>
              <c:f>'San José del Guaviare '!$E$6</c:f>
              <c:strCache>
                <c:ptCount val="1"/>
                <c:pt idx="0">
                  <c:v>T ($/m3)</c:v>
                </c:pt>
              </c:strCache>
            </c:strRef>
          </c:tx>
          <c:spPr>
            <a:solidFill>
              <a:schemeClr val="accent6">
                <a:lumMod val="75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'San José del Guaviare '!$F$6:$R$6</c:f>
              <c:numCache>
                <c:formatCode>0.0</c:formatCode>
                <c:ptCount val="13"/>
                <c:pt idx="0">
                  <c:v>2063.9499999999998</c:v>
                </c:pt>
                <c:pt idx="1">
                  <c:v>2018.26</c:v>
                </c:pt>
                <c:pt idx="2">
                  <c:v>2036.21</c:v>
                </c:pt>
                <c:pt idx="3">
                  <c:v>2009.58</c:v>
                </c:pt>
                <c:pt idx="4">
                  <c:v>2006.14</c:v>
                </c:pt>
                <c:pt idx="5">
                  <c:v>2150.64</c:v>
                </c:pt>
                <c:pt idx="6">
                  <c:v>2362.0100000000002</c:v>
                </c:pt>
                <c:pt idx="7">
                  <c:v>2412.88</c:v>
                </c:pt>
                <c:pt idx="8">
                  <c:v>2460.3200000000002</c:v>
                </c:pt>
                <c:pt idx="9">
                  <c:v>2517.58</c:v>
                </c:pt>
                <c:pt idx="10">
                  <c:v>2473.7600000000002</c:v>
                </c:pt>
                <c:pt idx="11">
                  <c:v>2392.2399999999998</c:v>
                </c:pt>
                <c:pt idx="12">
                  <c:v>2415.98</c:v>
                </c:pt>
              </c:numCache>
            </c:numRef>
          </c:val>
          <c:extLst>
            <c:ext xmlns:c16="http://schemas.microsoft.com/office/drawing/2014/chart" uri="{C3380CC4-5D6E-409C-BE32-E72D297353CC}">
              <c16:uniqueId val="{00000001-62B3-4C9B-9903-040B4CB967D8}"/>
            </c:ext>
          </c:extLst>
        </c:ser>
        <c:ser>
          <c:idx val="2"/>
          <c:order val="2"/>
          <c:tx>
            <c:strRef>
              <c:f>'San José del Guaviare '!$E$7</c:f>
              <c:strCache>
                <c:ptCount val="1"/>
                <c:pt idx="0">
                  <c:v>D ($/m3)</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'San José del Guaviare '!$F$7:$R$7</c:f>
              <c:numCache>
                <c:formatCode>0.0</c:formatCode>
                <c:ptCount val="13"/>
                <c:pt idx="0">
                  <c:v>408.78</c:v>
                </c:pt>
                <c:pt idx="1">
                  <c:v>418.18</c:v>
                </c:pt>
                <c:pt idx="2">
                  <c:v>415.42</c:v>
                </c:pt>
                <c:pt idx="3">
                  <c:v>414.99</c:v>
                </c:pt>
                <c:pt idx="4">
                  <c:v>421.15</c:v>
                </c:pt>
                <c:pt idx="5">
                  <c:v>428.78</c:v>
                </c:pt>
                <c:pt idx="6">
                  <c:v>427.02</c:v>
                </c:pt>
                <c:pt idx="7">
                  <c:v>432.47</c:v>
                </c:pt>
                <c:pt idx="8">
                  <c:v>438.26</c:v>
                </c:pt>
                <c:pt idx="9">
                  <c:v>438.54</c:v>
                </c:pt>
                <c:pt idx="10">
                  <c:v>433.72</c:v>
                </c:pt>
                <c:pt idx="11">
                  <c:v>428.13</c:v>
                </c:pt>
                <c:pt idx="12">
                  <c:v>419.29</c:v>
                </c:pt>
              </c:numCache>
            </c:numRef>
          </c:val>
          <c:extLst>
            <c:ext xmlns:c16="http://schemas.microsoft.com/office/drawing/2014/chart" uri="{C3380CC4-5D6E-409C-BE32-E72D297353CC}">
              <c16:uniqueId val="{00000002-62B3-4C9B-9903-040B4CB967D8}"/>
            </c:ext>
          </c:extLst>
        </c:ser>
        <c:dLbls>
          <c:showLegendKey val="0"/>
          <c:showVal val="1"/>
          <c:showCatName val="0"/>
          <c:showSerName val="0"/>
          <c:showPercent val="0"/>
          <c:showBubbleSize val="0"/>
        </c:dLbls>
        <c:gapWidth val="45"/>
        <c:overlap val="100"/>
        <c:axId val="920541279"/>
        <c:axId val="920545439"/>
      </c:barChart>
      <c:lineChart>
        <c:grouping val="standard"/>
        <c:varyColors val="0"/>
        <c:ser>
          <c:idx val="3"/>
          <c:order val="3"/>
          <c:tx>
            <c:strRef>
              <c:f>'San José del Guaviare '!$E$8</c:f>
              <c:strCache>
                <c:ptCount val="1"/>
                <c:pt idx="0">
                  <c:v>CUV ($/m3)</c:v>
                </c:pt>
              </c:strCache>
            </c:strRef>
          </c:tx>
          <c:spPr>
            <a:ln w="12700" cap="rnd">
              <a:solidFill>
                <a:srgbClr val="FFC000"/>
              </a:solidFill>
              <a:round/>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 '!$F$4:$R$4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'San José del Guaviare '!$F$8:$R$8</c:f>
              <c:numCache>
                <c:formatCode>0.0</c:formatCode>
                <c:ptCount val="13"/>
                <c:pt idx="0">
                  <c:v>3524.51</c:v>
                </c:pt>
                <c:pt idx="1">
                  <c:v>3440.02</c:v>
                </c:pt>
                <c:pt idx="2">
                  <c:v>3480.88</c:v>
                </c:pt>
                <c:pt idx="3">
                  <c:v>3487.76</c:v>
                </c:pt>
                <c:pt idx="4">
                  <c:v>3496.7</c:v>
                </c:pt>
                <c:pt idx="5">
                  <c:v>3725.2</c:v>
                </c:pt>
                <c:pt idx="6">
                  <c:v>4077.6</c:v>
                </c:pt>
                <c:pt idx="7">
                  <c:v>4135.24</c:v>
                </c:pt>
                <c:pt idx="8">
                  <c:v>4250.37</c:v>
                </c:pt>
                <c:pt idx="9">
                  <c:v>4273.76</c:v>
                </c:pt>
                <c:pt idx="10">
                  <c:v>4279.7</c:v>
                </c:pt>
                <c:pt idx="11">
                  <c:v>4098.6400000000003</c:v>
                </c:pt>
                <c:pt idx="12">
                  <c:v>4008.82</c:v>
                </c:pt>
              </c:numCache>
            </c:numRef>
          </c:val>
          <c:smooth val="0"/>
          <c:extLst>
            <c:ext xmlns:c16="http://schemas.microsoft.com/office/drawing/2014/chart" uri="{C3380CC4-5D6E-409C-BE32-E72D297353CC}">
              <c16:uniqueId val="{00000003-62B3-4C9B-9903-040B4CB967D8}"/>
            </c:ext>
          </c:extLst>
        </c:ser>
        <c:dLbls>
          <c:showLegendKey val="0"/>
          <c:showVal val="1"/>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20545439"/>
        <c:crosses val="autoZero"/>
        <c:auto val="1"/>
        <c:lblOffset val="100"/>
        <c:baseTimeUnit val="months"/>
      </c:dateAx>
      <c:valAx>
        <c:axId val="920545439"/>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FFC000"/>
      </a:solidFill>
      <a:round/>
    </a:ln>
    <a:effectLst/>
  </c:spPr>
  <c:txPr>
    <a:bodyPr/>
    <a:lstStyle/>
    <a:p>
      <a:pPr>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Sincelejo!$F$5:$R$5</c:f>
              <c:numCache>
                <c:formatCode>0.0</c:formatCode>
                <c:ptCount val="13"/>
                <c:pt idx="0">
                  <c:v>886.17</c:v>
                </c:pt>
                <c:pt idx="1">
                  <c:v>910.91</c:v>
                </c:pt>
                <c:pt idx="2">
                  <c:v>912.26</c:v>
                </c:pt>
                <c:pt idx="3">
                  <c:v>962.02</c:v>
                </c:pt>
                <c:pt idx="4">
                  <c:v>1040.3399999999999</c:v>
                </c:pt>
                <c:pt idx="5">
                  <c:v>1022.62</c:v>
                </c:pt>
                <c:pt idx="6">
                  <c:v>1114.3</c:v>
                </c:pt>
                <c:pt idx="7">
                  <c:v>1093.5</c:v>
                </c:pt>
                <c:pt idx="8">
                  <c:v>1136.5</c:v>
                </c:pt>
                <c:pt idx="9">
                  <c:v>1079.1400000000001</c:v>
                </c:pt>
                <c:pt idx="10">
                  <c:v>1106.33</c:v>
                </c:pt>
                <c:pt idx="11">
                  <c:v>1001.4</c:v>
                </c:pt>
                <c:pt idx="12">
                  <c:v>1001.4</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Sincelejo!$F$6:$R$6</c:f>
              <c:numCache>
                <c:formatCode>0.0</c:formatCode>
                <c:ptCount val="13"/>
                <c:pt idx="0">
                  <c:v>211.86</c:v>
                </c:pt>
                <c:pt idx="1">
                  <c:v>206.26</c:v>
                </c:pt>
                <c:pt idx="2">
                  <c:v>206.01</c:v>
                </c:pt>
                <c:pt idx="3">
                  <c:v>185.17</c:v>
                </c:pt>
                <c:pt idx="4">
                  <c:v>186.54</c:v>
                </c:pt>
                <c:pt idx="5">
                  <c:v>191.17</c:v>
                </c:pt>
                <c:pt idx="6">
                  <c:v>187.05</c:v>
                </c:pt>
                <c:pt idx="7">
                  <c:v>211.55</c:v>
                </c:pt>
                <c:pt idx="8">
                  <c:v>209.16</c:v>
                </c:pt>
                <c:pt idx="9">
                  <c:v>208.7</c:v>
                </c:pt>
                <c:pt idx="10">
                  <c:v>226.94</c:v>
                </c:pt>
                <c:pt idx="11">
                  <c:v>232.37</c:v>
                </c:pt>
                <c:pt idx="12">
                  <c:v>232.37</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Sincelejo!$F$7:$R$7</c:f>
              <c:numCache>
                <c:formatCode>0.0</c:formatCode>
                <c:ptCount val="13"/>
                <c:pt idx="0">
                  <c:v>837.8</c:v>
                </c:pt>
                <c:pt idx="1">
                  <c:v>852.79</c:v>
                </c:pt>
                <c:pt idx="2">
                  <c:v>853.9</c:v>
                </c:pt>
                <c:pt idx="3">
                  <c:v>859.36</c:v>
                </c:pt>
                <c:pt idx="4">
                  <c:v>870.26</c:v>
                </c:pt>
                <c:pt idx="5">
                  <c:v>882.47</c:v>
                </c:pt>
                <c:pt idx="6">
                  <c:v>883.66</c:v>
                </c:pt>
                <c:pt idx="7">
                  <c:v>930.03</c:v>
                </c:pt>
                <c:pt idx="8">
                  <c:v>944.52</c:v>
                </c:pt>
                <c:pt idx="9">
                  <c:v>948.13</c:v>
                </c:pt>
                <c:pt idx="10">
                  <c:v>944.03</c:v>
                </c:pt>
                <c:pt idx="11">
                  <c:v>943.37</c:v>
                </c:pt>
                <c:pt idx="12">
                  <c:v>943.37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Sincelejo!$F$8:$R$8</c:f>
              <c:numCache>
                <c:formatCode>0.0</c:formatCode>
                <c:ptCount val="13"/>
                <c:pt idx="0">
                  <c:v>1978.46</c:v>
                </c:pt>
                <c:pt idx="1">
                  <c:v>2014.17</c:v>
                </c:pt>
                <c:pt idx="2">
                  <c:v>2018.96</c:v>
                </c:pt>
                <c:pt idx="3">
                  <c:v>2054.17</c:v>
                </c:pt>
                <c:pt idx="4">
                  <c:v>2147.73</c:v>
                </c:pt>
                <c:pt idx="5">
                  <c:v>2146.46</c:v>
                </c:pt>
                <c:pt idx="6">
                  <c:v>2238.4</c:v>
                </c:pt>
                <c:pt idx="7">
                  <c:v>2288.91</c:v>
                </c:pt>
                <c:pt idx="8">
                  <c:v>2345.6</c:v>
                </c:pt>
                <c:pt idx="9">
                  <c:v>2289.3200000000002</c:v>
                </c:pt>
                <c:pt idx="10">
                  <c:v>2332.27</c:v>
                </c:pt>
                <c:pt idx="11">
                  <c:v>2221.89</c:v>
                </c:pt>
                <c:pt idx="12">
                  <c:v>2221.89</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40" b="0" i="0" u="none" strike="noStrike" kern="1200" cap="none" normalizeH="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Sincelejo!$F$13:$R$13</c:f>
              <c:numCache>
                <c:formatCode>0.0</c:formatCode>
                <c:ptCount val="13"/>
                <c:pt idx="0">
                  <c:v>894.13</c:v>
                </c:pt>
                <c:pt idx="1">
                  <c:v>907.16</c:v>
                </c:pt>
                <c:pt idx="2">
                  <c:v>907.44</c:v>
                </c:pt>
                <c:pt idx="3">
                  <c:v>924.96</c:v>
                </c:pt>
                <c:pt idx="4">
                  <c:v>962.82</c:v>
                </c:pt>
                <c:pt idx="5">
                  <c:v>970.22</c:v>
                </c:pt>
                <c:pt idx="6">
                  <c:v>1001.38</c:v>
                </c:pt>
                <c:pt idx="7">
                  <c:v>1024.53</c:v>
                </c:pt>
                <c:pt idx="8">
                  <c:v>1049.77</c:v>
                </c:pt>
                <c:pt idx="9">
                  <c:v>1060.8</c:v>
                </c:pt>
                <c:pt idx="10">
                  <c:v>1069.0899999999999</c:v>
                </c:pt>
                <c:pt idx="11">
                  <c:v>1076.98</c:v>
                </c:pt>
                <c:pt idx="12">
                  <c:v>1076.98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Sincelejo!$F$14:$R$14</c:f>
              <c:numCache>
                <c:formatCode>0.0</c:formatCode>
                <c:ptCount val="13"/>
                <c:pt idx="0">
                  <c:v>1119.1300000000001</c:v>
                </c:pt>
                <c:pt idx="1">
                  <c:v>1137.3699999999999</c:v>
                </c:pt>
                <c:pt idx="2">
                  <c:v>1149</c:v>
                </c:pt>
                <c:pt idx="3">
                  <c:v>1159.68</c:v>
                </c:pt>
                <c:pt idx="4">
                  <c:v>1206.32</c:v>
                </c:pt>
                <c:pt idx="5">
                  <c:v>1215.5999999999999</c:v>
                </c:pt>
                <c:pt idx="6">
                  <c:v>1254.3</c:v>
                </c:pt>
                <c:pt idx="7">
                  <c:v>1284.4000000000001</c:v>
                </c:pt>
                <c:pt idx="8">
                  <c:v>1317.27</c:v>
                </c:pt>
                <c:pt idx="9">
                  <c:v>1331.1</c:v>
                </c:pt>
                <c:pt idx="10">
                  <c:v>1341.51</c:v>
                </c:pt>
                <c:pt idx="11">
                  <c:v>1351.41</c:v>
                </c:pt>
                <c:pt idx="12">
                  <c:v>1351.41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Sincelejo!$F$15:$R$15</c:f>
              <c:numCache>
                <c:formatCode>0.0</c:formatCode>
                <c:ptCount val="13"/>
                <c:pt idx="0">
                  <c:v>1978.46</c:v>
                </c:pt>
                <c:pt idx="1">
                  <c:v>2014.17</c:v>
                </c:pt>
                <c:pt idx="2">
                  <c:v>2018.96</c:v>
                </c:pt>
                <c:pt idx="3">
                  <c:v>2054.17</c:v>
                </c:pt>
                <c:pt idx="4">
                  <c:v>2147.73</c:v>
                </c:pt>
                <c:pt idx="5">
                  <c:v>2146.46</c:v>
                </c:pt>
                <c:pt idx="6">
                  <c:v>2238.4</c:v>
                </c:pt>
                <c:pt idx="7">
                  <c:v>2288.91</c:v>
                </c:pt>
                <c:pt idx="8">
                  <c:v>2345.6</c:v>
                </c:pt>
                <c:pt idx="9">
                  <c:v>2289.3200000000002</c:v>
                </c:pt>
                <c:pt idx="10">
                  <c:v>2332.27</c:v>
                </c:pt>
                <c:pt idx="11">
                  <c:v>2221.89</c:v>
                </c:pt>
                <c:pt idx="12">
                  <c:v>2221.89</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Sincelejo!$F$16:$R$16</c:f>
              <c:numCache>
                <c:formatCode>0.0</c:formatCode>
                <c:ptCount val="13"/>
                <c:pt idx="0">
                  <c:v>2374.152</c:v>
                </c:pt>
                <c:pt idx="1">
                  <c:v>2417.0039999999999</c:v>
                </c:pt>
                <c:pt idx="2">
                  <c:v>2422.8000000000002</c:v>
                </c:pt>
                <c:pt idx="3">
                  <c:v>2465.0039999999999</c:v>
                </c:pt>
                <c:pt idx="4">
                  <c:v>2577.2759999999998</c:v>
                </c:pt>
                <c:pt idx="5">
                  <c:v>2575.752</c:v>
                </c:pt>
                <c:pt idx="6">
                  <c:v>2686.08</c:v>
                </c:pt>
                <c:pt idx="7">
                  <c:v>2746.6919999999996</c:v>
                </c:pt>
                <c:pt idx="8">
                  <c:v>2814.72</c:v>
                </c:pt>
                <c:pt idx="9">
                  <c:v>2747.1840000000002</c:v>
                </c:pt>
                <c:pt idx="10">
                  <c:v>2798.7239999999997</c:v>
                </c:pt>
                <c:pt idx="11">
                  <c:v>2666.2679999999996</c:v>
                </c:pt>
                <c:pt idx="12">
                  <c:v>2666.2679999999996</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1352407263"/>
        <c:axId val="1352408095"/>
      </c:barChart>
      <c:dateAx>
        <c:axId val="135240726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52408095"/>
        <c:crosses val="autoZero"/>
        <c:auto val="1"/>
        <c:lblOffset val="100"/>
        <c:baseTimeUnit val="months"/>
      </c:dateAx>
      <c:valAx>
        <c:axId val="135240809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3524072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StaMarta!$F$5:$R$5</c:f>
              <c:numCache>
                <c:formatCode>0.0</c:formatCode>
                <c:ptCount val="13"/>
                <c:pt idx="0">
                  <c:v>1416</c:v>
                </c:pt>
                <c:pt idx="1">
                  <c:v>1431</c:v>
                </c:pt>
                <c:pt idx="2">
                  <c:v>1456</c:v>
                </c:pt>
                <c:pt idx="3">
                  <c:v>1469</c:v>
                </c:pt>
                <c:pt idx="4">
                  <c:v>1591</c:v>
                </c:pt>
                <c:pt idx="5">
                  <c:v>1467</c:v>
                </c:pt>
                <c:pt idx="6">
                  <c:v>1624</c:v>
                </c:pt>
                <c:pt idx="7">
                  <c:v>1511</c:v>
                </c:pt>
                <c:pt idx="8">
                  <c:v>1450</c:v>
                </c:pt>
                <c:pt idx="9">
                  <c:v>1512</c:v>
                </c:pt>
                <c:pt idx="10">
                  <c:v>1512</c:v>
                </c:pt>
                <c:pt idx="11">
                  <c:v>1497</c:v>
                </c:pt>
                <c:pt idx="12">
                  <c:v>1414</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StaMarta!$F$6:$R$6</c:f>
              <c:numCache>
                <c:formatCode>0.0</c:formatCode>
                <c:ptCount val="13"/>
                <c:pt idx="0">
                  <c:v>293</c:v>
                </c:pt>
                <c:pt idx="1">
                  <c:v>324</c:v>
                </c:pt>
                <c:pt idx="2">
                  <c:v>308</c:v>
                </c:pt>
                <c:pt idx="3">
                  <c:v>268</c:v>
                </c:pt>
                <c:pt idx="4">
                  <c:v>292</c:v>
                </c:pt>
                <c:pt idx="5">
                  <c:v>289</c:v>
                </c:pt>
                <c:pt idx="6">
                  <c:v>308</c:v>
                </c:pt>
                <c:pt idx="7">
                  <c:v>322</c:v>
                </c:pt>
                <c:pt idx="8">
                  <c:v>304</c:v>
                </c:pt>
                <c:pt idx="9">
                  <c:v>320</c:v>
                </c:pt>
                <c:pt idx="10">
                  <c:v>320</c:v>
                </c:pt>
                <c:pt idx="11">
                  <c:v>310</c:v>
                </c:pt>
                <c:pt idx="12">
                  <c:v>320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StaMarta!$F$7:$R$7</c:f>
              <c:numCache>
                <c:formatCode>0.0</c:formatCode>
                <c:ptCount val="13"/>
                <c:pt idx="0">
                  <c:v>695</c:v>
                </c:pt>
                <c:pt idx="1">
                  <c:v>707</c:v>
                </c:pt>
                <c:pt idx="2">
                  <c:v>707</c:v>
                </c:pt>
                <c:pt idx="3">
                  <c:v>712</c:v>
                </c:pt>
                <c:pt idx="4">
                  <c:v>718</c:v>
                </c:pt>
                <c:pt idx="5">
                  <c:v>731</c:v>
                </c:pt>
                <c:pt idx="6">
                  <c:v>735</c:v>
                </c:pt>
                <c:pt idx="7">
                  <c:v>746</c:v>
                </c:pt>
                <c:pt idx="8">
                  <c:v>755</c:v>
                </c:pt>
                <c:pt idx="9">
                  <c:v>758</c:v>
                </c:pt>
                <c:pt idx="10">
                  <c:v>758</c:v>
                </c:pt>
                <c:pt idx="11">
                  <c:v>757</c:v>
                </c:pt>
                <c:pt idx="12">
                  <c:v>752</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StaMarta!$F$8:$R$8</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StaMarta!$F$13:$R$13</c:f>
              <c:numCache>
                <c:formatCode>0.0</c:formatCode>
                <c:ptCount val="13"/>
                <c:pt idx="0">
                  <c:v>1123.27</c:v>
                </c:pt>
                <c:pt idx="1">
                  <c:v>1149.3599999999999</c:v>
                </c:pt>
                <c:pt idx="2">
                  <c:v>1154.32</c:v>
                </c:pt>
                <c:pt idx="3">
                  <c:v>1146.18</c:v>
                </c:pt>
                <c:pt idx="4">
                  <c:v>1212.06</c:v>
                </c:pt>
                <c:pt idx="5">
                  <c:v>1166.58</c:v>
                </c:pt>
                <c:pt idx="6">
                  <c:v>1248.7</c:v>
                </c:pt>
                <c:pt idx="7">
                  <c:v>1212.8900000000001</c:v>
                </c:pt>
                <c:pt idx="8">
                  <c:v>1183.19</c:v>
                </c:pt>
                <c:pt idx="9">
                  <c:v>1215.25</c:v>
                </c:pt>
                <c:pt idx="10">
                  <c:v>1215.25</c:v>
                </c:pt>
                <c:pt idx="11">
                  <c:v>1209.4100000000001</c:v>
                </c:pt>
                <c:pt idx="12">
                  <c:v>1178</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StaMarta!$F$14:$R$14</c:f>
              <c:numCache>
                <c:formatCode>0.0</c:formatCode>
                <c:ptCount val="13"/>
                <c:pt idx="0">
                  <c:v>1408.66</c:v>
                </c:pt>
                <c:pt idx="1">
                  <c:v>1442.77</c:v>
                </c:pt>
                <c:pt idx="2">
                  <c:v>1447.01</c:v>
                </c:pt>
                <c:pt idx="3">
                  <c:v>1437.12</c:v>
                </c:pt>
                <c:pt idx="4">
                  <c:v>1519.44</c:v>
                </c:pt>
                <c:pt idx="5">
                  <c:v>1463.43</c:v>
                </c:pt>
                <c:pt idx="6">
                  <c:v>1565.89</c:v>
                </c:pt>
                <c:pt idx="7">
                  <c:v>1521.57</c:v>
                </c:pt>
                <c:pt idx="8">
                  <c:v>1482.78</c:v>
                </c:pt>
                <c:pt idx="9">
                  <c:v>1524.46</c:v>
                </c:pt>
                <c:pt idx="10">
                  <c:v>1524.46</c:v>
                </c:pt>
                <c:pt idx="11">
                  <c:v>1517.12</c:v>
                </c:pt>
                <c:pt idx="12">
                  <c:v>1477.97</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StaMarta!$F$15:$R$15</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StaMarta!$F$16:$R$16</c:f>
              <c:numCache>
                <c:formatCode>0.0</c:formatCode>
                <c:ptCount val="13"/>
                <c:pt idx="0">
                  <c:v>2946.732</c:v>
                </c:pt>
                <c:pt idx="1">
                  <c:v>3016.98</c:v>
                </c:pt>
                <c:pt idx="2">
                  <c:v>3030.3360000000002</c:v>
                </c:pt>
                <c:pt idx="3">
                  <c:v>3004.248</c:v>
                </c:pt>
                <c:pt idx="4">
                  <c:v>3189.9719999999998</c:v>
                </c:pt>
                <c:pt idx="5">
                  <c:v>3053.0879999999997</c:v>
                </c:pt>
                <c:pt idx="6">
                  <c:v>3283.2360000000003</c:v>
                </c:pt>
                <c:pt idx="7">
                  <c:v>3170.1959999999999</c:v>
                </c:pt>
                <c:pt idx="8">
                  <c:v>3082.7280000000001</c:v>
                </c:pt>
                <c:pt idx="9">
                  <c:v>3181.596</c:v>
                </c:pt>
                <c:pt idx="10">
                  <c:v>3181.596</c:v>
                </c:pt>
                <c:pt idx="11">
                  <c:v>3142.8360000000002</c:v>
                </c:pt>
                <c:pt idx="12">
                  <c:v>3050.6159999999995</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1586311567"/>
        <c:axId val="1586327375"/>
      </c:barChart>
      <c:dateAx>
        <c:axId val="158631156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6327375"/>
        <c:crosses val="autoZero"/>
        <c:auto val="1"/>
        <c:lblOffset val="100"/>
        <c:baseTimeUnit val="months"/>
      </c:dateAx>
      <c:valAx>
        <c:axId val="1586327375"/>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8631156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Villavicencio!$F$5:$R$5</c:f>
              <c:numCache>
                <c:formatCode>0.0</c:formatCode>
                <c:ptCount val="13"/>
                <c:pt idx="0">
                  <c:v>1071.0999999999999</c:v>
                </c:pt>
                <c:pt idx="1">
                  <c:v>1023.83</c:v>
                </c:pt>
                <c:pt idx="2">
                  <c:v>1045.5</c:v>
                </c:pt>
                <c:pt idx="3">
                  <c:v>1082.55</c:v>
                </c:pt>
                <c:pt idx="4">
                  <c:v>1084.79</c:v>
                </c:pt>
                <c:pt idx="5">
                  <c:v>1167.54</c:v>
                </c:pt>
                <c:pt idx="6">
                  <c:v>1311.57</c:v>
                </c:pt>
                <c:pt idx="7">
                  <c:v>1293.5899999999999</c:v>
                </c:pt>
                <c:pt idx="8">
                  <c:v>1346.83</c:v>
                </c:pt>
                <c:pt idx="9">
                  <c:v>1311.89</c:v>
                </c:pt>
                <c:pt idx="10">
                  <c:v>1354.14</c:v>
                </c:pt>
                <c:pt idx="11">
                  <c:v>1266.52</c:v>
                </c:pt>
                <c:pt idx="12">
                  <c:v>1173.9100000000001</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Villavicencio!$F$6:$R$6</c:f>
              <c:numCache>
                <c:formatCode>0.0</c:formatCode>
                <c:ptCount val="13"/>
                <c:pt idx="0">
                  <c:v>300.23</c:v>
                </c:pt>
                <c:pt idx="1">
                  <c:v>265.35000000000002</c:v>
                </c:pt>
                <c:pt idx="2">
                  <c:v>286.69</c:v>
                </c:pt>
                <c:pt idx="3">
                  <c:v>276.23</c:v>
                </c:pt>
                <c:pt idx="4">
                  <c:v>273.13</c:v>
                </c:pt>
                <c:pt idx="5">
                  <c:v>349.4</c:v>
                </c:pt>
                <c:pt idx="6">
                  <c:v>374.33</c:v>
                </c:pt>
                <c:pt idx="7">
                  <c:v>283.45</c:v>
                </c:pt>
                <c:pt idx="8">
                  <c:v>350.38</c:v>
                </c:pt>
                <c:pt idx="9">
                  <c:v>364.02</c:v>
                </c:pt>
                <c:pt idx="10">
                  <c:v>334.83</c:v>
                </c:pt>
                <c:pt idx="11">
                  <c:v>292.77</c:v>
                </c:pt>
                <c:pt idx="12">
                  <c:v>244.29</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Villavicencio!$F$7:$R$7</c:f>
              <c:numCache>
                <c:formatCode>0.0</c:formatCode>
                <c:ptCount val="13"/>
                <c:pt idx="0">
                  <c:v>501.07</c:v>
                </c:pt>
                <c:pt idx="1">
                  <c:v>513.09</c:v>
                </c:pt>
                <c:pt idx="2">
                  <c:v>509.94</c:v>
                </c:pt>
                <c:pt idx="3">
                  <c:v>511.58</c:v>
                </c:pt>
                <c:pt idx="4">
                  <c:v>519.57000000000005</c:v>
                </c:pt>
                <c:pt idx="5">
                  <c:v>527.09</c:v>
                </c:pt>
                <c:pt idx="6">
                  <c:v>524.58000000000004</c:v>
                </c:pt>
                <c:pt idx="7">
                  <c:v>529.74</c:v>
                </c:pt>
                <c:pt idx="8">
                  <c:v>534.44000000000005</c:v>
                </c:pt>
                <c:pt idx="9">
                  <c:v>529.26</c:v>
                </c:pt>
                <c:pt idx="10">
                  <c:v>522.32000000000005</c:v>
                </c:pt>
                <c:pt idx="11">
                  <c:v>522.32000000000005</c:v>
                </c:pt>
                <c:pt idx="12">
                  <c:v>509.62</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Villavicencio!$F$8:$R$8</c:f>
              <c:numCache>
                <c:formatCode>0.0</c:formatCode>
                <c:ptCount val="13"/>
                <c:pt idx="0">
                  <c:v>1889.9</c:v>
                </c:pt>
                <c:pt idx="1">
                  <c:v>1822.3</c:v>
                </c:pt>
                <c:pt idx="2">
                  <c:v>1865.58</c:v>
                </c:pt>
                <c:pt idx="3">
                  <c:v>1892.31</c:v>
                </c:pt>
                <c:pt idx="4">
                  <c:v>1896.63</c:v>
                </c:pt>
                <c:pt idx="5">
                  <c:v>2065.2600000000002</c:v>
                </c:pt>
                <c:pt idx="6">
                  <c:v>2232.86</c:v>
                </c:pt>
                <c:pt idx="7">
                  <c:v>2128.04</c:v>
                </c:pt>
                <c:pt idx="8">
                  <c:v>2251.92</c:v>
                </c:pt>
                <c:pt idx="9">
                  <c:v>2223.64</c:v>
                </c:pt>
                <c:pt idx="10">
                  <c:v>2227.4899999999998</c:v>
                </c:pt>
                <c:pt idx="11">
                  <c:v>2092.35</c:v>
                </c:pt>
                <c:pt idx="12">
                  <c:v>1937.39</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0"/>
        <c:lblAlgn val="ctr"/>
        <c:lblOffset val="100"/>
        <c:noMultiLvlLbl val="1"/>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Villavicencio!$F$13:$R$13</c:f>
              <c:numCache>
                <c:formatCode>0.0</c:formatCode>
                <c:ptCount val="13"/>
                <c:pt idx="0">
                  <c:v>855.48</c:v>
                </c:pt>
                <c:pt idx="1">
                  <c:v>862.41</c:v>
                </c:pt>
                <c:pt idx="2">
                  <c:v>871.27</c:v>
                </c:pt>
                <c:pt idx="3">
                  <c:v>879.42</c:v>
                </c:pt>
                <c:pt idx="4">
                  <c:v>885.71</c:v>
                </c:pt>
                <c:pt idx="5">
                  <c:v>932.64</c:v>
                </c:pt>
                <c:pt idx="6">
                  <c:v>1004.76</c:v>
                </c:pt>
                <c:pt idx="7">
                  <c:v>1039.76</c:v>
                </c:pt>
                <c:pt idx="8">
                  <c:v>1039.76</c:v>
                </c:pt>
                <c:pt idx="9">
                  <c:v>1050.8</c:v>
                </c:pt>
                <c:pt idx="10">
                  <c:v>1058.67</c:v>
                </c:pt>
                <c:pt idx="11">
                  <c:v>1063.04</c:v>
                </c:pt>
                <c:pt idx="12">
                  <c:v>1066.3</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Villavicencio!$F$14:$R$14</c:f>
              <c:numCache>
                <c:formatCode>0.0</c:formatCode>
                <c:ptCount val="13"/>
                <c:pt idx="0">
                  <c:v>1073.26</c:v>
                </c:pt>
                <c:pt idx="1">
                  <c:v>1081.96</c:v>
                </c:pt>
                <c:pt idx="2">
                  <c:v>1093.08</c:v>
                </c:pt>
                <c:pt idx="3">
                  <c:v>1103.3</c:v>
                </c:pt>
                <c:pt idx="4">
                  <c:v>1111.19</c:v>
                </c:pt>
                <c:pt idx="5">
                  <c:v>1170.28</c:v>
                </c:pt>
                <c:pt idx="6">
                  <c:v>1260.83</c:v>
                </c:pt>
                <c:pt idx="7">
                  <c:v>1304.76</c:v>
                </c:pt>
                <c:pt idx="8">
                  <c:v>1304.76</c:v>
                </c:pt>
                <c:pt idx="9">
                  <c:v>1318.62</c:v>
                </c:pt>
                <c:pt idx="10">
                  <c:v>1328.49</c:v>
                </c:pt>
                <c:pt idx="11">
                  <c:v>1333.97</c:v>
                </c:pt>
                <c:pt idx="12">
                  <c:v>1338.06</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Villavicencio!$F$15:$R$15</c:f>
              <c:numCache>
                <c:formatCode>0.0</c:formatCode>
                <c:ptCount val="13"/>
                <c:pt idx="0">
                  <c:v>1889.9</c:v>
                </c:pt>
                <c:pt idx="1">
                  <c:v>1822.3</c:v>
                </c:pt>
                <c:pt idx="2">
                  <c:v>1865.58</c:v>
                </c:pt>
                <c:pt idx="3">
                  <c:v>1892.31</c:v>
                </c:pt>
                <c:pt idx="4">
                  <c:v>1896.63</c:v>
                </c:pt>
                <c:pt idx="5">
                  <c:v>2065.2600000000002</c:v>
                </c:pt>
                <c:pt idx="6">
                  <c:v>2232.86</c:v>
                </c:pt>
                <c:pt idx="7">
                  <c:v>2251.92</c:v>
                </c:pt>
                <c:pt idx="8">
                  <c:v>2251.92</c:v>
                </c:pt>
                <c:pt idx="9">
                  <c:v>2223.64</c:v>
                </c:pt>
                <c:pt idx="10">
                  <c:v>2227.4899999999998</c:v>
                </c:pt>
                <c:pt idx="11">
                  <c:v>2092.35</c:v>
                </c:pt>
                <c:pt idx="12">
                  <c:v>1937.39</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Villavicencio!$F$16:$R$16</c:f>
              <c:numCache>
                <c:formatCode>0.0</c:formatCode>
                <c:ptCount val="13"/>
                <c:pt idx="0">
                  <c:v>2267.88</c:v>
                </c:pt>
                <c:pt idx="1">
                  <c:v>2186.7599999999998</c:v>
                </c:pt>
                <c:pt idx="2">
                  <c:v>2238.6959999999999</c:v>
                </c:pt>
                <c:pt idx="3">
                  <c:v>2270.7719999999999</c:v>
                </c:pt>
                <c:pt idx="4">
                  <c:v>2275.9560000000001</c:v>
                </c:pt>
                <c:pt idx="5">
                  <c:v>2478.3120000000004</c:v>
                </c:pt>
                <c:pt idx="6">
                  <c:v>2679.4320000000002</c:v>
                </c:pt>
                <c:pt idx="7">
                  <c:v>2702.3040000000001</c:v>
                </c:pt>
                <c:pt idx="8">
                  <c:v>2702.3040000000001</c:v>
                </c:pt>
                <c:pt idx="9">
                  <c:v>2668.3679999999999</c:v>
                </c:pt>
                <c:pt idx="10">
                  <c:v>2672.9879999999998</c:v>
                </c:pt>
                <c:pt idx="11">
                  <c:v>2510.8199999999997</c:v>
                </c:pt>
                <c:pt idx="12">
                  <c:v>2324.8679999999999</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Valledupar!$F$5:$R$5</c:f>
              <c:numCache>
                <c:formatCode>0.0</c:formatCode>
                <c:ptCount val="13"/>
                <c:pt idx="0">
                  <c:v>1416</c:v>
                </c:pt>
                <c:pt idx="1">
                  <c:v>1431</c:v>
                </c:pt>
                <c:pt idx="2">
                  <c:v>1456</c:v>
                </c:pt>
                <c:pt idx="3">
                  <c:v>1469</c:v>
                </c:pt>
                <c:pt idx="4">
                  <c:v>1591</c:v>
                </c:pt>
                <c:pt idx="5">
                  <c:v>1467</c:v>
                </c:pt>
                <c:pt idx="6">
                  <c:v>1624</c:v>
                </c:pt>
                <c:pt idx="7">
                  <c:v>1511</c:v>
                </c:pt>
                <c:pt idx="8">
                  <c:v>1450</c:v>
                </c:pt>
                <c:pt idx="9">
                  <c:v>1512</c:v>
                </c:pt>
                <c:pt idx="10">
                  <c:v>1512</c:v>
                </c:pt>
                <c:pt idx="11">
                  <c:v>1497</c:v>
                </c:pt>
                <c:pt idx="12">
                  <c:v>1414</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Valledupar!$F$6:$R$6</c:f>
              <c:numCache>
                <c:formatCode>0.0</c:formatCode>
                <c:ptCount val="13"/>
                <c:pt idx="0">
                  <c:v>293</c:v>
                </c:pt>
                <c:pt idx="1">
                  <c:v>324</c:v>
                </c:pt>
                <c:pt idx="2">
                  <c:v>308</c:v>
                </c:pt>
                <c:pt idx="3">
                  <c:v>268</c:v>
                </c:pt>
                <c:pt idx="4">
                  <c:v>292</c:v>
                </c:pt>
                <c:pt idx="5">
                  <c:v>289</c:v>
                </c:pt>
                <c:pt idx="6">
                  <c:v>308</c:v>
                </c:pt>
                <c:pt idx="7">
                  <c:v>322</c:v>
                </c:pt>
                <c:pt idx="8">
                  <c:v>304</c:v>
                </c:pt>
                <c:pt idx="9">
                  <c:v>320</c:v>
                </c:pt>
                <c:pt idx="10">
                  <c:v>320</c:v>
                </c:pt>
                <c:pt idx="11">
                  <c:v>310</c:v>
                </c:pt>
                <c:pt idx="12">
                  <c:v>320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Valledupar!$F$7:$R$7</c:f>
              <c:numCache>
                <c:formatCode>0.0</c:formatCode>
                <c:ptCount val="13"/>
                <c:pt idx="0">
                  <c:v>695</c:v>
                </c:pt>
                <c:pt idx="1">
                  <c:v>707</c:v>
                </c:pt>
                <c:pt idx="2">
                  <c:v>707</c:v>
                </c:pt>
                <c:pt idx="3">
                  <c:v>712</c:v>
                </c:pt>
                <c:pt idx="4">
                  <c:v>718</c:v>
                </c:pt>
                <c:pt idx="5">
                  <c:v>731</c:v>
                </c:pt>
                <c:pt idx="6">
                  <c:v>735</c:v>
                </c:pt>
                <c:pt idx="7">
                  <c:v>746</c:v>
                </c:pt>
                <c:pt idx="8">
                  <c:v>755</c:v>
                </c:pt>
                <c:pt idx="9">
                  <c:v>758</c:v>
                </c:pt>
                <c:pt idx="10">
                  <c:v>758</c:v>
                </c:pt>
                <c:pt idx="11">
                  <c:v>757</c:v>
                </c:pt>
                <c:pt idx="12">
                  <c:v>752</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Valledupar!$F$8:$R$8</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Armenia!$F$5:$R$5</c:f>
              <c:numCache>
                <c:formatCode>0.0</c:formatCode>
                <c:ptCount val="13"/>
                <c:pt idx="0">
                  <c:v>1035.1300000000001</c:v>
                </c:pt>
                <c:pt idx="1">
                  <c:v>1123.29</c:v>
                </c:pt>
                <c:pt idx="2">
                  <c:v>1123.97</c:v>
                </c:pt>
                <c:pt idx="3">
                  <c:v>1187.44</c:v>
                </c:pt>
                <c:pt idx="4">
                  <c:v>1327.14</c:v>
                </c:pt>
                <c:pt idx="5">
                  <c:v>1268.9100000000001</c:v>
                </c:pt>
                <c:pt idx="6">
                  <c:v>1442.0839000000001</c:v>
                </c:pt>
                <c:pt idx="7">
                  <c:v>1382.13698</c:v>
                </c:pt>
                <c:pt idx="8">
                  <c:v>1412.8427300000001</c:v>
                </c:pt>
                <c:pt idx="9">
                  <c:v>1324.0214699999999</c:v>
                </c:pt>
                <c:pt idx="10">
                  <c:v>1398.4186199999999</c:v>
                </c:pt>
                <c:pt idx="11">
                  <c:v>1511.24235</c:v>
                </c:pt>
                <c:pt idx="12">
                  <c:v>1116.4626800000001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Armenia!$F$6:$R$6</c:f>
              <c:numCache>
                <c:formatCode>0.0</c:formatCode>
                <c:ptCount val="13"/>
                <c:pt idx="0">
                  <c:v>587.69000000000005</c:v>
                </c:pt>
                <c:pt idx="1">
                  <c:v>581.03</c:v>
                </c:pt>
                <c:pt idx="2">
                  <c:v>586.38</c:v>
                </c:pt>
                <c:pt idx="3">
                  <c:v>574.12</c:v>
                </c:pt>
                <c:pt idx="4">
                  <c:v>563.85</c:v>
                </c:pt>
                <c:pt idx="5">
                  <c:v>592.03</c:v>
                </c:pt>
                <c:pt idx="6">
                  <c:v>539.06421999999998</c:v>
                </c:pt>
                <c:pt idx="7">
                  <c:v>635.94366000000002</c:v>
                </c:pt>
                <c:pt idx="8">
                  <c:v>768.35276999999996</c:v>
                </c:pt>
                <c:pt idx="9">
                  <c:v>631.99842000000001</c:v>
                </c:pt>
                <c:pt idx="10">
                  <c:v>669.40308000000005</c:v>
                </c:pt>
                <c:pt idx="11">
                  <c:v>565.21892000000003</c:v>
                </c:pt>
                <c:pt idx="12">
                  <c:v>645.93880999999999</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Armenia!$F$7:$R$7</c:f>
              <c:numCache>
                <c:formatCode>0.0</c:formatCode>
                <c:ptCount val="13"/>
                <c:pt idx="0">
                  <c:v>604.09</c:v>
                </c:pt>
                <c:pt idx="1">
                  <c:v>604.09</c:v>
                </c:pt>
                <c:pt idx="2">
                  <c:v>604.09</c:v>
                </c:pt>
                <c:pt idx="3">
                  <c:v>604.09</c:v>
                </c:pt>
                <c:pt idx="4">
                  <c:v>604.09</c:v>
                </c:pt>
                <c:pt idx="5">
                  <c:v>604.09</c:v>
                </c:pt>
                <c:pt idx="6">
                  <c:v>683.34339999999997</c:v>
                </c:pt>
                <c:pt idx="7">
                  <c:v>683.34339999999997</c:v>
                </c:pt>
                <c:pt idx="8">
                  <c:v>683.34339999999997</c:v>
                </c:pt>
                <c:pt idx="9">
                  <c:v>683.34339999999997</c:v>
                </c:pt>
                <c:pt idx="10">
                  <c:v>683.34339999999997</c:v>
                </c:pt>
                <c:pt idx="11">
                  <c:v>683.34339999999997</c:v>
                </c:pt>
                <c:pt idx="12">
                  <c:v>683.34339999999997</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Armenia!$F$8:$R$8</c:f>
              <c:numCache>
                <c:formatCode>0.0</c:formatCode>
                <c:ptCount val="13"/>
                <c:pt idx="0">
                  <c:v>2319.21</c:v>
                </c:pt>
                <c:pt idx="1">
                  <c:v>2401.5500000000002</c:v>
                </c:pt>
                <c:pt idx="2">
                  <c:v>2407</c:v>
                </c:pt>
                <c:pt idx="3">
                  <c:v>2459.6799999999998</c:v>
                </c:pt>
                <c:pt idx="4">
                  <c:v>2584.83</c:v>
                </c:pt>
                <c:pt idx="5">
                  <c:v>2563.9299999999998</c:v>
                </c:pt>
                <c:pt idx="6">
                  <c:v>2774</c:v>
                </c:pt>
                <c:pt idx="7">
                  <c:v>2816</c:v>
                </c:pt>
                <c:pt idx="8">
                  <c:v>2985.3036200000001</c:v>
                </c:pt>
                <c:pt idx="9">
                  <c:v>2755.25677</c:v>
                </c:pt>
                <c:pt idx="10">
                  <c:v>2874.1197099999999</c:v>
                </c:pt>
                <c:pt idx="11">
                  <c:v>2880.6138799999999</c:v>
                </c:pt>
                <c:pt idx="12">
                  <c:v>2551.78766</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Valledupar!$F$13:$R$13</c:f>
              <c:numCache>
                <c:formatCode>0.0</c:formatCode>
                <c:ptCount val="13"/>
                <c:pt idx="0">
                  <c:v>1123.27</c:v>
                </c:pt>
                <c:pt idx="1">
                  <c:v>1149.3599999999999</c:v>
                </c:pt>
                <c:pt idx="2">
                  <c:v>1154.32</c:v>
                </c:pt>
                <c:pt idx="3">
                  <c:v>1146.18</c:v>
                </c:pt>
                <c:pt idx="4">
                  <c:v>1212.06</c:v>
                </c:pt>
                <c:pt idx="5">
                  <c:v>1166.58</c:v>
                </c:pt>
                <c:pt idx="6">
                  <c:v>1248.7</c:v>
                </c:pt>
                <c:pt idx="7">
                  <c:v>1212.8900000000001</c:v>
                </c:pt>
                <c:pt idx="8">
                  <c:v>1183.19</c:v>
                </c:pt>
                <c:pt idx="9">
                  <c:v>1215.25</c:v>
                </c:pt>
                <c:pt idx="10">
                  <c:v>1215.25</c:v>
                </c:pt>
                <c:pt idx="11">
                  <c:v>1209.4100000000001</c:v>
                </c:pt>
                <c:pt idx="12">
                  <c:v>1178</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Valledupar!$F$14:$R$14</c:f>
              <c:numCache>
                <c:formatCode>0.0</c:formatCode>
                <c:ptCount val="13"/>
                <c:pt idx="0">
                  <c:v>1408.66</c:v>
                </c:pt>
                <c:pt idx="1">
                  <c:v>1442.77</c:v>
                </c:pt>
                <c:pt idx="2">
                  <c:v>1447.01</c:v>
                </c:pt>
                <c:pt idx="3">
                  <c:v>1437.12</c:v>
                </c:pt>
                <c:pt idx="4">
                  <c:v>1519.44</c:v>
                </c:pt>
                <c:pt idx="5">
                  <c:v>1463.43</c:v>
                </c:pt>
                <c:pt idx="6">
                  <c:v>1565.89</c:v>
                </c:pt>
                <c:pt idx="7">
                  <c:v>1521.57</c:v>
                </c:pt>
                <c:pt idx="8">
                  <c:v>1482.78</c:v>
                </c:pt>
                <c:pt idx="9">
                  <c:v>1524.46</c:v>
                </c:pt>
                <c:pt idx="10">
                  <c:v>1524.46</c:v>
                </c:pt>
                <c:pt idx="11">
                  <c:v>1517.12</c:v>
                </c:pt>
                <c:pt idx="12">
                  <c:v>1477.97</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Valledupar!$F$15:$R$15</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Valledupar!$F$16:$R$16</c:f>
              <c:numCache>
                <c:formatCode>0.0</c:formatCode>
                <c:ptCount val="13"/>
                <c:pt idx="0">
                  <c:v>2946.732</c:v>
                </c:pt>
                <c:pt idx="1">
                  <c:v>3016.98</c:v>
                </c:pt>
                <c:pt idx="2">
                  <c:v>3030.3360000000002</c:v>
                </c:pt>
                <c:pt idx="3">
                  <c:v>3004.248</c:v>
                </c:pt>
                <c:pt idx="4">
                  <c:v>3189.9719999999998</c:v>
                </c:pt>
                <c:pt idx="5">
                  <c:v>3053.0879999999997</c:v>
                </c:pt>
                <c:pt idx="6">
                  <c:v>3283.2360000000003</c:v>
                </c:pt>
                <c:pt idx="7">
                  <c:v>3170.1959999999999</c:v>
                </c:pt>
                <c:pt idx="8">
                  <c:v>3082.7280000000001</c:v>
                </c:pt>
                <c:pt idx="9">
                  <c:v>3181.596</c:v>
                </c:pt>
                <c:pt idx="10">
                  <c:v>3181.596</c:v>
                </c:pt>
                <c:pt idx="11">
                  <c:v>3142.8360000000002</c:v>
                </c:pt>
                <c:pt idx="12">
                  <c:v>3050.6159999999995</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[1]Tunja!$E$5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[1]Tunja!$F$4:$R$4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[1]Tunja!$F$5:$R$5</c:f>
              <c:numCache>
                <c:formatCode>General</c:formatCode>
                <c:ptCount val="13"/>
                <c:pt idx="0">
                  <c:v>794.08</c:v>
                </c:pt>
                <c:pt idx="1">
                  <c:v>827.1</c:v>
                </c:pt>
                <c:pt idx="2">
                  <c:v>874.34</c:v>
                </c:pt>
                <c:pt idx="3">
                  <c:v>874.34</c:v>
                </c:pt>
                <c:pt idx="4">
                  <c:v>891.55</c:v>
                </c:pt>
                <c:pt idx="5">
                  <c:v>964.95</c:v>
                </c:pt>
                <c:pt idx="6">
                  <c:v>1043.68</c:v>
                </c:pt>
                <c:pt idx="7">
                  <c:v>1157.27</c:v>
                </c:pt>
                <c:pt idx="8">
                  <c:v>1314.49</c:v>
                </c:pt>
                <c:pt idx="9">
                  <c:v>1187.7</c:v>
                </c:pt>
                <c:pt idx="10">
                  <c:v>1127.9000000000001</c:v>
                </c:pt>
                <c:pt idx="11">
                  <c:v>1127.9000000000001</c:v>
                </c:pt>
                <c:pt idx="12">
                  <c:v>1090.01</c:v>
                </c:pt>
              </c:numCache>
            </c:numRef>
          </c:val>
          <c:extLst>
            <c:ext xmlns:c16="http://schemas.microsoft.com/office/drawing/2014/chart" uri="{C3380CC4-5D6E-409C-BE32-E72D297353CC}">
              <c16:uniqueId val="{00000000-9677-4209-930E-36D1F8CB545F}"/>
            </c:ext>
          </c:extLst>
        </c:ser>
        <c:ser>
          <c:idx val="1"/>
          <c:order val="1"/>
          <c:tx>
            <c:strRef>
              <c:f>[1]Tunja!$E$6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[1]Tunja!$F$4:$R$4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[1]Tunja!$F$6:$R$6</c:f>
              <c:numCache>
                <c:formatCode>General</c:formatCode>
                <c:ptCount val="13"/>
                <c:pt idx="0">
                  <c:v>240.57</c:v>
                </c:pt>
                <c:pt idx="1">
                  <c:v>270.77</c:v>
                </c:pt>
                <c:pt idx="2">
                  <c:v>264.11</c:v>
                </c:pt>
                <c:pt idx="3">
                  <c:v>264.11</c:v>
                </c:pt>
                <c:pt idx="4">
                  <c:v>296.77</c:v>
                </c:pt>
                <c:pt idx="5">
                  <c:v>290.22000000000003</c:v>
                </c:pt>
                <c:pt idx="6">
                  <c:v>299.05</c:v>
                </c:pt>
                <c:pt idx="7">
                  <c:v>320.12</c:v>
                </c:pt>
                <c:pt idx="8">
                  <c:v>331.09</c:v>
                </c:pt>
                <c:pt idx="9">
                  <c:v>335.79</c:v>
                </c:pt>
                <c:pt idx="10">
                  <c:v>320.55</c:v>
                </c:pt>
                <c:pt idx="11">
                  <c:v>320.55</c:v>
                </c:pt>
                <c:pt idx="12">
                  <c:v>294.39999999999998</c:v>
                </c:pt>
              </c:numCache>
            </c:numRef>
          </c:val>
          <c:extLst>
            <c:ext xmlns:c16="http://schemas.microsoft.com/office/drawing/2014/chart" uri="{C3380CC4-5D6E-409C-BE32-E72D297353CC}">
              <c16:uniqueId val="{00000001-9677-4209-930E-36D1F8CB545F}"/>
            </c:ext>
          </c:extLst>
        </c:ser>
        <c:ser>
          <c:idx val="2"/>
          <c:order val="2"/>
          <c:tx>
            <c:strRef>
              <c:f>[1]Tunja!$E$7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[1]Tunja!$F$4:$R$4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[1]Tunja!$F$7:$R$7</c:f>
              <c:numCache>
                <c:formatCode>General</c:formatCode>
                <c:ptCount val="13"/>
                <c:pt idx="0">
                  <c:v>438.25</c:v>
                </c:pt>
                <c:pt idx="1">
                  <c:v>437.28</c:v>
                </c:pt>
                <c:pt idx="2">
                  <c:v>444.06</c:v>
                </c:pt>
                <c:pt idx="3">
                  <c:v>444.06</c:v>
                </c:pt>
                <c:pt idx="4">
                  <c:v>445.21</c:v>
                </c:pt>
                <c:pt idx="5">
                  <c:v>450.99</c:v>
                </c:pt>
                <c:pt idx="6">
                  <c:v>457.65</c:v>
                </c:pt>
                <c:pt idx="7">
                  <c:v>455.93</c:v>
                </c:pt>
                <c:pt idx="8">
                  <c:v>462.69</c:v>
                </c:pt>
                <c:pt idx="9">
                  <c:v>468.75</c:v>
                </c:pt>
                <c:pt idx="10">
                  <c:v>470.54</c:v>
                </c:pt>
                <c:pt idx="11">
                  <c:v>470.54</c:v>
                </c:pt>
                <c:pt idx="12">
                  <c:v>466.35</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[1]Tunja!$E$8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[1]Tunja!$F$4:$R$4</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[1]Tunja!$F$8:$R$8</c:f>
              <c:numCache>
                <c:formatCode>General</c:formatCode>
                <c:ptCount val="13"/>
                <c:pt idx="0">
                  <c:v>1485.4</c:v>
                </c:pt>
                <c:pt idx="1">
                  <c:v>1556.51</c:v>
                </c:pt>
                <c:pt idx="2">
                  <c:v>1608.02</c:v>
                </c:pt>
                <c:pt idx="3">
                  <c:v>1608.02</c:v>
                </c:pt>
                <c:pt idx="4">
                  <c:v>1640.64</c:v>
                </c:pt>
                <c:pt idx="5">
                  <c:v>1709.23</c:v>
                </c:pt>
                <c:pt idx="6">
                  <c:v>1803.47</c:v>
                </c:pt>
                <c:pt idx="7">
                  <c:v>1940.74</c:v>
                </c:pt>
                <c:pt idx="8">
                  <c:v>2119.87</c:v>
                </c:pt>
                <c:pt idx="9">
                  <c:v>1998.36</c:v>
                </c:pt>
                <c:pt idx="10">
                  <c:v>1923.35</c:v>
                </c:pt>
                <c:pt idx="11">
                  <c:v>1923.35</c:v>
                </c:pt>
                <c:pt idx="12">
                  <c:v>1845.24</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920541279"/>
        <c:axId val="920545439"/>
      </c:lineChart>
      <c:cat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Algn val="ctr"/>
        <c:lblOffset val="100"/>
        <c:noMultiLvlLbl val="0"/>
      </c:cat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[1]Tunja!$E$13</c:f>
              <c:strCache>
                <c:ptCount val="1"/>
                <c:pt idx="0">
                  <c:v>ESTRATO 1 ($/m3)</c:v>
                </c:pt>
              </c:strCache>
            </c:strRef>
          </c:tx>
          <c:spPr>
            <a:solidFill>
              <a:schemeClr val="accent1"/>
            </a:solidFill>
            <a:ln>
              <a:noFill/>
            </a:ln>
            <a:effectLst/>
          </c:spPr>
          <c:invertIfNegative val="0"/>
          <c:cat>
            <c:numRef>
              <c:f>[1]Tunja!$F$12:$R$12</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[1]Tunja!$F$13:$R$13</c:f>
              <c:numCache>
                <c:formatCode>General</c:formatCode>
                <c:ptCount val="13"/>
                <c:pt idx="0">
                  <c:v>669.11</c:v>
                </c:pt>
                <c:pt idx="1">
                  <c:v>696.25</c:v>
                </c:pt>
                <c:pt idx="2">
                  <c:v>716.29</c:v>
                </c:pt>
                <c:pt idx="3">
                  <c:v>716.29</c:v>
                </c:pt>
                <c:pt idx="4">
                  <c:v>730.59</c:v>
                </c:pt>
                <c:pt idx="5">
                  <c:v>759.45</c:v>
                </c:pt>
                <c:pt idx="6">
                  <c:v>797.7</c:v>
                </c:pt>
                <c:pt idx="7">
                  <c:v>857</c:v>
                </c:pt>
                <c:pt idx="8">
                  <c:v>930.14</c:v>
                </c:pt>
                <c:pt idx="9">
                  <c:v>882</c:v>
                </c:pt>
                <c:pt idx="10">
                  <c:v>853.19</c:v>
                </c:pt>
                <c:pt idx="11">
                  <c:v>853.19</c:v>
                </c:pt>
                <c:pt idx="12">
                  <c:v>822.7</c:v>
                </c:pt>
              </c:numCache>
            </c:numRef>
          </c:val>
          <c:extLst>
            <c:ext xmlns:c16="http://schemas.microsoft.com/office/drawing/2014/chart" uri="{C3380CC4-5D6E-409C-BE32-E72D297353CC}">
              <c16:uniqueId val="{00000000-E1BA-409F-9EC4-9A67F43B52D5}"/>
            </c:ext>
          </c:extLst>
        </c:ser>
        <c:ser>
          <c:idx val="1"/>
          <c:order val="1"/>
          <c:tx>
            <c:strRef>
              <c:f>[1]Tunja!$E$14</c:f>
              <c:strCache>
                <c:ptCount val="1"/>
                <c:pt idx="0">
                  <c:v>ESTRATO 2 ($/m3)</c:v>
                </c:pt>
              </c:strCache>
            </c:strRef>
          </c:tx>
          <c:spPr>
            <a:solidFill>
              <a:schemeClr val="accent2"/>
            </a:solidFill>
            <a:ln>
              <a:noFill/>
            </a:ln>
            <a:effectLst/>
          </c:spPr>
          <c:invertIfNegative val="0"/>
          <c:cat>
            <c:numRef>
              <c:f>[1]Tunja!$F$12:$R$12</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[1]Tunja!$F$14:$R$14</c:f>
              <c:numCache>
                <c:formatCode>General</c:formatCode>
                <c:ptCount val="13"/>
                <c:pt idx="0">
                  <c:v>843.76</c:v>
                </c:pt>
                <c:pt idx="1">
                  <c:v>877.82</c:v>
                </c:pt>
                <c:pt idx="2">
                  <c:v>902.55</c:v>
                </c:pt>
                <c:pt idx="3">
                  <c:v>902.55</c:v>
                </c:pt>
                <c:pt idx="4">
                  <c:v>920.71</c:v>
                </c:pt>
                <c:pt idx="5">
                  <c:v>956.41</c:v>
                </c:pt>
                <c:pt idx="6">
                  <c:v>1005.41</c:v>
                </c:pt>
                <c:pt idx="7">
                  <c:v>1079.6300000000001</c:v>
                </c:pt>
                <c:pt idx="8">
                  <c:v>1170.78</c:v>
                </c:pt>
                <c:pt idx="9">
                  <c:v>1110.47</c:v>
                </c:pt>
                <c:pt idx="10">
                  <c:v>1075.46</c:v>
                </c:pt>
                <c:pt idx="11">
                  <c:v>1075.46</c:v>
                </c:pt>
                <c:pt idx="12">
                  <c:v>1037.6099999999999</c:v>
                </c:pt>
              </c:numCache>
            </c:numRef>
          </c:val>
          <c:extLst>
            <c:ext xmlns:c16="http://schemas.microsoft.com/office/drawing/2014/chart" uri="{C3380CC4-5D6E-409C-BE32-E72D297353CC}">
              <c16:uniqueId val="{00000001-E1BA-409F-9EC4-9A67F43B52D5}"/>
            </c:ext>
          </c:extLst>
        </c:ser>
        <c:ser>
          <c:idx val="2"/>
          <c:order val="2"/>
          <c:tx>
            <c:strRef>
              <c:f>[1]Tunja!$E$15</c:f>
              <c:strCache>
                <c:ptCount val="1"/>
                <c:pt idx="0">
                  <c:v>ESTRATO 3 Y 4 ($/m3)</c:v>
                </c:pt>
              </c:strCache>
            </c:strRef>
          </c:tx>
          <c:spPr>
            <a:solidFill>
              <a:schemeClr val="accent3"/>
            </a:solidFill>
            <a:ln>
              <a:noFill/>
            </a:ln>
            <a:effectLst/>
          </c:spPr>
          <c:invertIfNegative val="0"/>
          <c:cat>
            <c:numRef>
              <c:f>[1]Tunja!$F$12:$R$12</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[1]Tunja!$F$15:$R$15</c:f>
              <c:numCache>
                <c:formatCode>General</c:formatCode>
                <c:ptCount val="13"/>
                <c:pt idx="0">
                  <c:v>1485.4</c:v>
                </c:pt>
                <c:pt idx="1">
                  <c:v>1556.51</c:v>
                </c:pt>
                <c:pt idx="2">
                  <c:v>1608.02</c:v>
                </c:pt>
                <c:pt idx="3">
                  <c:v>1608.02</c:v>
                </c:pt>
                <c:pt idx="4">
                  <c:v>1640.64</c:v>
                </c:pt>
                <c:pt idx="5">
                  <c:v>1709.23</c:v>
                </c:pt>
                <c:pt idx="6">
                  <c:v>1803.47</c:v>
                </c:pt>
                <c:pt idx="7">
                  <c:v>1940.74</c:v>
                </c:pt>
                <c:pt idx="8">
                  <c:v>2119.87</c:v>
                </c:pt>
                <c:pt idx="9">
                  <c:v>1998.36</c:v>
                </c:pt>
                <c:pt idx="10">
                  <c:v>1923.35</c:v>
                </c:pt>
                <c:pt idx="11">
                  <c:v>1923.35</c:v>
                </c:pt>
                <c:pt idx="12">
                  <c:v>1845.24</c:v>
                </c:pt>
              </c:numCache>
            </c:numRef>
          </c:val>
          <c:extLst>
            <c:ext xmlns:c16="http://schemas.microsoft.com/office/drawing/2014/chart" uri="{C3380CC4-5D6E-409C-BE32-E72D297353CC}">
              <c16:uniqueId val="{00000002-E1BA-409F-9EC4-9A67F43B52D5}"/>
            </c:ext>
          </c:extLst>
        </c:ser>
        <c:ser>
          <c:idx val="3"/>
          <c:order val="3"/>
          <c:tx>
            <c:strRef>
              <c:f>[1]Tunja!$E$16</c:f>
              <c:strCache>
                <c:ptCount val="1"/>
                <c:pt idx="0">
                  <c:v>ESTRATO 5 Y 6 ($/m3)</c:v>
                </c:pt>
              </c:strCache>
            </c:strRef>
          </c:tx>
          <c:spPr>
            <a:solidFill>
              <a:srgbClr val="00602B"/>
            </a:solidFill>
            <a:ln>
              <a:noFill/>
            </a:ln>
            <a:effectLst/>
          </c:spPr>
          <c:invertIfNegative val="0"/>
          <c:cat>
            <c:numRef>
              <c:f>[1]Tunja!$F$12:$R$12</c:f>
              <c:numCache>
                <c:formatCode>General</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[1]Tunja!$F$16:$R$16</c:f>
              <c:numCache>
                <c:formatCode>General</c:formatCode>
                <c:ptCount val="13"/>
                <c:pt idx="0">
                  <c:v>1782.48</c:v>
                </c:pt>
                <c:pt idx="1">
                  <c:v>1867.8119999999999</c:v>
                </c:pt>
                <c:pt idx="2">
                  <c:v>1929.6239999999998</c:v>
                </c:pt>
                <c:pt idx="3">
                  <c:v>1929.6239999999998</c:v>
                </c:pt>
                <c:pt idx="4">
                  <c:v>1968.768</c:v>
                </c:pt>
                <c:pt idx="5">
                  <c:v>2051.076</c:v>
                </c:pt>
                <c:pt idx="6">
                  <c:v>2164.1639999999998</c:v>
                </c:pt>
                <c:pt idx="7">
                  <c:v>2328.8879999999999</c:v>
                </c:pt>
                <c:pt idx="8">
                  <c:v>2543.8439999999996</c:v>
                </c:pt>
                <c:pt idx="9">
                  <c:v>2398.0319999999997</c:v>
                </c:pt>
                <c:pt idx="10">
                  <c:v>2308.02</c:v>
                </c:pt>
                <c:pt idx="11">
                  <c:v>2308.02</c:v>
                </c:pt>
                <c:pt idx="12">
                  <c:v>2214.288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726676000"/>
        <c:axId val="729645840"/>
      </c:barChart>
      <c:catAx>
        <c:axId val="726676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Algn val="ctr"/>
        <c:lblOffset val="100"/>
        <c:noMultiLvlLbl val="0"/>
      </c:cat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Enerca'!$F$5:$S$5</c:f>
              <c:numCache>
                <c:formatCode>0.0</c:formatCode>
                <c:ptCount val="13"/>
                <c:pt idx="0">
                  <c:v>225.24</c:v>
                </c:pt>
                <c:pt idx="1">
                  <c:v>236.51</c:v>
                </c:pt>
                <c:pt idx="2">
                  <c:v>240.31</c:v>
                </c:pt>
                <c:pt idx="3">
                  <c:v>243.58</c:v>
                </c:pt>
                <c:pt idx="4">
                  <c:v>251.27</c:v>
                </c:pt>
                <c:pt idx="5">
                  <c:v>283.07</c:v>
                </c:pt>
                <c:pt idx="6">
                  <c:v>257.50779999999997</c:v>
                </c:pt>
                <c:pt idx="7">
                  <c:v>281.45060000000001</c:v>
                </c:pt>
                <c:pt idx="8">
                  <c:v>292.02760000000001</c:v>
                </c:pt>
                <c:pt idx="9">
                  <c:v>277.1576</c:v>
                </c:pt>
                <c:pt idx="10">
                  <c:v>206.2183</c:v>
                </c:pt>
                <c:pt idx="11">
                  <c:v>226.09719999999999</c:v>
                </c:pt>
                <c:pt idx="12">
                  <c:v>200.10300000000001</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Enerca'!$F$6:$S$6</c:f>
              <c:numCache>
                <c:formatCode>0.0</c:formatCode>
                <c:ptCount val="13"/>
                <c:pt idx="0">
                  <c:v>80.83</c:v>
                </c:pt>
                <c:pt idx="1">
                  <c:v>81</c:v>
                </c:pt>
                <c:pt idx="2">
                  <c:v>80.239999999999995</c:v>
                </c:pt>
                <c:pt idx="3">
                  <c:v>84.76</c:v>
                </c:pt>
                <c:pt idx="4">
                  <c:v>78.75</c:v>
                </c:pt>
                <c:pt idx="5">
                  <c:v>84.41</c:v>
                </c:pt>
                <c:pt idx="6">
                  <c:v>77.815100000000001</c:v>
                </c:pt>
                <c:pt idx="7">
                  <c:v>92.544899999999998</c:v>
                </c:pt>
                <c:pt idx="8">
                  <c:v>83.344899999999996</c:v>
                </c:pt>
                <c:pt idx="9">
                  <c:v>73.847999999999999</c:v>
                </c:pt>
                <c:pt idx="10">
                  <c:v>70.831999999999994</c:v>
                </c:pt>
                <c:pt idx="11">
                  <c:v>67.766099999999994</c:v>
                </c:pt>
                <c:pt idx="12">
                  <c:v>75.481399999999994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Enerca'!$F$7:$S$7</c:f>
              <c:numCache>
                <c:formatCode>0.0</c:formatCode>
                <c:ptCount val="13"/>
                <c:pt idx="0">
                  <c:v>127.29</c:v>
                </c:pt>
                <c:pt idx="1">
                  <c:v>130.34</c:v>
                </c:pt>
                <c:pt idx="2">
                  <c:v>129.54</c:v>
                </c:pt>
                <c:pt idx="3">
                  <c:v>129.96</c:v>
                </c:pt>
                <c:pt idx="4">
                  <c:v>131.99</c:v>
                </c:pt>
                <c:pt idx="5">
                  <c:v>134.30000000000001</c:v>
                </c:pt>
                <c:pt idx="6">
                  <c:v>133.2585</c:v>
                </c:pt>
                <c:pt idx="7">
                  <c:v>135.0744</c:v>
                </c:pt>
                <c:pt idx="8">
                  <c:v>136.94649999999999</c:v>
                </c:pt>
                <c:pt idx="9">
                  <c:v>136.74860000000001</c:v>
                </c:pt>
                <c:pt idx="10">
                  <c:v>134.95410000000001</c:v>
                </c:pt>
                <c:pt idx="11">
                  <c:v>133.70500000000001</c:v>
                </c:pt>
                <c:pt idx="12">
                  <c:v>131.46619999999999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Enerca'!$F$8:$S$8</c:f>
              <c:numCache>
                <c:formatCode>0.0</c:formatCode>
                <c:ptCount val="13"/>
                <c:pt idx="0">
                  <c:v>467.55</c:v>
                </c:pt>
                <c:pt idx="1">
                  <c:v>484.31</c:v>
                </c:pt>
                <c:pt idx="2">
                  <c:v>489.35</c:v>
                </c:pt>
                <c:pt idx="3">
                  <c:v>495.2</c:v>
                </c:pt>
                <c:pt idx="4">
                  <c:v>499.63</c:v>
                </c:pt>
                <c:pt idx="5">
                  <c:v>541.57000000000005</c:v>
                </c:pt>
                <c:pt idx="6">
                  <c:v>505.98349999999999</c:v>
                </c:pt>
                <c:pt idx="7">
                  <c:v>548.28629999999998</c:v>
                </c:pt>
                <c:pt idx="8">
                  <c:v>551.41690000000006</c:v>
                </c:pt>
                <c:pt idx="9">
                  <c:v>525.7029</c:v>
                </c:pt>
                <c:pt idx="10">
                  <c:v>444.0342</c:v>
                </c:pt>
                <c:pt idx="11">
                  <c:v>460.91969999999998</c:v>
                </c:pt>
                <c:pt idx="12">
                  <c:v>440.10829999999999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Enerca'!$F$13:$S$13</c:f>
              <c:numCache>
                <c:formatCode>0.0</c:formatCode>
                <c:ptCount val="13"/>
                <c:pt idx="0">
                  <c:v>320.83</c:v>
                </c:pt>
                <c:pt idx="1">
                  <c:v>325.08999999999997</c:v>
                </c:pt>
                <c:pt idx="2">
                  <c:v>328.41</c:v>
                </c:pt>
                <c:pt idx="3">
                  <c:v>331.46</c:v>
                </c:pt>
                <c:pt idx="4">
                  <c:v>342.8</c:v>
                </c:pt>
                <c:pt idx="5">
                  <c:v>345.44</c:v>
                </c:pt>
                <c:pt idx="6">
                  <c:v>359.93</c:v>
                </c:pt>
                <c:pt idx="7">
                  <c:v>366.33</c:v>
                </c:pt>
                <c:pt idx="8">
                  <c:v>372.41</c:v>
                </c:pt>
                <c:pt idx="9">
                  <c:v>376.32</c:v>
                </c:pt>
                <c:pt idx="10">
                  <c:v>379.26</c:v>
                </c:pt>
                <c:pt idx="11">
                  <c:v>380.92</c:v>
                </c:pt>
                <c:pt idx="12">
                  <c:v>382.06</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Enerca'!$F$14:$S$14</c:f>
              <c:numCache>
                <c:formatCode>0.0</c:formatCode>
                <c:ptCount val="13"/>
                <c:pt idx="0">
                  <c:v>371.63</c:v>
                </c:pt>
                <c:pt idx="1">
                  <c:v>378</c:v>
                </c:pt>
                <c:pt idx="2">
                  <c:v>381.87</c:v>
                </c:pt>
                <c:pt idx="3">
                  <c:v>385.42</c:v>
                </c:pt>
                <c:pt idx="4">
                  <c:v>393</c:v>
                </c:pt>
                <c:pt idx="5">
                  <c:v>408.5</c:v>
                </c:pt>
                <c:pt idx="6">
                  <c:v>413.65</c:v>
                </c:pt>
                <c:pt idx="7">
                  <c:v>421</c:v>
                </c:pt>
                <c:pt idx="8">
                  <c:v>428</c:v>
                </c:pt>
                <c:pt idx="9">
                  <c:v>432.49</c:v>
                </c:pt>
                <c:pt idx="10">
                  <c:v>435.87</c:v>
                </c:pt>
                <c:pt idx="11">
                  <c:v>437.78</c:v>
                </c:pt>
                <c:pt idx="12">
                  <c:v>439.09</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Enerca'!$F$15:$S$15</c:f>
              <c:numCache>
                <c:formatCode>0.0</c:formatCode>
                <c:ptCount val="13"/>
                <c:pt idx="0">
                  <c:v>467.55</c:v>
                </c:pt>
                <c:pt idx="1">
                  <c:v>484.31</c:v>
                </c:pt>
                <c:pt idx="2">
                  <c:v>489.35</c:v>
                </c:pt>
                <c:pt idx="3">
                  <c:v>495.2</c:v>
                </c:pt>
                <c:pt idx="4">
                  <c:v>499.63</c:v>
                </c:pt>
                <c:pt idx="5">
                  <c:v>541.57000000000005</c:v>
                </c:pt>
                <c:pt idx="6">
                  <c:v>505.98349999999999</c:v>
                </c:pt>
                <c:pt idx="7">
                  <c:v>525.7029</c:v>
                </c:pt>
                <c:pt idx="8">
                  <c:v>551.41690000000006</c:v>
                </c:pt>
                <c:pt idx="9">
                  <c:v>0</c:v>
                </c:pt>
                <c:pt idx="10">
                  <c:v>444.0342</c:v>
                </c:pt>
                <c:pt idx="11">
                  <c:v>460.91969999999998</c:v>
                </c:pt>
                <c:pt idx="12">
                  <c:v>440.10829999999999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Enerca'!$F$16:$S$16</c:f>
              <c:numCache>
                <c:formatCode>0.0</c:formatCode>
                <c:ptCount val="13"/>
                <c:pt idx="0">
                  <c:v>561.05999999999995</c:v>
                </c:pt>
                <c:pt idx="1">
                  <c:v>581.17200000000003</c:v>
                </c:pt>
                <c:pt idx="2">
                  <c:v>587.22</c:v>
                </c:pt>
                <c:pt idx="3">
                  <c:v>594.24</c:v>
                </c:pt>
                <c:pt idx="4">
                  <c:v>599.55599999999993</c:v>
                </c:pt>
                <c:pt idx="5">
                  <c:v>649.88400000000001</c:v>
                </c:pt>
                <c:pt idx="6">
                  <c:v>607.17999999999995</c:v>
                </c:pt>
                <c:pt idx="7">
                  <c:v>630.84348</c:v>
                </c:pt>
                <c:pt idx="8">
                  <c:v>661.70028000000002</c:v>
                </c:pt>
                <c:pt idx="9">
                  <c:v>0</c:v>
                </c:pt>
                <c:pt idx="10">
                  <c:v>532.84104000000002</c:v>
                </c:pt>
                <c:pt idx="11">
                  <c:v>553.10364000000004</c:v>
                </c:pt>
                <c:pt idx="12">
                  <c:v>528.12995999999998</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Cusiana'!$F$13:$S$13</c:f>
              <c:numCache>
                <c:formatCode>0.0</c:formatCode>
                <c:ptCount val="13"/>
                <c:pt idx="0">
                  <c:v>511.66</c:v>
                </c:pt>
                <c:pt idx="1">
                  <c:v>515.80999999999995</c:v>
                </c:pt>
                <c:pt idx="2">
                  <c:v>521.11</c:v>
                </c:pt>
                <c:pt idx="3">
                  <c:v>525.98</c:v>
                </c:pt>
                <c:pt idx="4">
                  <c:v>527.9</c:v>
                </c:pt>
                <c:pt idx="5">
                  <c:v>533.79999999999995</c:v>
                </c:pt>
                <c:pt idx="6">
                  <c:v>540.64</c:v>
                </c:pt>
                <c:pt idx="7">
                  <c:v>550.34</c:v>
                </c:pt>
                <c:pt idx="8">
                  <c:v>559.36</c:v>
                </c:pt>
                <c:pt idx="9">
                  <c:v>565.29999999999995</c:v>
                </c:pt>
                <c:pt idx="10">
                  <c:v>569.53</c:v>
                </c:pt>
                <c:pt idx="11">
                  <c:v>571.88</c:v>
                </c:pt>
                <c:pt idx="12">
                  <c:v>573.63</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Cusiana'!$F$14:$S$14</c:f>
              <c:numCache>
                <c:formatCode>0.0</c:formatCode>
                <c:ptCount val="13"/>
                <c:pt idx="0">
                  <c:v>596.96</c:v>
                </c:pt>
                <c:pt idx="1">
                  <c:v>601.79999999999995</c:v>
                </c:pt>
                <c:pt idx="2">
                  <c:v>607.98</c:v>
                </c:pt>
                <c:pt idx="3">
                  <c:v>613.66</c:v>
                </c:pt>
                <c:pt idx="4">
                  <c:v>615.9</c:v>
                </c:pt>
                <c:pt idx="5">
                  <c:v>622.78</c:v>
                </c:pt>
                <c:pt idx="6">
                  <c:v>630.76</c:v>
                </c:pt>
                <c:pt idx="7">
                  <c:v>670.8</c:v>
                </c:pt>
                <c:pt idx="8">
                  <c:v>681.79</c:v>
                </c:pt>
                <c:pt idx="9">
                  <c:v>689.03</c:v>
                </c:pt>
                <c:pt idx="10">
                  <c:v>694.19</c:v>
                </c:pt>
                <c:pt idx="11">
                  <c:v>697.06</c:v>
                </c:pt>
                <c:pt idx="12">
                  <c:v>699.2</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Cusiana'!$F$15:$S$15</c:f>
              <c:numCache>
                <c:formatCode>0.0</c:formatCode>
                <c:ptCount val="13"/>
                <c:pt idx="0">
                  <c:v>647.86</c:v>
                </c:pt>
                <c:pt idx="1">
                  <c:v>695.58</c:v>
                </c:pt>
                <c:pt idx="2">
                  <c:v>697.25</c:v>
                </c:pt>
                <c:pt idx="3">
                  <c:v>702.69</c:v>
                </c:pt>
                <c:pt idx="4">
                  <c:v>702.35</c:v>
                </c:pt>
                <c:pt idx="5">
                  <c:v>720.1</c:v>
                </c:pt>
                <c:pt idx="6">
                  <c:v>737.34</c:v>
                </c:pt>
                <c:pt idx="7">
                  <c:v>760.69</c:v>
                </c:pt>
                <c:pt idx="8">
                  <c:v>758.71</c:v>
                </c:pt>
                <c:pt idx="9">
                  <c:v>0</c:v>
                </c:pt>
                <c:pt idx="10">
                  <c:v>757.13</c:v>
                </c:pt>
                <c:pt idx="11">
                  <c:v>753.75</c:v>
                </c:pt>
                <c:pt idx="12">
                  <c:v>750.21</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Cusiana'!$F$12:$S$12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Cusiana'!$F$16:$S$16</c:f>
              <c:numCache>
                <c:formatCode>0.0</c:formatCode>
                <c:ptCount val="13"/>
                <c:pt idx="0">
                  <c:v>777.43200000000002</c:v>
                </c:pt>
                <c:pt idx="1">
                  <c:v>834.69600000000003</c:v>
                </c:pt>
                <c:pt idx="2">
                  <c:v>836.69999999999993</c:v>
                </c:pt>
                <c:pt idx="3">
                  <c:v>843.22800000000007</c:v>
                </c:pt>
                <c:pt idx="4">
                  <c:v>842.82</c:v>
                </c:pt>
                <c:pt idx="5">
                  <c:v>864.12</c:v>
                </c:pt>
                <c:pt idx="6">
                  <c:v>884.80799999999999</c:v>
                </c:pt>
                <c:pt idx="7">
                  <c:v>912.82800000000009</c:v>
                </c:pt>
                <c:pt idx="8">
                  <c:v>910.452</c:v>
                </c:pt>
                <c:pt idx="9">
                  <c:v>0</c:v>
                </c:pt>
                <c:pt idx="10">
                  <c:v>908.55599999999993</c:v>
                </c:pt>
                <c:pt idx="11">
                  <c:v>904.5</c:v>
                </c:pt>
                <c:pt idx="12">
                  <c:v>900.25200000000007</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Cusiana'!$F$5:$S$5</c:f>
              <c:numCache>
                <c:formatCode>0.0</c:formatCode>
                <c:ptCount val="13"/>
                <c:pt idx="0">
                  <c:v>101.2</c:v>
                </c:pt>
                <c:pt idx="1">
                  <c:v>130.34</c:v>
                </c:pt>
                <c:pt idx="2">
                  <c:v>139.5</c:v>
                </c:pt>
                <c:pt idx="3">
                  <c:v>138.55000000000001</c:v>
                </c:pt>
                <c:pt idx="4">
                  <c:v>138.65</c:v>
                </c:pt>
                <c:pt idx="5">
                  <c:v>149.33000000000001</c:v>
                </c:pt>
                <c:pt idx="6">
                  <c:v>172.82</c:v>
                </c:pt>
                <c:pt idx="7">
                  <c:v>217.82</c:v>
                </c:pt>
                <c:pt idx="8">
                  <c:v>165.84</c:v>
                </c:pt>
                <c:pt idx="9">
                  <c:v>164.25</c:v>
                </c:pt>
                <c:pt idx="10">
                  <c:v>153.57</c:v>
                </c:pt>
                <c:pt idx="11">
                  <c:v>172.16</c:v>
                </c:pt>
                <c:pt idx="12">
                  <c:v>184.42</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Cusiana'!$F$6:$S$6</c:f>
              <c:numCache>
                <c:formatCode>0.0</c:formatCode>
                <c:ptCount val="13"/>
                <c:pt idx="0">
                  <c:v>70.760000000000005</c:v>
                </c:pt>
                <c:pt idx="1">
                  <c:v>79.28</c:v>
                </c:pt>
                <c:pt idx="2">
                  <c:v>73.63</c:v>
                </c:pt>
                <c:pt idx="3">
                  <c:v>78.319999999999993</c:v>
                </c:pt>
                <c:pt idx="4">
                  <c:v>70.31</c:v>
                </c:pt>
                <c:pt idx="5">
                  <c:v>68.760000000000005</c:v>
                </c:pt>
                <c:pt idx="6">
                  <c:v>69.180000000000007</c:v>
                </c:pt>
                <c:pt idx="7">
                  <c:v>84.19</c:v>
                </c:pt>
                <c:pt idx="8">
                  <c:v>81.88</c:v>
                </c:pt>
                <c:pt idx="9">
                  <c:v>87.89</c:v>
                </c:pt>
                <c:pt idx="10">
                  <c:v>103.08</c:v>
                </c:pt>
                <c:pt idx="11">
                  <c:v>83.07</c:v>
                </c:pt>
                <c:pt idx="12">
                  <c:v>76.55</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Cusiana'!$F$7:$S$7</c:f>
              <c:numCache>
                <c:formatCode>0.0</c:formatCode>
                <c:ptCount val="13"/>
                <c:pt idx="0">
                  <c:v>476.31</c:v>
                </c:pt>
                <c:pt idx="1">
                  <c:v>487.29</c:v>
                </c:pt>
                <c:pt idx="2">
                  <c:v>484.74</c:v>
                </c:pt>
                <c:pt idx="3">
                  <c:v>486.3</c:v>
                </c:pt>
                <c:pt idx="4">
                  <c:v>493.89</c:v>
                </c:pt>
                <c:pt idx="5">
                  <c:v>502.55</c:v>
                </c:pt>
                <c:pt idx="6">
                  <c:v>496.38</c:v>
                </c:pt>
                <c:pt idx="7">
                  <c:v>503.15</c:v>
                </c:pt>
                <c:pt idx="8">
                  <c:v>510.12</c:v>
                </c:pt>
                <c:pt idx="9">
                  <c:v>508.45</c:v>
                </c:pt>
                <c:pt idx="10">
                  <c:v>500.4</c:v>
                </c:pt>
                <c:pt idx="11">
                  <c:v>496.23</c:v>
                </c:pt>
                <c:pt idx="12">
                  <c:v>486.26</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947366080"/>
        <c:axId val="947366496"/>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'Yopal Gases del Cusiana'!$F$8:$S$8</c:f>
              <c:numCache>
                <c:formatCode>0.0</c:formatCode>
                <c:ptCount val="13"/>
                <c:pt idx="0">
                  <c:v>647.86</c:v>
                </c:pt>
                <c:pt idx="1">
                  <c:v>695.58</c:v>
                </c:pt>
                <c:pt idx="2">
                  <c:v>697.25</c:v>
                </c:pt>
                <c:pt idx="3">
                  <c:v>702.69</c:v>
                </c:pt>
                <c:pt idx="4">
                  <c:v>702.35</c:v>
                </c:pt>
                <c:pt idx="5">
                  <c:v>720.1</c:v>
                </c:pt>
                <c:pt idx="6">
                  <c:v>737.34</c:v>
                </c:pt>
                <c:pt idx="7">
                  <c:v>805.89</c:v>
                </c:pt>
                <c:pt idx="8">
                  <c:v>758.71</c:v>
                </c:pt>
                <c:pt idx="9">
                  <c:v>760.69</c:v>
                </c:pt>
                <c:pt idx="10">
                  <c:v>757.13</c:v>
                </c:pt>
                <c:pt idx="11">
                  <c:v>753.75</c:v>
                </c:pt>
                <c:pt idx="12">
                  <c:v>750.21</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947366080"/>
        <c:axId val="947366496"/>
      </c:lineChart>
      <c:dateAx>
        <c:axId val="947366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47366496"/>
        <c:crosses val="autoZero"/>
        <c:auto val="1"/>
        <c:lblOffset val="100"/>
        <c:baseTimeUnit val="months"/>
      </c:dateAx>
      <c:valAx>
        <c:axId val="947366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47366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Armenia!$F$13:$R$13</c:f>
              <c:numCache>
                <c:formatCode>0.0</c:formatCode>
                <c:ptCount val="13"/>
                <c:pt idx="0">
                  <c:v>1006.16</c:v>
                </c:pt>
                <c:pt idx="1">
                  <c:v>1037.8800000000001</c:v>
                </c:pt>
                <c:pt idx="2">
                  <c:v>1069.1199999999999</c:v>
                </c:pt>
                <c:pt idx="3">
                  <c:v>1080.05</c:v>
                </c:pt>
                <c:pt idx="4">
                  <c:v>1098.8900000000001</c:v>
                </c:pt>
                <c:pt idx="5">
                  <c:v>1147.2</c:v>
                </c:pt>
                <c:pt idx="6">
                  <c:v>1156.03</c:v>
                </c:pt>
                <c:pt idx="7">
                  <c:v>1224.77</c:v>
                </c:pt>
                <c:pt idx="8">
                  <c:v>1247.1600000000001</c:v>
                </c:pt>
                <c:pt idx="9">
                  <c:v>1314.94</c:v>
                </c:pt>
                <c:pt idx="10">
                  <c:v>1328.75</c:v>
                </c:pt>
                <c:pt idx="11">
                  <c:v>1339.14</c:v>
                </c:pt>
                <c:pt idx="12">
                  <c:v>1344.99</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Armenia!$F$14:$R$14</c:f>
              <c:numCache>
                <c:formatCode>0.0</c:formatCode>
                <c:ptCount val="13"/>
                <c:pt idx="0">
                  <c:v>1257.23</c:v>
                </c:pt>
                <c:pt idx="1">
                  <c:v>1296.6099999999999</c:v>
                </c:pt>
                <c:pt idx="2">
                  <c:v>1334.67</c:v>
                </c:pt>
                <c:pt idx="3">
                  <c:v>1348.32</c:v>
                </c:pt>
                <c:pt idx="4">
                  <c:v>1371.9</c:v>
                </c:pt>
                <c:pt idx="5">
                  <c:v>1432.78</c:v>
                </c:pt>
                <c:pt idx="6">
                  <c:v>1443.8</c:v>
                </c:pt>
                <c:pt idx="7">
                  <c:v>1529.93</c:v>
                </c:pt>
                <c:pt idx="8">
                  <c:v>1558.32</c:v>
                </c:pt>
                <c:pt idx="9">
                  <c:v>1642.54</c:v>
                </c:pt>
                <c:pt idx="10">
                  <c:v>1659.79</c:v>
                </c:pt>
                <c:pt idx="11">
                  <c:v>1672.77</c:v>
                </c:pt>
                <c:pt idx="12">
                  <c:v>1680.07</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Armenia!$F$15:$R$15</c:f>
              <c:numCache>
                <c:formatCode>0.0</c:formatCode>
                <c:ptCount val="13"/>
                <c:pt idx="0">
                  <c:v>2246.4499999999998</c:v>
                </c:pt>
                <c:pt idx="1">
                  <c:v>2319.21</c:v>
                </c:pt>
                <c:pt idx="2">
                  <c:v>2401.5500000000002</c:v>
                </c:pt>
                <c:pt idx="3">
                  <c:v>2407</c:v>
                </c:pt>
                <c:pt idx="4">
                  <c:v>2459.6799999999998</c:v>
                </c:pt>
                <c:pt idx="5">
                  <c:v>2584.83</c:v>
                </c:pt>
                <c:pt idx="6">
                  <c:v>2563.9299999999998</c:v>
                </c:pt>
                <c:pt idx="7">
                  <c:v>2774</c:v>
                </c:pt>
                <c:pt idx="8">
                  <c:v>2816</c:v>
                </c:pt>
                <c:pt idx="9">
                  <c:v>2985.3036200000001</c:v>
                </c:pt>
                <c:pt idx="10">
                  <c:v>2874.1197099999999</c:v>
                </c:pt>
                <c:pt idx="11">
                  <c:v>2874.1197099999999</c:v>
                </c:pt>
                <c:pt idx="12">
                  <c:v>2880.6138799999999</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44713</c:v>
                </c:pt>
                <c:pt idx="1">
                  <c:v>44743</c:v>
                </c:pt>
                <c:pt idx="2">
                  <c:v>44774</c:v>
                </c:pt>
                <c:pt idx="3">
                  <c:v>44805</c:v>
                </c:pt>
                <c:pt idx="4">
                  <c:v>44835</c:v>
                </c:pt>
                <c:pt idx="5">
                  <c:v>44866</c:v>
                </c:pt>
                <c:pt idx="6">
                  <c:v>44896</c:v>
                </c:pt>
                <c:pt idx="7">
                  <c:v>44927</c:v>
                </c:pt>
                <c:pt idx="8">
                  <c:v>44958</c:v>
                </c:pt>
                <c:pt idx="9">
                  <c:v>44986</c:v>
                </c:pt>
                <c:pt idx="10">
                  <c:v>45017</c:v>
                </c:pt>
                <c:pt idx="11">
                  <c:v>45047</c:v>
                </c:pt>
                <c:pt idx="12">
                  <c:v>45078</c:v>
                </c:pt>
              </c:numCache>
            </c:numRef>
          </c:cat>
          <c:val>
            <c:numRef>
              <c:f>Armenia!$F$16:$R$16</c:f>
              <c:numCache>
                <c:formatCode>0.0</c:formatCode>
                <c:ptCount val="13"/>
                <c:pt idx="0">
                  <c:v>2695.74</c:v>
                </c:pt>
                <c:pt idx="1">
                  <c:v>2783.0520000000001</c:v>
                </c:pt>
                <c:pt idx="2">
                  <c:v>2881.86</c:v>
                </c:pt>
                <c:pt idx="3">
                  <c:v>2888.4</c:v>
                </c:pt>
                <c:pt idx="4">
                  <c:v>2951.6159999999995</c:v>
                </c:pt>
                <c:pt idx="5">
                  <c:v>3101.7959999999998</c:v>
                </c:pt>
                <c:pt idx="6">
                  <c:v>3076.7159999999999</c:v>
                </c:pt>
                <c:pt idx="7">
                  <c:v>3328.7999999999997</c:v>
                </c:pt>
                <c:pt idx="8">
                  <c:v>3379.2</c:v>
                </c:pt>
                <c:pt idx="9">
                  <c:v>3582.3643440000001</c:v>
                </c:pt>
                <c:pt idx="10">
                  <c:v>3448.9436519999999</c:v>
                </c:pt>
                <c:pt idx="11">
                  <c:v>3448.9436519999999</c:v>
                </c:pt>
                <c:pt idx="12">
                  <c:v>3456.7366559999996</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Barranquilla!$F$5:$R$5</c:f>
              <c:numCache>
                <c:formatCode>0.0</c:formatCode>
                <c:ptCount val="13"/>
                <c:pt idx="0">
                  <c:v>1416</c:v>
                </c:pt>
                <c:pt idx="1">
                  <c:v>1431</c:v>
                </c:pt>
                <c:pt idx="2">
                  <c:v>1456</c:v>
                </c:pt>
                <c:pt idx="3">
                  <c:v>1469</c:v>
                </c:pt>
                <c:pt idx="4">
                  <c:v>1591</c:v>
                </c:pt>
                <c:pt idx="5">
                  <c:v>1467</c:v>
                </c:pt>
                <c:pt idx="6">
                  <c:v>1624</c:v>
                </c:pt>
                <c:pt idx="7">
                  <c:v>1511</c:v>
                </c:pt>
                <c:pt idx="8">
                  <c:v>1450</c:v>
                </c:pt>
                <c:pt idx="9">
                  <c:v>1512</c:v>
                </c:pt>
                <c:pt idx="10">
                  <c:v>1512</c:v>
                </c:pt>
                <c:pt idx="11">
                  <c:v>1497</c:v>
                </c:pt>
                <c:pt idx="12">
                  <c:v>1414</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Barranquilla!$F$6:$R$6</c:f>
              <c:numCache>
                <c:formatCode>0.0</c:formatCode>
                <c:ptCount val="13"/>
                <c:pt idx="0">
                  <c:v>293</c:v>
                </c:pt>
                <c:pt idx="1">
                  <c:v>324</c:v>
                </c:pt>
                <c:pt idx="2">
                  <c:v>308</c:v>
                </c:pt>
                <c:pt idx="3">
                  <c:v>268</c:v>
                </c:pt>
                <c:pt idx="4">
                  <c:v>292</c:v>
                </c:pt>
                <c:pt idx="5">
                  <c:v>289</c:v>
                </c:pt>
                <c:pt idx="6">
                  <c:v>308</c:v>
                </c:pt>
                <c:pt idx="7">
                  <c:v>322</c:v>
                </c:pt>
                <c:pt idx="8">
                  <c:v>304</c:v>
                </c:pt>
                <c:pt idx="9">
                  <c:v>320</c:v>
                </c:pt>
                <c:pt idx="10">
                  <c:v>320</c:v>
                </c:pt>
                <c:pt idx="11">
                  <c:v>310</c:v>
                </c:pt>
                <c:pt idx="12">
                  <c:v>320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Barranquilla!$F$7:$R$7</c:f>
              <c:numCache>
                <c:formatCode>0.0</c:formatCode>
                <c:ptCount val="13"/>
                <c:pt idx="0">
                  <c:v>695</c:v>
                </c:pt>
                <c:pt idx="1">
                  <c:v>707</c:v>
                </c:pt>
                <c:pt idx="2">
                  <c:v>707</c:v>
                </c:pt>
                <c:pt idx="3">
                  <c:v>712</c:v>
                </c:pt>
                <c:pt idx="4">
                  <c:v>718</c:v>
                </c:pt>
                <c:pt idx="5">
                  <c:v>731</c:v>
                </c:pt>
                <c:pt idx="6">
                  <c:v>735</c:v>
                </c:pt>
                <c:pt idx="7">
                  <c:v>746</c:v>
                </c:pt>
                <c:pt idx="8">
                  <c:v>755</c:v>
                </c:pt>
                <c:pt idx="9">
                  <c:v>758</c:v>
                </c:pt>
                <c:pt idx="10">
                  <c:v>758</c:v>
                </c:pt>
                <c:pt idx="11">
                  <c:v>757</c:v>
                </c:pt>
                <c:pt idx="12">
                  <c:v>752</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Barranquilla!$F$8:$R$8</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Barranquilla!$F$13:$R$13</c:f>
              <c:numCache>
                <c:formatCode>0.0</c:formatCode>
                <c:ptCount val="13"/>
                <c:pt idx="0">
                  <c:v>1123.27</c:v>
                </c:pt>
                <c:pt idx="1">
                  <c:v>1149.3599999999999</c:v>
                </c:pt>
                <c:pt idx="2">
                  <c:v>1154.32</c:v>
                </c:pt>
                <c:pt idx="3">
                  <c:v>1146.18</c:v>
                </c:pt>
                <c:pt idx="4">
                  <c:v>1212.06</c:v>
                </c:pt>
                <c:pt idx="5">
                  <c:v>1166.58</c:v>
                </c:pt>
                <c:pt idx="6">
                  <c:v>1248.7</c:v>
                </c:pt>
                <c:pt idx="7">
                  <c:v>1212.8900000000001</c:v>
                </c:pt>
                <c:pt idx="8">
                  <c:v>1183.19</c:v>
                </c:pt>
                <c:pt idx="9">
                  <c:v>1215.25</c:v>
                </c:pt>
                <c:pt idx="10">
                  <c:v>1215.25</c:v>
                </c:pt>
                <c:pt idx="11">
                  <c:v>1209.4100000000001</c:v>
                </c:pt>
                <c:pt idx="12">
                  <c:v>1178</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Barranquilla!$F$14:$R$14</c:f>
              <c:numCache>
                <c:formatCode>0.0</c:formatCode>
                <c:ptCount val="13"/>
                <c:pt idx="0">
                  <c:v>1408.66</c:v>
                </c:pt>
                <c:pt idx="1">
                  <c:v>1442.77</c:v>
                </c:pt>
                <c:pt idx="2">
                  <c:v>1447.01</c:v>
                </c:pt>
                <c:pt idx="3">
                  <c:v>1437.12</c:v>
                </c:pt>
                <c:pt idx="4">
                  <c:v>1519.44</c:v>
                </c:pt>
                <c:pt idx="5">
                  <c:v>1463.43</c:v>
                </c:pt>
                <c:pt idx="6">
                  <c:v>1565.89</c:v>
                </c:pt>
                <c:pt idx="7">
                  <c:v>1521.57</c:v>
                </c:pt>
                <c:pt idx="8">
                  <c:v>1482.78</c:v>
                </c:pt>
                <c:pt idx="9">
                  <c:v>1524.46</c:v>
                </c:pt>
                <c:pt idx="10">
                  <c:v>1524.46</c:v>
                </c:pt>
                <c:pt idx="11">
                  <c:v>1517.12</c:v>
                </c:pt>
                <c:pt idx="12">
                  <c:v>1477.97</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Barranquilla!$F$15:$R$15</c:f>
              <c:numCache>
                <c:formatCode>0.0</c:formatCode>
                <c:ptCount val="13"/>
                <c:pt idx="0">
                  <c:v>2455.61</c:v>
                </c:pt>
                <c:pt idx="1">
                  <c:v>2514.15</c:v>
                </c:pt>
                <c:pt idx="2">
                  <c:v>2525.2800000000002</c:v>
                </c:pt>
                <c:pt idx="3">
                  <c:v>2503.54</c:v>
                </c:pt>
                <c:pt idx="4">
                  <c:v>2658.31</c:v>
                </c:pt>
                <c:pt idx="5">
                  <c:v>2544.2399999999998</c:v>
                </c:pt>
                <c:pt idx="6">
                  <c:v>2736.03</c:v>
                </c:pt>
                <c:pt idx="7">
                  <c:v>2641.83</c:v>
                </c:pt>
                <c:pt idx="8">
                  <c:v>2568.94</c:v>
                </c:pt>
                <c:pt idx="9">
                  <c:v>2651.33</c:v>
                </c:pt>
                <c:pt idx="10">
                  <c:v>2651.33</c:v>
                </c:pt>
                <c:pt idx="11">
                  <c:v>2619.0300000000002</c:v>
                </c:pt>
                <c:pt idx="12">
                  <c:v>2542.1799999999998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Barranquilla!$F$16:$R$16</c:f>
              <c:numCache>
                <c:formatCode>0.0</c:formatCode>
                <c:ptCount val="13"/>
                <c:pt idx="0">
                  <c:v>2946.732</c:v>
                </c:pt>
                <c:pt idx="1">
                  <c:v>3016.98</c:v>
                </c:pt>
                <c:pt idx="2">
                  <c:v>3030.3360000000002</c:v>
                </c:pt>
                <c:pt idx="3">
                  <c:v>3004.248</c:v>
                </c:pt>
                <c:pt idx="4">
                  <c:v>3189.9719999999998</c:v>
                </c:pt>
                <c:pt idx="5">
                  <c:v>3053.0879999999997</c:v>
                </c:pt>
                <c:pt idx="6">
                  <c:v>3283.2360000000003</c:v>
                </c:pt>
                <c:pt idx="7">
                  <c:v>3170.1959999999999</c:v>
                </c:pt>
                <c:pt idx="8">
                  <c:v>3082.7280000000001</c:v>
                </c:pt>
                <c:pt idx="9">
                  <c:v>3181.596</c:v>
                </c:pt>
                <c:pt idx="10">
                  <c:v>3181.596</c:v>
                </c:pt>
                <c:pt idx="11">
                  <c:v>3142.8360000000002</c:v>
                </c:pt>
                <c:pt idx="12">
                  <c:v>3050.6159999999995</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726676000"/>
        <c:axId val="729645840"/>
      </c:barChart>
      <c:dateAx>
        <c:axId val="7266760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9645840"/>
        <c:crosses val="autoZero"/>
        <c:auto val="1"/>
        <c:lblOffset val="100"/>
        <c:baseTimeUnit val="months"/>
      </c:dateAx>
      <c:valAx>
        <c:axId val="7296458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72667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Vanti'!$F$5:$R$5</c:f>
              <c:numCache>
                <c:formatCode>0.0</c:formatCode>
                <c:ptCount val="13"/>
                <c:pt idx="0">
                  <c:v>913.23</c:v>
                </c:pt>
                <c:pt idx="1">
                  <c:v>1017.43</c:v>
                </c:pt>
                <c:pt idx="2">
                  <c:v>1030.83</c:v>
                </c:pt>
                <c:pt idx="3">
                  <c:v>1062.8499999999999</c:v>
                </c:pt>
                <c:pt idx="4">
                  <c:v>1169.95</c:v>
                </c:pt>
                <c:pt idx="5">
                  <c:v>1220.44</c:v>
                </c:pt>
                <c:pt idx="6">
                  <c:v>1202.77</c:v>
                </c:pt>
                <c:pt idx="7">
                  <c:v>1290.19</c:v>
                </c:pt>
                <c:pt idx="8">
                  <c:v>1132.24</c:v>
                </c:pt>
                <c:pt idx="9">
                  <c:v>1089.52</c:v>
                </c:pt>
                <c:pt idx="10">
                  <c:v>1089.52</c:v>
                </c:pt>
                <c:pt idx="11">
                  <c:v>1089.52</c:v>
                </c:pt>
                <c:pt idx="12">
                  <c:v>1026.28</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Vanti'!$F$6:$R$6</c:f>
              <c:numCache>
                <c:formatCode>0.0</c:formatCode>
                <c:ptCount val="13"/>
                <c:pt idx="0">
                  <c:v>660.02</c:v>
                </c:pt>
                <c:pt idx="1">
                  <c:v>694.03</c:v>
                </c:pt>
                <c:pt idx="2">
                  <c:v>655.81</c:v>
                </c:pt>
                <c:pt idx="3">
                  <c:v>695.15</c:v>
                </c:pt>
                <c:pt idx="4">
                  <c:v>733.29</c:v>
                </c:pt>
                <c:pt idx="5">
                  <c:v>652.77</c:v>
                </c:pt>
                <c:pt idx="6">
                  <c:v>689.37</c:v>
                </c:pt>
                <c:pt idx="7">
                  <c:v>766.35</c:v>
                </c:pt>
                <c:pt idx="8">
                  <c:v>747.55</c:v>
                </c:pt>
                <c:pt idx="9">
                  <c:v>732.84</c:v>
                </c:pt>
                <c:pt idx="10">
                  <c:v>732.84</c:v>
                </c:pt>
                <c:pt idx="11">
                  <c:v>732.84</c:v>
                </c:pt>
                <c:pt idx="12">
                  <c:v>782.44</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Vanti'!$F$7:$R$7</c:f>
              <c:numCache>
                <c:formatCode>0.0</c:formatCode>
                <c:ptCount val="13"/>
                <c:pt idx="0">
                  <c:v>507.54</c:v>
                </c:pt>
                <c:pt idx="1">
                  <c:v>519.71</c:v>
                </c:pt>
                <c:pt idx="2">
                  <c:v>516.52</c:v>
                </c:pt>
                <c:pt idx="3">
                  <c:v>518.17999999999995</c:v>
                </c:pt>
                <c:pt idx="4">
                  <c:v>526.27</c:v>
                </c:pt>
                <c:pt idx="5">
                  <c:v>535.5</c:v>
                </c:pt>
                <c:pt idx="6">
                  <c:v>605.73</c:v>
                </c:pt>
                <c:pt idx="7">
                  <c:v>615.05999999999995</c:v>
                </c:pt>
                <c:pt idx="8">
                  <c:v>546.04999999999995</c:v>
                </c:pt>
                <c:pt idx="9">
                  <c:v>545.26</c:v>
                </c:pt>
                <c:pt idx="10">
                  <c:v>538.11</c:v>
                </c:pt>
                <c:pt idx="11">
                  <c:v>538.11</c:v>
                </c:pt>
                <c:pt idx="12">
                  <c:v>524.19000000000005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920541279"/>
        <c:axId val="920545439"/>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44743</c:v>
                </c:pt>
                <c:pt idx="1">
                  <c:v>44774</c:v>
                </c:pt>
                <c:pt idx="2">
                  <c:v>44805</c:v>
                </c:pt>
                <c:pt idx="3">
                  <c:v>44835</c:v>
                </c:pt>
                <c:pt idx="4">
                  <c:v>44866</c:v>
                </c:pt>
                <c:pt idx="5">
                  <c:v>44896</c:v>
                </c:pt>
                <c:pt idx="6">
                  <c:v>44927</c:v>
                </c:pt>
                <c:pt idx="7">
                  <c:v>44958</c:v>
                </c:pt>
                <c:pt idx="8">
                  <c:v>44986</c:v>
                </c:pt>
                <c:pt idx="9">
                  <c:v>45017</c:v>
                </c:pt>
                <c:pt idx="10">
                  <c:v>45047</c:v>
                </c:pt>
                <c:pt idx="11">
                  <c:v>45078</c:v>
                </c:pt>
                <c:pt idx="12">
                  <c:v>45108</c:v>
                </c:pt>
              </c:numCache>
            </c:numRef>
          </c:cat>
          <c:val>
            <c:numRef>
              <c:f>'Bogotá Vanti'!$F$8:$R$8</c:f>
              <c:numCache>
                <c:formatCode>0.0</c:formatCode>
                <c:ptCount val="13"/>
                <c:pt idx="0">
                  <c:v>2206.5500000000002</c:v>
                </c:pt>
                <c:pt idx="1">
                  <c:v>2361.3000000000002</c:v>
                </c:pt>
                <c:pt idx="2">
                  <c:v>2332</c:v>
                </c:pt>
                <c:pt idx="3">
                  <c:v>2408.1999999999998</c:v>
                </c:pt>
                <c:pt idx="4">
                  <c:v>2567.61</c:v>
                </c:pt>
                <c:pt idx="5">
                  <c:v>2548.14</c:v>
                </c:pt>
                <c:pt idx="6">
                  <c:v>2562.44</c:v>
                </c:pt>
                <c:pt idx="7">
                  <c:v>2741.78</c:v>
                </c:pt>
                <c:pt idx="8">
                  <c:v>2567.5300000000002</c:v>
                </c:pt>
                <c:pt idx="9">
                  <c:v>2506.69</c:v>
                </c:pt>
                <c:pt idx="10">
                  <c:v>2506.69</c:v>
                </c:pt>
                <c:pt idx="11">
                  <c:v>2506.69</c:v>
                </c:pt>
                <c:pt idx="12">
                  <c:v>2468.54</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920541279"/>
        <c:axId val="920545439"/>
      </c:lineChart>
      <c:dateAx>
        <c:axId val="920541279"/>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5439"/>
        <c:crosses val="autoZero"/>
        <c:auto val="1"/>
        <c:lblOffset val="100"/>
        <c:baseTimeUnit val="months"/>
      </c:dateAx>
      <c:valAx>
        <c:axId val="920545439"/>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920541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hyperlink" Target="#Consulta!A1"/><Relationship Id="rId4"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1.xml"/><Relationship Id="rId1" Type="http://schemas.openxmlformats.org/officeDocument/2006/relationships/hyperlink" Target="#'Estructura Tarifaria'!A1"/><Relationship Id="rId5" Type="http://schemas.openxmlformats.org/officeDocument/2006/relationships/chart" Target="../charts/chart42.xml"/><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Estructura Tarifaria'!A1"/><Relationship Id="rId5" Type="http://schemas.openxmlformats.org/officeDocument/2006/relationships/hyperlink" Target="#Consulta!A1"/><Relationship Id="rId4" Type="http://schemas.openxmlformats.org/officeDocument/2006/relationships/hyperlink" Target="#Indice!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18</xdr:col>
      <xdr:colOff>129886</xdr:colOff>
      <xdr:row>39</xdr:row>
      <xdr:rowOff>120333</xdr:rowOff>
    </xdr:to>
    <xdr:graphicFrame macro="">
      <xdr:nvGraphicFramePr>
        <xdr:cNvPr id="2" name="Gráfico 1" descr="Comportamiento de los componentes tarifarios:  CUV, G,T, D, desde julio 2&#10;022 a julio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72159</xdr:colOff>
      <xdr:row>41</xdr:row>
      <xdr:rowOff>57727</xdr:rowOff>
    </xdr:from>
    <xdr:to>
      <xdr:col>18</xdr:col>
      <xdr:colOff>216478</xdr:colOff>
      <xdr:row>59</xdr:row>
      <xdr:rowOff>142875</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435696</xdr:colOff>
      <xdr:row>39</xdr:row>
      <xdr:rowOff>68480</xdr:rowOff>
    </xdr:from>
    <xdr:to>
      <xdr:col>12</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428625</xdr:colOff>
      <xdr:row>59</xdr:row>
      <xdr:rowOff>75623</xdr:rowOff>
    </xdr:from>
    <xdr:to>
      <xdr:col>12</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693355</xdr:colOff>
      <xdr:row>17</xdr:row>
      <xdr:rowOff>172919</xdr:rowOff>
    </xdr:from>
    <xdr:to>
      <xdr:col>21</xdr:col>
      <xdr:colOff>106613</xdr:colOff>
      <xdr:row>20</xdr:row>
      <xdr:rowOff>53381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3205741" y="5685874"/>
          <a:ext cx="1707917"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17</xdr:col>
      <xdr:colOff>421821</xdr:colOff>
      <xdr:row>40</xdr:row>
      <xdr:rowOff>150813</xdr:rowOff>
    </xdr:to>
    <xdr:graphicFrame macro="">
      <xdr:nvGraphicFramePr>
        <xdr:cNvPr id="4" name="Gráfico 3" descr="Comportamiento de los componentes tarifarios:  CUV, G,T, D, desde julio 2022 a julio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258536</xdr:colOff>
      <xdr:row>59</xdr:row>
      <xdr:rowOff>133350</xdr:rowOff>
    </xdr:to>
    <xdr:graphicFrame macro="">
      <xdr:nvGraphicFramePr>
        <xdr:cNvPr id="5" name="Gráfico 4"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214993</xdr:colOff>
      <xdr:row>41</xdr:row>
      <xdr:rowOff>5443</xdr:rowOff>
    </xdr:from>
    <xdr:to>
      <xdr:col>12</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526596</xdr:colOff>
      <xdr:row>60</xdr:row>
      <xdr:rowOff>10886</xdr:rowOff>
    </xdr:from>
    <xdr:to>
      <xdr:col>12</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257175</xdr:colOff>
      <xdr:row>15</xdr:row>
      <xdr:rowOff>342900</xdr:rowOff>
    </xdr:from>
    <xdr:to>
      <xdr:col>20</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xdr:colOff>
      <xdr:row>22</xdr:row>
      <xdr:rowOff>9525</xdr:rowOff>
    </xdr:from>
    <xdr:to>
      <xdr:col>17</xdr:col>
      <xdr:colOff>643942</xdr:colOff>
      <xdr:row>43</xdr:row>
      <xdr:rowOff>241479</xdr:rowOff>
    </xdr:to>
    <xdr:graphicFrame macro="">
      <xdr:nvGraphicFramePr>
        <xdr:cNvPr id="2" name="Gráfico 1" descr="Comportamiento de los componentes tarifarios:  CUV, G,T, D, desde julio 2022 a julio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120739</xdr:colOff>
      <xdr:row>44</xdr:row>
      <xdr:rowOff>17439</xdr:rowOff>
    </xdr:from>
    <xdr:to>
      <xdr:col>18</xdr:col>
      <xdr:colOff>26830</xdr:colOff>
      <xdr:row>59</xdr:row>
      <xdr:rowOff>70163</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10061</xdr:colOff>
      <xdr:row>43</xdr:row>
      <xdr:rowOff>315802</xdr:rowOff>
    </xdr:from>
    <xdr:to>
      <xdr:col>13</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654812</xdr:colOff>
      <xdr:row>59</xdr:row>
      <xdr:rowOff>70566</xdr:rowOff>
    </xdr:from>
    <xdr:to>
      <xdr:col>14</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477425</xdr:colOff>
      <xdr:row>18</xdr:row>
      <xdr:rowOff>162562</xdr:rowOff>
    </xdr:from>
    <xdr:to>
      <xdr:col>21</xdr:col>
      <xdr:colOff>225010</xdr:colOff>
      <xdr:row>22</xdr:row>
      <xdr:rowOff>31593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12495" y="6025132"/>
          <a:ext cx="2041635"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723900</xdr:colOff>
      <xdr:row>21</xdr:row>
      <xdr:rowOff>0</xdr:rowOff>
    </xdr:from>
    <xdr:to>
      <xdr:col>18</xdr:col>
      <xdr:colOff>119063</xdr:colOff>
      <xdr:row>40</xdr:row>
      <xdr:rowOff>23812</xdr:rowOff>
    </xdr:to>
    <xdr:graphicFrame macro="">
      <xdr:nvGraphicFramePr>
        <xdr:cNvPr id="10" name="Gráfico 9" descr="Componentes Manizales Mercado 168&#10;&#10;Comportamiento de los componentes tarifarios:  CUV, G,T, D, desde julio de 2022 a julio 2023.">
          <a:extLst>
            <a:ext uri="{FF2B5EF4-FFF2-40B4-BE49-F238E27FC236}">
              <a16:creationId xmlns:a16="http://schemas.microsoft.com/office/drawing/2014/main" id="{00000000-0008-0000-0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11" name="Gráfico 10" descr="Tarifa a usuario final por estrato&#10;&#10;Comportamiento de la tarifa:  estrato1, estrato 2, estratos 3 y 4 y estratos 5 y 6. desde junio 2022 a junio 2023.">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269081</xdr:colOff>
      <xdr:row>40</xdr:row>
      <xdr:rowOff>88106</xdr:rowOff>
    </xdr:from>
    <xdr:to>
      <xdr:col>12</xdr:col>
      <xdr:colOff>154782</xdr:colOff>
      <xdr:row>41</xdr:row>
      <xdr:rowOff>145256</xdr:rowOff>
    </xdr:to>
    <xdr:sp macro="" textlink="">
      <xdr:nvSpPr>
        <xdr:cNvPr id="12" name="CuadroTexto 11">
          <a:extLst>
            <a:ext uri="{FF2B5EF4-FFF2-40B4-BE49-F238E27FC236}">
              <a16:creationId xmlns:a16="http://schemas.microsoft.com/office/drawing/2014/main" id="{00000000-0008-0000-0C00-00000C000000}"/>
            </a:ext>
          </a:extLst>
        </xdr:cNvPr>
        <xdr:cNvSpPr txBox="1"/>
      </xdr:nvSpPr>
      <xdr:spPr>
        <a:xfrm>
          <a:off x="7365206" y="10041731"/>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13" name="CuadroTexto 12">
          <a:extLst>
            <a:ext uri="{FF2B5EF4-FFF2-40B4-BE49-F238E27FC236}">
              <a16:creationId xmlns:a16="http://schemas.microsoft.com/office/drawing/2014/main" id="{00000000-0008-0000-0C00-00000D000000}"/>
            </a:ext>
          </a:extLst>
        </xdr:cNvPr>
        <xdr:cNvSpPr txBox="1"/>
      </xdr:nvSpPr>
      <xdr:spPr>
        <a:xfrm>
          <a:off x="7581900" y="1375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14" name="CuadroTexto 13">
          <a:hlinkClick xmlns:r="http://schemas.openxmlformats.org/officeDocument/2006/relationships" r:id="rId4"/>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15" name="CuadroTexto 14">
          <a:hlinkClick xmlns:r="http://schemas.openxmlformats.org/officeDocument/2006/relationships" r:id="rId5"/>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3773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junio 2022 a junio 2023"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julio 2022 a julio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1190624</xdr:colOff>
      <xdr:row>42</xdr:row>
      <xdr:rowOff>90486</xdr:rowOff>
    </xdr:from>
    <xdr:to>
      <xdr:col>17</xdr:col>
      <xdr:colOff>598714</xdr:colOff>
      <xdr:row>60</xdr:row>
      <xdr:rowOff>57149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469447</xdr:colOff>
      <xdr:row>41</xdr:row>
      <xdr:rowOff>12247</xdr:rowOff>
    </xdr:from>
    <xdr:to>
      <xdr:col>12</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258535</xdr:colOff>
      <xdr:row>60</xdr:row>
      <xdr:rowOff>92528</xdr:rowOff>
    </xdr:from>
    <xdr:to>
      <xdr:col>13</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395968</xdr:colOff>
      <xdr:row>16</xdr:row>
      <xdr:rowOff>183697</xdr:rowOff>
    </xdr:from>
    <xdr:to>
      <xdr:col>21</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17</xdr:col>
      <xdr:colOff>107155</xdr:colOff>
      <xdr:row>40</xdr:row>
      <xdr:rowOff>142875</xdr:rowOff>
    </xdr:to>
    <xdr:graphicFrame macro="">
      <xdr:nvGraphicFramePr>
        <xdr:cNvPr id="10" name="Gráfico 9" descr="Comportamiento de los componentes tarifarios:  CUV, G,T, D, desde  julio 2022 a julio 2023."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17</xdr:col>
      <xdr:colOff>236220</xdr:colOff>
      <xdr:row>60</xdr:row>
      <xdr:rowOff>26193</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369094</xdr:colOff>
      <xdr:row>40</xdr:row>
      <xdr:rowOff>59531</xdr:rowOff>
    </xdr:from>
    <xdr:to>
      <xdr:col>12</xdr:col>
      <xdr:colOff>254795</xdr:colOff>
      <xdr:row>41</xdr:row>
      <xdr:rowOff>116681</xdr:rowOff>
    </xdr:to>
    <xdr:sp macro="" textlink="">
      <xdr:nvSpPr>
        <xdr:cNvPr id="12" name="CuadroTexto 11">
          <a:extLst>
            <a:ext uri="{FF2B5EF4-FFF2-40B4-BE49-F238E27FC236}">
              <a16:creationId xmlns:a16="http://schemas.microsoft.com/office/drawing/2014/main" id="{00000000-0008-0000-0F00-00000C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619125</xdr:colOff>
      <xdr:row>59</xdr:row>
      <xdr:rowOff>0</xdr:rowOff>
    </xdr:from>
    <xdr:to>
      <xdr:col>12</xdr:col>
      <xdr:colOff>504826</xdr:colOff>
      <xdr:row>60</xdr:row>
      <xdr:rowOff>57150</xdr:rowOff>
    </xdr:to>
    <xdr:sp macro="" textlink="">
      <xdr:nvSpPr>
        <xdr:cNvPr id="13" name="CuadroTexto 12">
          <a:extLst>
            <a:ext uri="{FF2B5EF4-FFF2-40B4-BE49-F238E27FC236}">
              <a16:creationId xmlns:a16="http://schemas.microsoft.com/office/drawing/2014/main" id="{00000000-0008-0000-0F00-00000D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209550</xdr:colOff>
      <xdr:row>16</xdr:row>
      <xdr:rowOff>66675</xdr:rowOff>
    </xdr:from>
    <xdr:to>
      <xdr:col>20</xdr:col>
      <xdr:colOff>485774</xdr:colOff>
      <xdr:row>18</xdr:row>
      <xdr:rowOff>180976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10" name="Gráfico 9" descr="Comportamiento de los componentes tarifarios:  CUV, G,T, D, desde junio 2022 a junio 2023." title="Componentes Mocoa Mercado 172">
          <a:extLst>
            <a:ext uri="{FF2B5EF4-FFF2-40B4-BE49-F238E27FC236}">
              <a16:creationId xmlns:a16="http://schemas.microsoft.com/office/drawing/2014/main" id="{00000000-0008-0000-1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11" name="Gráfico 10"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12" name="CuadroTexto 11">
          <a:extLst>
            <a:ext uri="{FF2B5EF4-FFF2-40B4-BE49-F238E27FC236}">
              <a16:creationId xmlns:a16="http://schemas.microsoft.com/office/drawing/2014/main" id="{00000000-0008-0000-1000-00000C000000}"/>
            </a:ext>
          </a:extLst>
        </xdr:cNvPr>
        <xdr:cNvSpPr txBox="1"/>
      </xdr:nvSpPr>
      <xdr:spPr>
        <a:xfrm>
          <a:off x="72485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13" name="CuadroTexto 12">
          <a:extLst>
            <a:ext uri="{FF2B5EF4-FFF2-40B4-BE49-F238E27FC236}">
              <a16:creationId xmlns:a16="http://schemas.microsoft.com/office/drawing/2014/main" id="{00000000-0008-0000-1000-00000D000000}"/>
            </a:ext>
          </a:extLst>
        </xdr:cNvPr>
        <xdr:cNvSpPr txBox="1"/>
      </xdr:nvSpPr>
      <xdr:spPr>
        <a:xfrm>
          <a:off x="75438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000-00000E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000-00000F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111578</xdr:colOff>
      <xdr:row>18</xdr:row>
      <xdr:rowOff>6804</xdr:rowOff>
    </xdr:from>
    <xdr:to>
      <xdr:col>21</xdr:col>
      <xdr:colOff>496659</xdr:colOff>
      <xdr:row>20</xdr:row>
      <xdr:rowOff>121105</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000-000010000000}"/>
            </a:ext>
          </a:extLst>
        </xdr:cNvPr>
        <xdr:cNvSpPr txBox="1"/>
      </xdr:nvSpPr>
      <xdr:spPr>
        <a:xfrm>
          <a:off x="13705114" y="5830661"/>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750794</xdr:colOff>
      <xdr:row>41</xdr:row>
      <xdr:rowOff>44825</xdr:rowOff>
    </xdr:to>
    <xdr:graphicFrame macro="">
      <xdr:nvGraphicFramePr>
        <xdr:cNvPr id="2" name="Gráfico 1" descr="Comportamiento de los componentes tarifarios:  CUV, G,T, D, desde julio 2022 a junio 2023"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208429</xdr:colOff>
      <xdr:row>63</xdr:row>
      <xdr:rowOff>123264</xdr:rowOff>
    </xdr:to>
    <xdr:graphicFrame macro="">
      <xdr:nvGraphicFramePr>
        <xdr:cNvPr id="3" name="Gráfico 2" descr="Comportamiento de la tarifa:  estrato1, estrato 2, estratos 3 y 4 y estratos 5 y 6. desde julio 2022 a junio 2023"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510989</xdr:colOff>
      <xdr:row>41</xdr:row>
      <xdr:rowOff>103094</xdr:rowOff>
    </xdr:from>
    <xdr:to>
      <xdr:col>13</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629210</xdr:colOff>
      <xdr:row>63</xdr:row>
      <xdr:rowOff>152400</xdr:rowOff>
    </xdr:from>
    <xdr:to>
      <xdr:col>14</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493059</xdr:colOff>
      <xdr:row>15</xdr:row>
      <xdr:rowOff>365872</xdr:rowOff>
    </xdr:from>
    <xdr:to>
      <xdr:col>20</xdr:col>
      <xdr:colOff>488016</xdr:colOff>
      <xdr:row>18</xdr:row>
      <xdr:rowOff>99173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32324" y="5386107"/>
          <a:ext cx="1518957" cy="5737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155121</xdr:colOff>
      <xdr:row>19</xdr:row>
      <xdr:rowOff>58511</xdr:rowOff>
    </xdr:from>
    <xdr:to>
      <xdr:col>17</xdr:col>
      <xdr:colOff>0</xdr:colOff>
      <xdr:row>40</xdr:row>
      <xdr:rowOff>47399</xdr:rowOff>
    </xdr:to>
    <xdr:graphicFrame macro="">
      <xdr:nvGraphicFramePr>
        <xdr:cNvPr id="2" name="Gráfico 1" descr="Comportamiento de los componentes tarifarios:  CUV, G,T, D, desde julio 2022 a junio 2023&#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327932</xdr:colOff>
      <xdr:row>42</xdr:row>
      <xdr:rowOff>74157</xdr:rowOff>
    </xdr:from>
    <xdr:to>
      <xdr:col>17</xdr:col>
      <xdr:colOff>0</xdr:colOff>
      <xdr:row>60</xdr:row>
      <xdr:rowOff>40820</xdr:rowOff>
    </xdr:to>
    <xdr:graphicFrame macro="">
      <xdr:nvGraphicFramePr>
        <xdr:cNvPr id="3" name="Gráfico 2" descr="Comportamiento de la tarifa:  estrato1, estrato 2, estratos 3 y 4 y estratos 5 y 6. desde julio 2022 a junio 2023&#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711653</xdr:colOff>
      <xdr:row>39</xdr:row>
      <xdr:rowOff>185057</xdr:rowOff>
    </xdr:from>
    <xdr:to>
      <xdr:col>14</xdr:col>
      <xdr:colOff>270783</xdr:colOff>
      <xdr:row>41</xdr:row>
      <xdr:rowOff>51707</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13652046" y="102815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681717</xdr:colOff>
      <xdr:row>60</xdr:row>
      <xdr:rowOff>46264</xdr:rowOff>
    </xdr:from>
    <xdr:to>
      <xdr:col>14</xdr:col>
      <xdr:colOff>240847</xdr:colOff>
      <xdr:row>61</xdr:row>
      <xdr:rowOff>103414</xdr:rowOff>
    </xdr:to>
    <xdr:sp macro="" textlink="">
      <xdr:nvSpPr>
        <xdr:cNvPr id="6" name="CuadroTexto 5">
          <a:extLst>
            <a:ext uri="{FF2B5EF4-FFF2-40B4-BE49-F238E27FC236}">
              <a16:creationId xmlns:a16="http://schemas.microsoft.com/office/drawing/2014/main" id="{00000000-0008-0000-1200-000006000000}"/>
            </a:ext>
          </a:extLst>
        </xdr:cNvPr>
        <xdr:cNvSpPr txBox="1"/>
      </xdr:nvSpPr>
      <xdr:spPr>
        <a:xfrm>
          <a:off x="9050110" y="139391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421821</xdr:colOff>
      <xdr:row>17</xdr:row>
      <xdr:rowOff>93889</xdr:rowOff>
    </xdr:from>
    <xdr:to>
      <xdr:col>19</xdr:col>
      <xdr:colOff>698045</xdr:colOff>
      <xdr:row>20</xdr:row>
      <xdr:rowOff>17690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124214" y="5713639"/>
          <a:ext cx="1800224" cy="7674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18</xdr:col>
      <xdr:colOff>0</xdr:colOff>
      <xdr:row>40</xdr:row>
      <xdr:rowOff>55563</xdr:rowOff>
    </xdr:to>
    <xdr:graphicFrame macro="">
      <xdr:nvGraphicFramePr>
        <xdr:cNvPr id="2" name="Gráfico 1" descr="Comportamiento de los componentes tarifarios:  CUV, G,T, D, desde Julio 2022 a junio 2023&#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xdr:colOff>
      <xdr:row>43</xdr:row>
      <xdr:rowOff>47625</xdr:rowOff>
    </xdr:from>
    <xdr:to>
      <xdr:col>18</xdr:col>
      <xdr:colOff>0</xdr:colOff>
      <xdr:row>59</xdr:row>
      <xdr:rowOff>123825</xdr:rowOff>
    </xdr:to>
    <xdr:graphicFrame macro="">
      <xdr:nvGraphicFramePr>
        <xdr:cNvPr id="3" name="Gráfico 2" descr="Comportamiento de la tarifa:  estrato1, estrato 2, estratos 3 y 4 y estratos 5 y 6. desde julio 2022 a junio 2023"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43844</xdr:colOff>
      <xdr:row>16</xdr:row>
      <xdr:rowOff>258083</xdr:rowOff>
    </xdr:from>
    <xdr:to>
      <xdr:col>21</xdr:col>
      <xdr:colOff>340177</xdr:colOff>
      <xdr:row>19</xdr:row>
      <xdr:rowOff>130024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549058" y="5687333"/>
          <a:ext cx="1820333" cy="6339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descr="Comportamiento de los componentes tarifarios:  CUV, G,T, D, desde junio 2022 a junio 2023."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1400-000006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18</xdr:col>
      <xdr:colOff>204106</xdr:colOff>
      <xdr:row>41</xdr:row>
      <xdr:rowOff>168729</xdr:rowOff>
    </xdr:to>
    <xdr:graphicFrame macro="">
      <xdr:nvGraphicFramePr>
        <xdr:cNvPr id="2" name="Gráfico 1" descr="Comportamiento de los componentes tarifarios:  CUV, G,T, D, desde julio 2022 a julio 2023."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18</xdr:col>
      <xdr:colOff>476250</xdr:colOff>
      <xdr:row>60</xdr:row>
      <xdr:rowOff>9526</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256154</xdr:colOff>
      <xdr:row>42</xdr:row>
      <xdr:rowOff>5783</xdr:rowOff>
    </xdr:from>
    <xdr:to>
      <xdr:col>11</xdr:col>
      <xdr:colOff>676616</xdr:colOff>
      <xdr:row>43</xdr:row>
      <xdr:rowOff>55313</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638154" y="10619354"/>
          <a:ext cx="1821998"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284050</xdr:colOff>
      <xdr:row>60</xdr:row>
      <xdr:rowOff>33678</xdr:rowOff>
    </xdr:from>
    <xdr:to>
      <xdr:col>11</xdr:col>
      <xdr:colOff>672536</xdr:colOff>
      <xdr:row>61</xdr:row>
      <xdr:rowOff>81303</xdr:rowOff>
    </xdr:to>
    <xdr:sp macro="" textlink="">
      <xdr:nvSpPr>
        <xdr:cNvPr id="6" name="CuadroTexto 5">
          <a:extLst>
            <a:ext uri="{FF2B5EF4-FFF2-40B4-BE49-F238E27FC236}">
              <a16:creationId xmlns:a16="http://schemas.microsoft.com/office/drawing/2014/main" id="{00000000-0008-0000-1500-000006000000}"/>
            </a:ext>
          </a:extLst>
        </xdr:cNvPr>
        <xdr:cNvSpPr txBox="1"/>
      </xdr:nvSpPr>
      <xdr:spPr>
        <a:xfrm>
          <a:off x="8666050" y="14076249"/>
          <a:ext cx="179002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373925</xdr:colOff>
      <xdr:row>16</xdr:row>
      <xdr:rowOff>246356</xdr:rowOff>
    </xdr:from>
    <xdr:to>
      <xdr:col>21</xdr:col>
      <xdr:colOff>335824</xdr:colOff>
      <xdr:row>19</xdr:row>
      <xdr:rowOff>145392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756675" y="5675606"/>
          <a:ext cx="2247899" cy="7018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666749</xdr:colOff>
      <xdr:row>20</xdr:row>
      <xdr:rowOff>10583</xdr:rowOff>
    </xdr:from>
    <xdr:to>
      <xdr:col>17</xdr:col>
      <xdr:colOff>653142</xdr:colOff>
      <xdr:row>40</xdr:row>
      <xdr:rowOff>182351</xdr:rowOff>
    </xdr:to>
    <xdr:graphicFrame macro="">
      <xdr:nvGraphicFramePr>
        <xdr:cNvPr id="2" name="Gráfico 1" descr="Comportamiento de los componentes tarifarios:  CUV, G,T, D, desde julio 2022 a julio 2023.&#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1195916</xdr:colOff>
      <xdr:row>43</xdr:row>
      <xdr:rowOff>76200</xdr:rowOff>
    </xdr:from>
    <xdr:to>
      <xdr:col>17</xdr:col>
      <xdr:colOff>707572</xdr:colOff>
      <xdr:row>63</xdr:row>
      <xdr:rowOff>19050</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270933</xdr:colOff>
      <xdr:row>40</xdr:row>
      <xdr:rowOff>118533</xdr:rowOff>
    </xdr:from>
    <xdr:to>
      <xdr:col>9</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127000</xdr:colOff>
      <xdr:row>62</xdr:row>
      <xdr:rowOff>149224</xdr:rowOff>
    </xdr:from>
    <xdr:to>
      <xdr:col>9</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6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612321</xdr:colOff>
      <xdr:row>16</xdr:row>
      <xdr:rowOff>353786</xdr:rowOff>
    </xdr:from>
    <xdr:to>
      <xdr:col>21</xdr:col>
      <xdr:colOff>68036</xdr:colOff>
      <xdr:row>19</xdr:row>
      <xdr:rowOff>108857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3593535" y="5755822"/>
          <a:ext cx="1741715"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449036</xdr:colOff>
      <xdr:row>16</xdr:row>
      <xdr:rowOff>189139</xdr:rowOff>
    </xdr:from>
    <xdr:to>
      <xdr:col>22</xdr:col>
      <xdr:colOff>68036</xdr:colOff>
      <xdr:row>19</xdr:row>
      <xdr:rowOff>112940</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1700-000009000000}"/>
            </a:ext>
          </a:extLst>
        </xdr:cNvPr>
        <xdr:cNvSpPr txBox="1"/>
      </xdr:nvSpPr>
      <xdr:spPr>
        <a:xfrm>
          <a:off x="14042572" y="5631996"/>
          <a:ext cx="1905000"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680357</xdr:colOff>
      <xdr:row>42</xdr:row>
      <xdr:rowOff>136072</xdr:rowOff>
    </xdr:from>
    <xdr:to>
      <xdr:col>16</xdr:col>
      <xdr:colOff>462643</xdr:colOff>
      <xdr:row>60</xdr:row>
      <xdr:rowOff>95249</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295275</xdr:colOff>
      <xdr:row>40</xdr:row>
      <xdr:rowOff>9525</xdr:rowOff>
    </xdr:from>
    <xdr:to>
      <xdr:col>11</xdr:col>
      <xdr:colOff>180976</xdr:colOff>
      <xdr:row>41</xdr:row>
      <xdr:rowOff>66675</xdr:rowOff>
    </xdr:to>
    <xdr:sp macro="" textlink="">
      <xdr:nvSpPr>
        <xdr:cNvPr id="12" name="CuadroTexto 11">
          <a:extLst>
            <a:ext uri="{FF2B5EF4-FFF2-40B4-BE49-F238E27FC236}">
              <a16:creationId xmlns:a16="http://schemas.microsoft.com/office/drawing/2014/main" id="{00000000-0008-0000-1700-00000C000000}"/>
            </a:ext>
          </a:extLst>
        </xdr:cNvPr>
        <xdr:cNvSpPr txBox="1"/>
      </xdr:nvSpPr>
      <xdr:spPr>
        <a:xfrm>
          <a:off x="73342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314325</xdr:colOff>
      <xdr:row>59</xdr:row>
      <xdr:rowOff>180975</xdr:rowOff>
    </xdr:from>
    <xdr:to>
      <xdr:col>11</xdr:col>
      <xdr:colOff>200026</xdr:colOff>
      <xdr:row>61</xdr:row>
      <xdr:rowOff>47625</xdr:rowOff>
    </xdr:to>
    <xdr:sp macro="" textlink="">
      <xdr:nvSpPr>
        <xdr:cNvPr id="13" name="CuadroTexto 12">
          <a:extLst>
            <a:ext uri="{FF2B5EF4-FFF2-40B4-BE49-F238E27FC236}">
              <a16:creationId xmlns:a16="http://schemas.microsoft.com/office/drawing/2014/main" id="{00000000-0008-0000-1700-00000D000000}"/>
            </a:ext>
          </a:extLst>
        </xdr:cNvPr>
        <xdr:cNvSpPr txBox="1"/>
      </xdr:nvSpPr>
      <xdr:spPr>
        <a:xfrm>
          <a:off x="73533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700-00000E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700-00000F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695324</xdr:colOff>
      <xdr:row>19</xdr:row>
      <xdr:rowOff>27214</xdr:rowOff>
    </xdr:from>
    <xdr:to>
      <xdr:col>16</xdr:col>
      <xdr:colOff>544285</xdr:colOff>
      <xdr:row>39</xdr:row>
      <xdr:rowOff>152400</xdr:rowOff>
    </xdr:to>
    <xdr:graphicFrame macro="">
      <xdr:nvGraphicFramePr>
        <xdr:cNvPr id="16" name="Gráfico 15" descr="Comportamiento de los componentes tarifarios:  CUV, G,T, D, desde julio 2022 a julio 2023." title="Componentes San Jose del Guaviare Mercado 116">
          <a:extLst>
            <a:ext uri="{FF2B5EF4-FFF2-40B4-BE49-F238E27FC236}">
              <a16:creationId xmlns:a16="http://schemas.microsoft.com/office/drawing/2014/main" id="{00000000-0008-0000-1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171450</xdr:colOff>
      <xdr:row>20</xdr:row>
      <xdr:rowOff>152402</xdr:rowOff>
    </xdr:from>
    <xdr:to>
      <xdr:col>17</xdr:col>
      <xdr:colOff>266700</xdr:colOff>
      <xdr:row>41</xdr:row>
      <xdr:rowOff>95250</xdr:rowOff>
    </xdr:to>
    <xdr:graphicFrame macro="">
      <xdr:nvGraphicFramePr>
        <xdr:cNvPr id="2" name="Gráfico 1" descr="Comportamiento de los componentes tarifarios:  CUV, G,T, D, desde julio 2022 a julio 2023."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503464</xdr:colOff>
      <xdr:row>61</xdr:row>
      <xdr:rowOff>57149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164647</xdr:colOff>
      <xdr:row>41</xdr:row>
      <xdr:rowOff>123826</xdr:rowOff>
    </xdr:from>
    <xdr:to>
      <xdr:col>13</xdr:col>
      <xdr:colOff>462644</xdr:colOff>
      <xdr:row>43</xdr:row>
      <xdr:rowOff>1</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573861" y="10751005"/>
          <a:ext cx="182199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182676</xdr:colOff>
      <xdr:row>61</xdr:row>
      <xdr:rowOff>23473</xdr:rowOff>
    </xdr:from>
    <xdr:to>
      <xdr:col>13</xdr:col>
      <xdr:colOff>462984</xdr:colOff>
      <xdr:row>62</xdr:row>
      <xdr:rowOff>71098</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8591890" y="14460652"/>
          <a:ext cx="180430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398349</xdr:colOff>
      <xdr:row>17</xdr:row>
      <xdr:rowOff>186418</xdr:rowOff>
    </xdr:from>
    <xdr:to>
      <xdr:col>21</xdr:col>
      <xdr:colOff>588849</xdr:colOff>
      <xdr:row>20</xdr:row>
      <xdr:rowOff>100693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141563" y="5996668"/>
          <a:ext cx="2476500"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54429</xdr:colOff>
      <xdr:row>21</xdr:row>
      <xdr:rowOff>95249</xdr:rowOff>
    </xdr:from>
    <xdr:to>
      <xdr:col>18</xdr:col>
      <xdr:colOff>149679</xdr:colOff>
      <xdr:row>42</xdr:row>
      <xdr:rowOff>123598</xdr:rowOff>
    </xdr:to>
    <xdr:graphicFrame macro="">
      <xdr:nvGraphicFramePr>
        <xdr:cNvPr id="2" name="Gráfico 1" descr="Comportamiento de los componentes tarifarios:  CUV, G,T, D, desde julio 2022 a julio 2023.&#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68035</xdr:rowOff>
    </xdr:from>
    <xdr:to>
      <xdr:col>18</xdr:col>
      <xdr:colOff>231321</xdr:colOff>
      <xdr:row>65</xdr:row>
      <xdr:rowOff>142874</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85725</xdr:colOff>
      <xdr:row>42</xdr:row>
      <xdr:rowOff>114300</xdr:rowOff>
    </xdr:from>
    <xdr:to>
      <xdr:col>8</xdr:col>
      <xdr:colOff>228600</xdr:colOff>
      <xdr:row>44</xdr:row>
      <xdr:rowOff>0</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65</xdr:row>
      <xdr:rowOff>104775</xdr:rowOff>
    </xdr:from>
    <xdr:to>
      <xdr:col>8</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6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526906</xdr:colOff>
      <xdr:row>17</xdr:row>
      <xdr:rowOff>15263</xdr:rowOff>
    </xdr:from>
    <xdr:to>
      <xdr:col>21</xdr:col>
      <xdr:colOff>351064</xdr:colOff>
      <xdr:row>19</xdr:row>
      <xdr:rowOff>158931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147656" y="5825513"/>
          <a:ext cx="211015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748393</xdr:colOff>
      <xdr:row>39</xdr:row>
      <xdr:rowOff>179388</xdr:rowOff>
    </xdr:to>
    <xdr:graphicFrame macro="">
      <xdr:nvGraphicFramePr>
        <xdr:cNvPr id="2" name="Gráfico 1" descr="Comportamiento de los componentes tarifarios:  CUV, G,T, D, desde julio 2022 a julio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748393</xdr:colOff>
      <xdr:row>59</xdr:row>
      <xdr:rowOff>38099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610960</xdr:colOff>
      <xdr:row>16</xdr:row>
      <xdr:rowOff>312964</xdr:rowOff>
    </xdr:from>
    <xdr:to>
      <xdr:col>21</xdr:col>
      <xdr:colOff>125184</xdr:colOff>
      <xdr:row>20</xdr:row>
      <xdr:rowOff>46265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3769067" y="5742214"/>
          <a:ext cx="1800224"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16</xdr:row>
      <xdr:rowOff>85725</xdr:rowOff>
    </xdr:from>
    <xdr:to>
      <xdr:col>1</xdr:col>
      <xdr:colOff>409574</xdr:colOff>
      <xdr:row>19</xdr:row>
      <xdr:rowOff>9526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1B00-000009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19</xdr:row>
      <xdr:rowOff>85725</xdr:rowOff>
    </xdr:from>
    <xdr:to>
      <xdr:col>17</xdr:col>
      <xdr:colOff>373380</xdr:colOff>
      <xdr:row>40</xdr:row>
      <xdr:rowOff>46038</xdr:rowOff>
    </xdr:to>
    <xdr:graphicFrame macro="">
      <xdr:nvGraphicFramePr>
        <xdr:cNvPr id="10" name="Gráfico 9" descr="Comportamiento de los componentes tarifarios:  CUV, G,T, D, desde julio 2022 a julio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52386</xdr:rowOff>
    </xdr:from>
    <xdr:to>
      <xdr:col>17</xdr:col>
      <xdr:colOff>251460</xdr:colOff>
      <xdr:row>60</xdr:row>
      <xdr:rowOff>19049</xdr:rowOff>
    </xdr:to>
    <xdr:graphicFrame macro="">
      <xdr:nvGraphicFramePr>
        <xdr:cNvPr id="11" name="Gráfico 10" descr="Tarifa a usuario final por estrato&#10;&#10;Comportamiento de la tarifa:  estrato1, estrato 2, estratos 3 y 4 y estratos 5 y 6. desde julio 2022 a julio 2023.">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142875</xdr:colOff>
      <xdr:row>39</xdr:row>
      <xdr:rowOff>161925</xdr:rowOff>
    </xdr:from>
    <xdr:to>
      <xdr:col>12</xdr:col>
      <xdr:colOff>28576</xdr:colOff>
      <xdr:row>41</xdr:row>
      <xdr:rowOff>28575</xdr:rowOff>
    </xdr:to>
    <xdr:sp macro="" textlink="">
      <xdr:nvSpPr>
        <xdr:cNvPr id="12" name="CuadroTexto 11">
          <a:extLst>
            <a:ext uri="{FF2B5EF4-FFF2-40B4-BE49-F238E27FC236}">
              <a16:creationId xmlns:a16="http://schemas.microsoft.com/office/drawing/2014/main" id="{00000000-0008-0000-1B00-00000C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361950</xdr:colOff>
      <xdr:row>59</xdr:row>
      <xdr:rowOff>85725</xdr:rowOff>
    </xdr:from>
    <xdr:to>
      <xdr:col>12</xdr:col>
      <xdr:colOff>247651</xdr:colOff>
      <xdr:row>60</xdr:row>
      <xdr:rowOff>142875</xdr:rowOff>
    </xdr:to>
    <xdr:sp macro="" textlink="">
      <xdr:nvSpPr>
        <xdr:cNvPr id="13" name="CuadroTexto 12">
          <a:extLst>
            <a:ext uri="{FF2B5EF4-FFF2-40B4-BE49-F238E27FC236}">
              <a16:creationId xmlns:a16="http://schemas.microsoft.com/office/drawing/2014/main" id="{00000000-0008-0000-1B00-00000D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133350</xdr:colOff>
      <xdr:row>16</xdr:row>
      <xdr:rowOff>85725</xdr:rowOff>
    </xdr:from>
    <xdr:to>
      <xdr:col>20</xdr:col>
      <xdr:colOff>409574</xdr:colOff>
      <xdr:row>19</xdr:row>
      <xdr:rowOff>9526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1B00-000010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10" name="Gráfico 9" descr="Comportamiento de los componentes tarifarios:  CUV, G,T, D, desde junio 2022 a junio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11" name="Gráfico 10"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39</xdr:row>
      <xdr:rowOff>171450</xdr:rowOff>
    </xdr:from>
    <xdr:to>
      <xdr:col>13</xdr:col>
      <xdr:colOff>200026</xdr:colOff>
      <xdr:row>41</xdr:row>
      <xdr:rowOff>38100</xdr:rowOff>
    </xdr:to>
    <xdr:sp macro="" textlink="">
      <xdr:nvSpPr>
        <xdr:cNvPr id="12" name="CuadroTexto 11">
          <a:extLst>
            <a:ext uri="{FF2B5EF4-FFF2-40B4-BE49-F238E27FC236}">
              <a16:creationId xmlns:a16="http://schemas.microsoft.com/office/drawing/2014/main" id="{00000000-0008-0000-1C00-00000C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13" name="CuadroTexto 12">
          <a:extLst>
            <a:ext uri="{FF2B5EF4-FFF2-40B4-BE49-F238E27FC236}">
              <a16:creationId xmlns:a16="http://schemas.microsoft.com/office/drawing/2014/main" id="{00000000-0008-0000-1C00-00000D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10" name="Gráfico 9" descr="Comportamiento de los componentes tarifarios:  CUV, G,T, D, desde julio 2022 a julio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19050</xdr:rowOff>
    </xdr:from>
    <xdr:to>
      <xdr:col>11</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381000</xdr:colOff>
      <xdr:row>58</xdr:row>
      <xdr:rowOff>171450</xdr:rowOff>
    </xdr:from>
    <xdr:to>
      <xdr:col>11</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10" name="Gráfico 9" descr="Comportamiento de la tarifa:  estrato1, estrato 2, estratos 3 y 4 y estratos 5 y 6. desde julio 2022 a julio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julio 2022 a julio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xdr:colOff>
      <xdr:row>36</xdr:row>
      <xdr:rowOff>66675</xdr:rowOff>
    </xdr:from>
    <xdr:to>
      <xdr:col>10</xdr:col>
      <xdr:colOff>600076</xdr:colOff>
      <xdr:row>37</xdr:row>
      <xdr:rowOff>123825</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64579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238125</xdr:colOff>
      <xdr:row>56</xdr:row>
      <xdr:rowOff>95250</xdr:rowOff>
    </xdr:from>
    <xdr:to>
      <xdr:col>11</xdr:col>
      <xdr:colOff>123826</xdr:colOff>
      <xdr:row>57</xdr:row>
      <xdr:rowOff>152400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66294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437030</xdr:colOff>
      <xdr:row>18</xdr:row>
      <xdr:rowOff>11206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3373100" y="5438775"/>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470646</xdr:colOff>
      <xdr:row>10</xdr:row>
      <xdr:rowOff>33618</xdr:rowOff>
    </xdr:from>
    <xdr:to>
      <xdr:col>8</xdr:col>
      <xdr:colOff>392205</xdr:colOff>
      <xdr:row>24</xdr:row>
      <xdr:rowOff>98612</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112058</xdr:colOff>
      <xdr:row>38</xdr:row>
      <xdr:rowOff>179294</xdr:rowOff>
    </xdr:to>
    <xdr:graphicFrame macro="">
      <xdr:nvGraphicFramePr>
        <xdr:cNvPr id="9" name="Gráfico 8" descr="Comportamiento de los componentes tarifarios:  CUV, G,T, D, desde julio 2022 a julio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17</xdr:col>
      <xdr:colOff>481853</xdr:colOff>
      <xdr:row>59</xdr:row>
      <xdr:rowOff>89647</xdr:rowOff>
    </xdr:to>
    <xdr:graphicFrame macro="">
      <xdr:nvGraphicFramePr>
        <xdr:cNvPr id="10" name="Gráfico 9"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733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17</xdr:col>
      <xdr:colOff>639535</xdr:colOff>
      <xdr:row>40</xdr:row>
      <xdr:rowOff>46038</xdr:rowOff>
    </xdr:to>
    <xdr:graphicFrame macro="">
      <xdr:nvGraphicFramePr>
        <xdr:cNvPr id="2" name="Gráfico 1" descr="Comportamiento de los componentes tarifarios:  CUV, G,T, D, desde julio 2022 a julio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54428</xdr:colOff>
      <xdr:row>42</xdr:row>
      <xdr:rowOff>54430</xdr:rowOff>
    </xdr:from>
    <xdr:to>
      <xdr:col>18</xdr:col>
      <xdr:colOff>13606</xdr:colOff>
      <xdr:row>60</xdr:row>
      <xdr:rowOff>151040</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247650</xdr:colOff>
      <xdr:row>16</xdr:row>
      <xdr:rowOff>81983</xdr:rowOff>
    </xdr:from>
    <xdr:to>
      <xdr:col>20</xdr:col>
      <xdr:colOff>523874</xdr:colOff>
      <xdr:row>19</xdr:row>
      <xdr:rowOff>5784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269686" y="5511233"/>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54428</xdr:colOff>
      <xdr:row>20</xdr:row>
      <xdr:rowOff>149679</xdr:rowOff>
    </xdr:from>
    <xdr:to>
      <xdr:col>17</xdr:col>
      <xdr:colOff>530679</xdr:colOff>
      <xdr:row>40</xdr:row>
      <xdr:rowOff>110331</xdr:rowOff>
    </xdr:to>
    <xdr:graphicFrame macro="">
      <xdr:nvGraphicFramePr>
        <xdr:cNvPr id="2" name="Gráfico 1" descr="Comportamiento de los componentes tarifarios:  CUV, G,T, D, desde julio 2022 a julio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2722</xdr:colOff>
      <xdr:row>40</xdr:row>
      <xdr:rowOff>76200</xdr:rowOff>
    </xdr:from>
    <xdr:to>
      <xdr:col>12</xdr:col>
      <xdr:colOff>541565</xdr:colOff>
      <xdr:row>41</xdr:row>
      <xdr:rowOff>133350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813222" y="10009414"/>
          <a:ext cx="184512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340179</xdr:colOff>
      <xdr:row>61</xdr:row>
      <xdr:rowOff>19050</xdr:rowOff>
    </xdr:from>
    <xdr:to>
      <xdr:col>13</xdr:col>
      <xdr:colOff>172812</xdr:colOff>
      <xdr:row>62</xdr:row>
      <xdr:rowOff>76200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8150679" y="13952764"/>
          <a:ext cx="179206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129268</xdr:colOff>
      <xdr:row>16</xdr:row>
      <xdr:rowOff>65314</xdr:rowOff>
    </xdr:from>
    <xdr:to>
      <xdr:col>20</xdr:col>
      <xdr:colOff>405492</xdr:colOff>
      <xdr:row>18</xdr:row>
      <xdr:rowOff>179615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2729482" y="5276850"/>
          <a:ext cx="1800224"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17</xdr:col>
      <xdr:colOff>653143</xdr:colOff>
      <xdr:row>60</xdr:row>
      <xdr:rowOff>184378</xdr:rowOff>
    </xdr:to>
    <xdr:graphicFrame macro="">
      <xdr:nvGraphicFramePr>
        <xdr:cNvPr id="14" name="Gráfico 13"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10" name="Gráfico 9" descr="Comportamiento de los componentes tarifarios:  CUV, G,T, D, desde julio 2022 a julio 2023." title="Componentes Cartagena Mercado 20">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12" name="CuadroTexto 11">
          <a:extLst>
            <a:ext uri="{FF2B5EF4-FFF2-40B4-BE49-F238E27FC236}">
              <a16:creationId xmlns:a16="http://schemas.microsoft.com/office/drawing/2014/main" id="{00000000-0008-0000-0800-00000C000000}"/>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13" name="CuadroTexto 12">
          <a:extLst>
            <a:ext uri="{FF2B5EF4-FFF2-40B4-BE49-F238E27FC236}">
              <a16:creationId xmlns:a16="http://schemas.microsoft.com/office/drawing/2014/main" id="{00000000-0008-0000-0800-00000D000000}"/>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800-00000E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800-00000F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0800-000010000000}"/>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dpalacio\Downloads\Informe%20Tarifas-Gas%20Natural-Ciudades%20Principales-Junio-2023-VM_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nforme%20Tarifas-Gas%20Natural-Ciudades%20Principales-Julio-2023-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row r="4">
          <cell r="F4">
            <v>44713</v>
          </cell>
        </row>
      </sheetData>
      <sheetData sheetId="6"/>
      <sheetData sheetId="7"/>
      <sheetData sheetId="8">
        <row r="4">
          <cell r="F4">
            <v>44713</v>
          </cell>
        </row>
      </sheetData>
      <sheetData sheetId="9"/>
      <sheetData sheetId="10"/>
      <sheetData sheetId="11"/>
      <sheetData sheetId="12">
        <row r="4">
          <cell r="F4">
            <v>44713</v>
          </cell>
          <cell r="G4">
            <v>44743</v>
          </cell>
          <cell r="H4">
            <v>44774</v>
          </cell>
          <cell r="I4">
            <v>44805</v>
          </cell>
          <cell r="J4">
            <v>44835</v>
          </cell>
          <cell r="K4">
            <v>44866</v>
          </cell>
          <cell r="L4">
            <v>44896</v>
          </cell>
          <cell r="M4">
            <v>44927</v>
          </cell>
          <cell r="N4">
            <v>44958</v>
          </cell>
          <cell r="O4">
            <v>44986</v>
          </cell>
          <cell r="P4">
            <v>45017</v>
          </cell>
          <cell r="Q4">
            <v>45047</v>
          </cell>
          <cell r="R4">
            <v>45078</v>
          </cell>
        </row>
        <row r="5">
          <cell r="E5" t="str">
            <v>G ($/m3)</v>
          </cell>
          <cell r="F5">
            <v>1026.97</v>
          </cell>
          <cell r="G5">
            <v>1077.1099999999999</v>
          </cell>
          <cell r="H5">
            <v>1175.82</v>
          </cell>
          <cell r="I5">
            <v>1182.5</v>
          </cell>
          <cell r="J5">
            <v>1181.8800000000001</v>
          </cell>
          <cell r="K5">
            <v>1288.68</v>
          </cell>
          <cell r="L5">
            <v>1259.19</v>
          </cell>
          <cell r="M5">
            <v>1437.75845</v>
          </cell>
          <cell r="N5">
            <v>1314.49</v>
          </cell>
          <cell r="O5">
            <v>1422.95299</v>
          </cell>
          <cell r="P5">
            <v>1359.5739699999999</v>
          </cell>
          <cell r="Q5">
            <v>1393.1007400000001</v>
          </cell>
          <cell r="R5">
            <v>1512.3428799999999</v>
          </cell>
        </row>
        <row r="6">
          <cell r="E6" t="str">
            <v>T ($/m3)</v>
          </cell>
          <cell r="F6">
            <v>507.37</v>
          </cell>
          <cell r="G6">
            <v>532.44000000000005</v>
          </cell>
          <cell r="H6">
            <v>520.33000000000004</v>
          </cell>
          <cell r="I6">
            <v>515.15</v>
          </cell>
          <cell r="J6">
            <v>565.72</v>
          </cell>
          <cell r="K6">
            <v>602.02</v>
          </cell>
          <cell r="L6">
            <v>604.79999999999995</v>
          </cell>
          <cell r="M6">
            <v>535.94235000000003</v>
          </cell>
          <cell r="N6">
            <v>331.09</v>
          </cell>
          <cell r="O6">
            <v>763.35613000000001</v>
          </cell>
          <cell r="P6">
            <v>599.24201000000005</v>
          </cell>
          <cell r="Q6">
            <v>682.24788999999998</v>
          </cell>
          <cell r="R6">
            <v>571.33816999999999</v>
          </cell>
        </row>
        <row r="7">
          <cell r="E7" t="str">
            <v>D ($/m3)</v>
          </cell>
          <cell r="F7">
            <v>427.16</v>
          </cell>
          <cell r="G7">
            <v>427.16</v>
          </cell>
          <cell r="H7">
            <v>427.16</v>
          </cell>
          <cell r="I7">
            <v>427.16</v>
          </cell>
          <cell r="J7">
            <v>427.16</v>
          </cell>
          <cell r="K7">
            <v>427.16</v>
          </cell>
          <cell r="L7">
            <v>427.16</v>
          </cell>
          <cell r="M7">
            <v>483.20459</v>
          </cell>
          <cell r="N7">
            <v>462.69</v>
          </cell>
          <cell r="O7">
            <v>483.20459</v>
          </cell>
          <cell r="P7">
            <v>483.20459</v>
          </cell>
          <cell r="Q7">
            <v>483.20459</v>
          </cell>
          <cell r="R7">
            <v>483.20459</v>
          </cell>
        </row>
        <row r="8">
          <cell r="E8" t="str">
            <v>CUV ($/m3)</v>
          </cell>
          <cell r="F8">
            <v>2017.99</v>
          </cell>
          <cell r="G8">
            <v>2092.5500000000002</v>
          </cell>
          <cell r="H8">
            <v>2179.73</v>
          </cell>
          <cell r="I8">
            <v>2180.8000000000002</v>
          </cell>
          <cell r="J8">
            <v>2233.2399999999998</v>
          </cell>
          <cell r="K8">
            <v>2374.06</v>
          </cell>
          <cell r="L8">
            <v>2351.81</v>
          </cell>
          <cell r="M8">
            <v>2525</v>
          </cell>
          <cell r="N8">
            <v>2119.87</v>
          </cell>
          <cell r="O8">
            <v>2739.93995</v>
          </cell>
          <cell r="P8">
            <v>2509.99739</v>
          </cell>
          <cell r="Q8">
            <v>2628.3127100000002</v>
          </cell>
          <cell r="R8">
            <v>2634.4758999999999</v>
          </cell>
        </row>
        <row r="12">
          <cell r="F12">
            <v>44713</v>
          </cell>
          <cell r="G12">
            <v>44743</v>
          </cell>
          <cell r="H12">
            <v>44774</v>
          </cell>
          <cell r="I12">
            <v>44805</v>
          </cell>
          <cell r="J12">
            <v>44835</v>
          </cell>
          <cell r="K12">
            <v>44866</v>
          </cell>
          <cell r="L12">
            <v>44896</v>
          </cell>
          <cell r="M12">
            <v>44927</v>
          </cell>
          <cell r="N12">
            <v>44958</v>
          </cell>
          <cell r="O12">
            <v>44986</v>
          </cell>
          <cell r="P12">
            <v>45017</v>
          </cell>
          <cell r="Q12">
            <v>45047</v>
          </cell>
          <cell r="R12">
            <v>45078</v>
          </cell>
        </row>
        <row r="13">
          <cell r="E13" t="str">
            <v>ESTRATO 1 ($/m3)</v>
          </cell>
          <cell r="F13">
            <v>912.8</v>
          </cell>
          <cell r="G13">
            <v>944.85</v>
          </cell>
          <cell r="H13">
            <v>978.13</v>
          </cell>
          <cell r="I13">
            <v>988.13</v>
          </cell>
          <cell r="J13">
            <v>1004.17</v>
          </cell>
          <cell r="K13">
            <v>1059.4100000000001</v>
          </cell>
          <cell r="L13">
            <v>1067.55</v>
          </cell>
          <cell r="M13">
            <v>1122.06</v>
          </cell>
          <cell r="N13">
            <v>930.14</v>
          </cell>
          <cell r="O13">
            <v>1214.8</v>
          </cell>
          <cell r="P13">
            <v>1227.57</v>
          </cell>
          <cell r="Q13">
            <v>1237.1600000000001</v>
          </cell>
          <cell r="R13">
            <v>1242.57</v>
          </cell>
        </row>
        <row r="14">
          <cell r="E14" t="str">
            <v>ESTRATO 2 ($/m3)</v>
          </cell>
          <cell r="F14">
            <v>1141.29</v>
          </cell>
          <cell r="G14">
            <v>1181.6300000000001</v>
          </cell>
          <cell r="H14">
            <v>1222.23</v>
          </cell>
          <cell r="I14">
            <v>1234.73</v>
          </cell>
          <cell r="J14">
            <v>1255.69</v>
          </cell>
          <cell r="K14">
            <v>1324.26</v>
          </cell>
          <cell r="L14">
            <v>1334.45</v>
          </cell>
          <cell r="M14">
            <v>1402.59</v>
          </cell>
          <cell r="N14">
            <v>1170.78</v>
          </cell>
          <cell r="O14">
            <v>1517.42</v>
          </cell>
          <cell r="P14">
            <v>1533.36</v>
          </cell>
          <cell r="Q14">
            <v>1545.35</v>
          </cell>
          <cell r="R14">
            <v>1552.1</v>
          </cell>
        </row>
        <row r="15">
          <cell r="E15" t="str">
            <v>ESTRATO 3 Y 4 ($/m3)</v>
          </cell>
          <cell r="F15">
            <v>2017.99</v>
          </cell>
          <cell r="G15">
            <v>2092.5500000000002</v>
          </cell>
          <cell r="H15">
            <v>2179.73</v>
          </cell>
          <cell r="I15">
            <v>2180.8000000000002</v>
          </cell>
          <cell r="J15">
            <v>2233.2399999999998</v>
          </cell>
          <cell r="K15">
            <v>2374.06</v>
          </cell>
          <cell r="L15">
            <v>2351.81</v>
          </cell>
          <cell r="M15">
            <v>2525</v>
          </cell>
          <cell r="N15">
            <v>2119.87</v>
          </cell>
          <cell r="O15">
            <v>2739.93995</v>
          </cell>
          <cell r="P15">
            <v>2509.99739</v>
          </cell>
          <cell r="Q15">
            <v>2628.3127100000002</v>
          </cell>
          <cell r="R15">
            <v>2634.4758999999999</v>
          </cell>
        </row>
        <row r="16">
          <cell r="E16" t="str">
            <v>ESTRATO 5 Y 6 ($/m3)</v>
          </cell>
          <cell r="F16">
            <v>2421.5879999999997</v>
          </cell>
          <cell r="G16">
            <v>2511.06</v>
          </cell>
          <cell r="H16">
            <v>2615.6759999999999</v>
          </cell>
          <cell r="I16">
            <v>2616.96</v>
          </cell>
          <cell r="J16">
            <v>2679.8879999999995</v>
          </cell>
          <cell r="K16">
            <v>2848.8719999999998</v>
          </cell>
          <cell r="L16">
            <v>2822.172</v>
          </cell>
          <cell r="M16">
            <v>3030</v>
          </cell>
          <cell r="N16">
            <v>2543.8439999999996</v>
          </cell>
          <cell r="O16">
            <v>3287.92794</v>
          </cell>
          <cell r="P16">
            <v>3011.9968679999997</v>
          </cell>
          <cell r="Q16">
            <v>3153.9752520000002</v>
          </cell>
          <cell r="R16">
            <v>3161.3710799999999</v>
          </cell>
        </row>
      </sheetData>
      <sheetData sheetId="13"/>
      <sheetData sheetId="14"/>
      <sheetData sheetId="15">
        <row r="4">
          <cell r="F4">
            <v>44713</v>
          </cell>
        </row>
      </sheetData>
      <sheetData sheetId="16">
        <row r="4">
          <cell r="F4">
            <v>44713</v>
          </cell>
          <cell r="G4">
            <v>44743</v>
          </cell>
          <cell r="H4">
            <v>44774</v>
          </cell>
          <cell r="I4">
            <v>44805</v>
          </cell>
          <cell r="J4">
            <v>44835</v>
          </cell>
          <cell r="K4">
            <v>44866</v>
          </cell>
          <cell r="L4">
            <v>44896</v>
          </cell>
          <cell r="M4">
            <v>44927</v>
          </cell>
          <cell r="N4">
            <v>44958</v>
          </cell>
          <cell r="O4">
            <v>44986</v>
          </cell>
          <cell r="P4">
            <v>45017</v>
          </cell>
          <cell r="Q4">
            <v>45047</v>
          </cell>
          <cell r="R4">
            <v>45078</v>
          </cell>
        </row>
        <row r="5">
          <cell r="E5" t="str">
            <v>G ($/m3)</v>
          </cell>
          <cell r="F5">
            <v>928.46</v>
          </cell>
          <cell r="G5">
            <v>981.79</v>
          </cell>
          <cell r="H5">
            <v>996.74</v>
          </cell>
          <cell r="I5">
            <v>1050.2</v>
          </cell>
          <cell r="J5">
            <v>1062.28</v>
          </cell>
          <cell r="K5">
            <v>1106.58</v>
          </cell>
          <cell r="L5">
            <v>1132.6400000000001</v>
          </cell>
          <cell r="M5">
            <v>1187.7</v>
          </cell>
          <cell r="N5">
            <v>1210.8900000000001</v>
          </cell>
          <cell r="O5">
            <v>1179.48</v>
          </cell>
          <cell r="P5">
            <v>1181.3599999999999</v>
          </cell>
          <cell r="Q5">
            <v>1141.05</v>
          </cell>
          <cell r="R5">
            <v>1065.07</v>
          </cell>
        </row>
        <row r="6">
          <cell r="E6" t="str">
            <v>T ($/m3)</v>
          </cell>
          <cell r="F6">
            <v>2681.27</v>
          </cell>
          <cell r="G6">
            <v>2794.1</v>
          </cell>
          <cell r="H6">
            <v>2739.11</v>
          </cell>
          <cell r="I6">
            <v>2779.53</v>
          </cell>
          <cell r="J6">
            <v>2848.55</v>
          </cell>
          <cell r="K6">
            <v>2938.59</v>
          </cell>
          <cell r="L6">
            <v>2874.17</v>
          </cell>
          <cell r="M6">
            <v>2917.03</v>
          </cell>
          <cell r="N6">
            <v>3130.19</v>
          </cell>
          <cell r="O6">
            <v>3248.44</v>
          </cell>
          <cell r="P6">
            <v>3301.34</v>
          </cell>
          <cell r="Q6">
            <v>3210.28</v>
          </cell>
          <cell r="R6">
            <v>3141.65</v>
          </cell>
        </row>
        <row r="7">
          <cell r="E7" t="str">
            <v>D ($/m3)</v>
          </cell>
          <cell r="F7">
            <v>958.88</v>
          </cell>
          <cell r="G7">
            <v>959.99</v>
          </cell>
          <cell r="H7">
            <v>983.01</v>
          </cell>
          <cell r="I7">
            <v>976.98</v>
          </cell>
          <cell r="J7">
            <v>980.12</v>
          </cell>
          <cell r="K7">
            <v>995.43</v>
          </cell>
          <cell r="L7">
            <v>1012.88</v>
          </cell>
          <cell r="M7">
            <v>1005.02</v>
          </cell>
          <cell r="N7">
            <v>1018.71</v>
          </cell>
          <cell r="O7">
            <v>1032.83</v>
          </cell>
          <cell r="P7">
            <v>1031.3399999999999</v>
          </cell>
          <cell r="Q7">
            <v>1017.81</v>
          </cell>
          <cell r="R7">
            <v>1008.39</v>
          </cell>
        </row>
        <row r="8">
          <cell r="E8" t="str">
            <v>CUV ($/m3)</v>
          </cell>
          <cell r="F8">
            <v>4711.05</v>
          </cell>
          <cell r="G8">
            <v>4889.25</v>
          </cell>
          <cell r="H8">
            <v>4927.8500000000004</v>
          </cell>
          <cell r="I8">
            <v>4968.53</v>
          </cell>
          <cell r="J8">
            <v>5063.68</v>
          </cell>
          <cell r="K8">
            <v>5208.4799999999996</v>
          </cell>
          <cell r="L8">
            <v>5177.58</v>
          </cell>
          <cell r="M8">
            <v>5279.8</v>
          </cell>
          <cell r="N8">
            <v>5533.45</v>
          </cell>
          <cell r="O8">
            <v>5630.28</v>
          </cell>
          <cell r="P8">
            <v>5682.31</v>
          </cell>
          <cell r="Q8">
            <v>5539.66</v>
          </cell>
          <cell r="R8">
            <v>5382.53</v>
          </cell>
        </row>
        <row r="13">
          <cell r="E13" t="str">
            <v>ESTRATO 1 ($/m3)</v>
          </cell>
          <cell r="F13">
            <v>2184.39</v>
          </cell>
          <cell r="G13">
            <v>2195.62</v>
          </cell>
          <cell r="H13">
            <v>2213.2800000000002</v>
          </cell>
          <cell r="I13">
            <v>2235.92</v>
          </cell>
          <cell r="J13">
            <v>2256.71</v>
          </cell>
          <cell r="K13">
            <v>2272.91</v>
          </cell>
          <cell r="L13">
            <v>2290.39</v>
          </cell>
          <cell r="M13">
            <v>2319.2800000000002</v>
          </cell>
          <cell r="N13">
            <v>2371.0100000000002</v>
          </cell>
          <cell r="O13">
            <v>2411.54</v>
          </cell>
          <cell r="P13">
            <v>2436.88</v>
          </cell>
          <cell r="Q13">
            <v>2436.88</v>
          </cell>
          <cell r="R13">
            <v>2379.0700000000002</v>
          </cell>
        </row>
        <row r="14">
          <cell r="E14" t="str">
            <v>ESTRATO 2 ($/m3)</v>
          </cell>
          <cell r="F14">
            <v>2759.85</v>
          </cell>
          <cell r="G14">
            <v>2774.03</v>
          </cell>
          <cell r="H14">
            <v>2796.36</v>
          </cell>
          <cell r="I14">
            <v>2824.95</v>
          </cell>
          <cell r="J14">
            <v>2851.23</v>
          </cell>
          <cell r="K14">
            <v>2871.69</v>
          </cell>
          <cell r="L14">
            <v>2893.78</v>
          </cell>
          <cell r="M14">
            <v>2930.28</v>
          </cell>
          <cell r="N14">
            <v>3007.35</v>
          </cell>
          <cell r="O14">
            <v>3057.29</v>
          </cell>
          <cell r="P14">
            <v>3089.41</v>
          </cell>
          <cell r="Q14">
            <v>3089.41</v>
          </cell>
          <cell r="R14">
            <v>3013.38</v>
          </cell>
        </row>
        <row r="15">
          <cell r="E15" t="str">
            <v>ESTRATO 3 Y 4 ($/m3)</v>
          </cell>
          <cell r="F15">
            <v>4711.05</v>
          </cell>
          <cell r="G15">
            <v>4889.25</v>
          </cell>
          <cell r="H15">
            <v>4927.8500000000004</v>
          </cell>
          <cell r="I15">
            <v>4968.53</v>
          </cell>
          <cell r="J15">
            <v>5063.68</v>
          </cell>
          <cell r="K15">
            <v>5208.4799999999996</v>
          </cell>
          <cell r="L15">
            <v>5177.58</v>
          </cell>
          <cell r="M15">
            <v>5279.8</v>
          </cell>
          <cell r="N15">
            <v>5533.45</v>
          </cell>
          <cell r="O15">
            <v>5630.28</v>
          </cell>
          <cell r="P15">
            <v>5682.31</v>
          </cell>
          <cell r="Q15">
            <v>5539.66</v>
          </cell>
          <cell r="R15">
            <v>5382.53</v>
          </cell>
        </row>
        <row r="16">
          <cell r="E16" t="str">
            <v>ESTRATO 5 Y 6 ($/m3)</v>
          </cell>
          <cell r="F16">
            <v>5653.26</v>
          </cell>
          <cell r="G16">
            <v>5867.0999999999995</v>
          </cell>
          <cell r="H16">
            <v>5913.42</v>
          </cell>
          <cell r="I16">
            <v>5962.2359999999999</v>
          </cell>
          <cell r="J16">
            <v>6076.4160000000002</v>
          </cell>
          <cell r="K16">
            <v>6250.1759999999995</v>
          </cell>
          <cell r="L16">
            <v>6213.0959999999995</v>
          </cell>
          <cell r="M16">
            <v>6335.76</v>
          </cell>
          <cell r="N16">
            <v>6640.1399999999994</v>
          </cell>
          <cell r="O16">
            <v>6756.3359999999993</v>
          </cell>
          <cell r="P16">
            <v>6818.7719999999999</v>
          </cell>
          <cell r="Q16">
            <v>6647.5919999999996</v>
          </cell>
          <cell r="R16">
            <v>6459.0359999999991</v>
          </cell>
        </row>
      </sheetData>
      <sheetData sheetId="17"/>
      <sheetData sheetId="18"/>
      <sheetData sheetId="19"/>
      <sheetData sheetId="20"/>
      <sheetData sheetId="21"/>
      <sheetData sheetId="22"/>
      <sheetData sheetId="23">
        <row r="4">
          <cell r="F4">
            <v>44713</v>
          </cell>
        </row>
        <row r="12">
          <cell r="F12">
            <v>44713</v>
          </cell>
          <cell r="G12">
            <v>44743</v>
          </cell>
          <cell r="H12">
            <v>44774</v>
          </cell>
          <cell r="I12">
            <v>44805</v>
          </cell>
          <cell r="J12">
            <v>44835</v>
          </cell>
          <cell r="K12">
            <v>44866</v>
          </cell>
          <cell r="L12">
            <v>44896</v>
          </cell>
          <cell r="M12">
            <v>44927</v>
          </cell>
          <cell r="N12">
            <v>44958</v>
          </cell>
          <cell r="O12">
            <v>44986</v>
          </cell>
          <cell r="P12">
            <v>45017</v>
          </cell>
          <cell r="Q12">
            <v>45047</v>
          </cell>
          <cell r="R12">
            <v>45078</v>
          </cell>
        </row>
        <row r="13">
          <cell r="E13" t="str">
            <v>ESTRATO 1 ($/m3)</v>
          </cell>
          <cell r="F13">
            <v>1584.89</v>
          </cell>
          <cell r="G13">
            <v>1656.22</v>
          </cell>
          <cell r="H13">
            <v>1669.64</v>
          </cell>
          <cell r="I13">
            <v>1686.8</v>
          </cell>
          <cell r="J13">
            <v>1702.57</v>
          </cell>
          <cell r="K13">
            <v>1714.74</v>
          </cell>
          <cell r="L13">
            <v>1763.93</v>
          </cell>
          <cell r="M13">
            <v>1916.75</v>
          </cell>
          <cell r="N13">
            <v>1951.54</v>
          </cell>
          <cell r="O13">
            <v>1984.02</v>
          </cell>
          <cell r="P13">
            <v>2005.09</v>
          </cell>
          <cell r="Q13">
            <v>2020.1</v>
          </cell>
          <cell r="R13">
            <v>2028.44</v>
          </cell>
        </row>
        <row r="14">
          <cell r="E14" t="str">
            <v>ESTRATO 2 ($/m3)</v>
          </cell>
          <cell r="F14">
            <v>2012.95</v>
          </cell>
          <cell r="G14">
            <v>2098.37</v>
          </cell>
          <cell r="H14">
            <v>2115.37</v>
          </cell>
          <cell r="I14">
            <v>2137.11</v>
          </cell>
          <cell r="J14">
            <v>2157.09</v>
          </cell>
          <cell r="K14">
            <v>2172.52</v>
          </cell>
          <cell r="L14">
            <v>2235.71</v>
          </cell>
          <cell r="M14">
            <v>2431.2800000000002</v>
          </cell>
          <cell r="N14">
            <v>2475.41</v>
          </cell>
          <cell r="O14">
            <v>2519.25</v>
          </cell>
          <cell r="P14">
            <v>2546.0100000000002</v>
          </cell>
          <cell r="Q14">
            <v>2565.0700000000002</v>
          </cell>
          <cell r="R14">
            <v>2575.66</v>
          </cell>
        </row>
        <row r="15">
          <cell r="E15" t="str">
            <v>ESTRATO 3 Y 4 ($/m3)</v>
          </cell>
          <cell r="F15">
            <v>3290.9</v>
          </cell>
          <cell r="G15">
            <v>3524.51</v>
          </cell>
          <cell r="H15">
            <v>3440.02</v>
          </cell>
          <cell r="I15">
            <v>3480.88</v>
          </cell>
          <cell r="J15">
            <v>3487.76</v>
          </cell>
          <cell r="K15">
            <v>3496.7</v>
          </cell>
          <cell r="L15">
            <v>3725.2</v>
          </cell>
          <cell r="M15">
            <v>4077.6</v>
          </cell>
          <cell r="N15">
            <v>4135.24</v>
          </cell>
          <cell r="O15">
            <v>4250.37</v>
          </cell>
          <cell r="P15">
            <v>4250.37</v>
          </cell>
          <cell r="Q15">
            <v>4279.7</v>
          </cell>
          <cell r="R15">
            <v>4098.6400000000003</v>
          </cell>
        </row>
        <row r="16">
          <cell r="E16" t="str">
            <v>ESTRATO 5 Y 6 ($/m3)</v>
          </cell>
          <cell r="F16">
            <v>3949.08</v>
          </cell>
          <cell r="G16">
            <v>4229.4120000000003</v>
          </cell>
          <cell r="H16">
            <v>4128.0239999999994</v>
          </cell>
          <cell r="I16">
            <v>4177.0559999999996</v>
          </cell>
          <cell r="J16">
            <v>4185.3119999999999</v>
          </cell>
          <cell r="K16">
            <v>4196.04</v>
          </cell>
          <cell r="L16">
            <v>4470.24</v>
          </cell>
          <cell r="M16">
            <v>4893.12</v>
          </cell>
          <cell r="N16">
            <v>4962.2879999999996</v>
          </cell>
          <cell r="O16">
            <v>5100.4439999999995</v>
          </cell>
          <cell r="P16">
            <v>5100.4439999999995</v>
          </cell>
          <cell r="Q16">
            <v>5135.6399999999994</v>
          </cell>
          <cell r="R16">
            <v>4918.3680000000004</v>
          </cell>
        </row>
      </sheetData>
      <sheetData sheetId="24"/>
      <sheetData sheetId="25"/>
      <sheetData sheetId="26"/>
      <sheetData sheetId="27"/>
      <sheetData sheetId="28">
        <row r="4">
          <cell r="F4">
            <v>44713</v>
          </cell>
          <cell r="G4">
            <v>44743</v>
          </cell>
          <cell r="H4">
            <v>44774</v>
          </cell>
          <cell r="I4">
            <v>44805</v>
          </cell>
          <cell r="J4">
            <v>44835</v>
          </cell>
          <cell r="K4">
            <v>44866</v>
          </cell>
          <cell r="L4">
            <v>44896</v>
          </cell>
          <cell r="M4">
            <v>44927</v>
          </cell>
          <cell r="N4">
            <v>44958</v>
          </cell>
          <cell r="O4">
            <v>44986</v>
          </cell>
          <cell r="P4">
            <v>45017</v>
          </cell>
          <cell r="Q4">
            <v>45047</v>
          </cell>
          <cell r="R4">
            <v>45078</v>
          </cell>
        </row>
        <row r="5">
          <cell r="E5" t="str">
            <v>G ($/m3)</v>
          </cell>
          <cell r="F5">
            <v>794.08</v>
          </cell>
          <cell r="G5">
            <v>827.1</v>
          </cell>
          <cell r="H5">
            <v>874.34</v>
          </cell>
          <cell r="I5">
            <v>874.34</v>
          </cell>
          <cell r="J5">
            <v>891.55</v>
          </cell>
          <cell r="K5">
            <v>964.95</v>
          </cell>
          <cell r="L5">
            <v>1043.68</v>
          </cell>
          <cell r="M5">
            <v>1157.27</v>
          </cell>
          <cell r="N5">
            <v>1314.49</v>
          </cell>
          <cell r="O5">
            <v>1187.7</v>
          </cell>
          <cell r="P5">
            <v>1127.9000000000001</v>
          </cell>
          <cell r="Q5">
            <v>1127.9000000000001</v>
          </cell>
          <cell r="R5">
            <v>1090.01</v>
          </cell>
        </row>
        <row r="6">
          <cell r="E6" t="str">
            <v>T ($/m3)</v>
          </cell>
          <cell r="F6">
            <v>240.57</v>
          </cell>
          <cell r="G6">
            <v>270.77</v>
          </cell>
          <cell r="H6">
            <v>264.11</v>
          </cell>
          <cell r="I6">
            <v>264.11</v>
          </cell>
          <cell r="J6">
            <v>296.77</v>
          </cell>
          <cell r="K6">
            <v>290.22000000000003</v>
          </cell>
          <cell r="L6">
            <v>299.05</v>
          </cell>
          <cell r="M6">
            <v>320.12</v>
          </cell>
          <cell r="N6">
            <v>331.09</v>
          </cell>
          <cell r="O6">
            <v>335.79</v>
          </cell>
          <cell r="P6">
            <v>320.55</v>
          </cell>
          <cell r="Q6">
            <v>320.55</v>
          </cell>
          <cell r="R6">
            <v>294.39999999999998</v>
          </cell>
        </row>
        <row r="7">
          <cell r="E7" t="str">
            <v>D ($/m3)</v>
          </cell>
          <cell r="F7">
            <v>438.25</v>
          </cell>
          <cell r="G7">
            <v>437.28</v>
          </cell>
          <cell r="H7">
            <v>444.06</v>
          </cell>
          <cell r="I7">
            <v>444.06</v>
          </cell>
          <cell r="J7">
            <v>445.21</v>
          </cell>
          <cell r="K7">
            <v>450.99</v>
          </cell>
          <cell r="L7">
            <v>457.65</v>
          </cell>
          <cell r="M7">
            <v>455.93</v>
          </cell>
          <cell r="N7">
            <v>462.69</v>
          </cell>
          <cell r="O7">
            <v>468.75</v>
          </cell>
          <cell r="P7">
            <v>470.54</v>
          </cell>
          <cell r="Q7">
            <v>470.54</v>
          </cell>
          <cell r="R7">
            <v>466.35</v>
          </cell>
        </row>
        <row r="8">
          <cell r="E8" t="str">
            <v>CUV ($/m3)</v>
          </cell>
          <cell r="F8">
            <v>1485.4</v>
          </cell>
          <cell r="G8">
            <v>1556.51</v>
          </cell>
          <cell r="H8">
            <v>1608.02</v>
          </cell>
          <cell r="I8">
            <v>1608.02</v>
          </cell>
          <cell r="J8">
            <v>1640.64</v>
          </cell>
          <cell r="K8">
            <v>1709.23</v>
          </cell>
          <cell r="L8">
            <v>1803.47</v>
          </cell>
          <cell r="M8">
            <v>1940.74</v>
          </cell>
          <cell r="N8">
            <v>2119.87</v>
          </cell>
          <cell r="O8">
            <v>1998.36</v>
          </cell>
          <cell r="P8">
            <v>1923.35</v>
          </cell>
          <cell r="Q8">
            <v>1923.35</v>
          </cell>
          <cell r="R8">
            <v>1845.24</v>
          </cell>
        </row>
        <row r="12">
          <cell r="F12">
            <v>44713</v>
          </cell>
          <cell r="G12">
            <v>44743</v>
          </cell>
          <cell r="H12">
            <v>44774</v>
          </cell>
          <cell r="I12">
            <v>44805</v>
          </cell>
          <cell r="J12">
            <v>44835</v>
          </cell>
          <cell r="K12">
            <v>44866</v>
          </cell>
          <cell r="L12">
            <v>44896</v>
          </cell>
          <cell r="M12">
            <v>44927</v>
          </cell>
          <cell r="N12">
            <v>44958</v>
          </cell>
          <cell r="O12">
            <v>44986</v>
          </cell>
          <cell r="P12">
            <v>45017</v>
          </cell>
          <cell r="Q12">
            <v>45047</v>
          </cell>
          <cell r="R12">
            <v>45078</v>
          </cell>
        </row>
        <row r="13">
          <cell r="E13" t="str">
            <v>ESTRATO 1 ($/m3)</v>
          </cell>
          <cell r="F13">
            <v>669.11</v>
          </cell>
          <cell r="G13">
            <v>696.25</v>
          </cell>
          <cell r="H13">
            <v>716.29</v>
          </cell>
          <cell r="I13">
            <v>716.29</v>
          </cell>
          <cell r="J13">
            <v>730.59</v>
          </cell>
          <cell r="K13">
            <v>759.45</v>
          </cell>
          <cell r="L13">
            <v>797.7</v>
          </cell>
          <cell r="M13">
            <v>857</v>
          </cell>
          <cell r="N13">
            <v>930.14</v>
          </cell>
          <cell r="O13">
            <v>882</v>
          </cell>
          <cell r="P13">
            <v>853.19</v>
          </cell>
          <cell r="Q13">
            <v>853.19</v>
          </cell>
          <cell r="R13">
            <v>822.7</v>
          </cell>
        </row>
        <row r="14">
          <cell r="E14" t="str">
            <v>ESTRATO 2 ($/m3)</v>
          </cell>
          <cell r="F14">
            <v>843.76</v>
          </cell>
          <cell r="G14">
            <v>877.82</v>
          </cell>
          <cell r="H14">
            <v>902.55</v>
          </cell>
          <cell r="I14">
            <v>902.55</v>
          </cell>
          <cell r="J14">
            <v>920.71</v>
          </cell>
          <cell r="K14">
            <v>956.41</v>
          </cell>
          <cell r="L14">
            <v>1005.41</v>
          </cell>
          <cell r="M14">
            <v>1079.6300000000001</v>
          </cell>
          <cell r="N14">
            <v>1170.78</v>
          </cell>
          <cell r="O14">
            <v>1110.47</v>
          </cell>
          <cell r="P14">
            <v>1075.46</v>
          </cell>
          <cell r="Q14">
            <v>1075.46</v>
          </cell>
          <cell r="R14">
            <v>1037.6099999999999</v>
          </cell>
        </row>
        <row r="15">
          <cell r="E15" t="str">
            <v>ESTRATO 3 Y 4 ($/m3)</v>
          </cell>
          <cell r="F15">
            <v>1485.4</v>
          </cell>
          <cell r="G15">
            <v>1556.51</v>
          </cell>
          <cell r="H15">
            <v>1608.02</v>
          </cell>
          <cell r="I15">
            <v>1608.02</v>
          </cell>
          <cell r="J15">
            <v>1640.64</v>
          </cell>
          <cell r="K15">
            <v>1709.23</v>
          </cell>
          <cell r="L15">
            <v>1803.47</v>
          </cell>
          <cell r="M15">
            <v>1940.74</v>
          </cell>
          <cell r="N15">
            <v>2119.87</v>
          </cell>
          <cell r="O15">
            <v>1998.36</v>
          </cell>
          <cell r="P15">
            <v>1923.35</v>
          </cell>
          <cell r="Q15">
            <v>1923.35</v>
          </cell>
          <cell r="R15">
            <v>1845.24</v>
          </cell>
        </row>
        <row r="16">
          <cell r="E16" t="str">
            <v>ESTRATO 5 Y 6 ($/m3)</v>
          </cell>
          <cell r="F16">
            <v>1782.48</v>
          </cell>
          <cell r="G16">
            <v>1867.8119999999999</v>
          </cell>
          <cell r="H16">
            <v>1929.6239999999998</v>
          </cell>
          <cell r="I16">
            <v>1929.6239999999998</v>
          </cell>
          <cell r="J16">
            <v>1968.768</v>
          </cell>
          <cell r="K16">
            <v>2051.076</v>
          </cell>
          <cell r="L16">
            <v>2164.1639999999998</v>
          </cell>
          <cell r="M16">
            <v>2328.8879999999999</v>
          </cell>
          <cell r="N16">
            <v>2543.8439999999996</v>
          </cell>
          <cell r="O16">
            <v>2398.0319999999997</v>
          </cell>
          <cell r="P16">
            <v>2308.02</v>
          </cell>
          <cell r="Q16">
            <v>2308.02</v>
          </cell>
          <cell r="R16">
            <v>2214.288</v>
          </cell>
        </row>
      </sheetData>
      <sheetData sheetId="29">
        <row r="4">
          <cell r="F4">
            <v>44621</v>
          </cell>
        </row>
      </sheetData>
      <sheetData sheetId="30">
        <row r="4">
          <cell r="F4">
            <v>44621</v>
          </cell>
        </row>
      </sheetData>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 José del Guaviare "/>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26" t="s">
        <v>91</v>
      </c>
      <c r="D3" s="127"/>
      <c r="E3" s="127"/>
      <c r="F3" s="127"/>
      <c r="G3" s="127"/>
      <c r="H3" s="127"/>
      <c r="I3" s="128"/>
      <c r="J3" s="10"/>
      <c r="K3" s="10"/>
    </row>
    <row r="4" spans="1:11" ht="26.25" customHeight="1" thickBot="1">
      <c r="A4" s="10"/>
      <c r="B4" s="10"/>
      <c r="C4" s="129"/>
      <c r="D4" s="130"/>
      <c r="E4" s="130"/>
      <c r="F4" s="130"/>
      <c r="G4" s="130"/>
      <c r="H4" s="130"/>
      <c r="I4" s="131"/>
      <c r="J4" s="10"/>
      <c r="K4" s="10"/>
    </row>
    <row r="5" spans="1:11" ht="15" customHeight="1">
      <c r="A5" s="10"/>
      <c r="B5" s="10"/>
      <c r="C5" s="54"/>
      <c r="D5" s="55"/>
      <c r="E5" s="55"/>
      <c r="F5" s="55"/>
      <c r="G5" s="55"/>
      <c r="H5" s="55"/>
      <c r="I5" s="56"/>
      <c r="J5" s="10"/>
      <c r="K5" s="10"/>
    </row>
    <row r="6" spans="1:11" ht="15" customHeight="1">
      <c r="A6" s="10"/>
      <c r="B6" s="10"/>
      <c r="C6" s="16"/>
      <c r="D6" s="57"/>
      <c r="E6" s="57"/>
      <c r="F6" s="57"/>
      <c r="G6" s="57"/>
      <c r="H6" s="57"/>
      <c r="I6" s="17"/>
      <c r="J6" s="10"/>
      <c r="K6" s="10"/>
    </row>
    <row r="7" spans="1:11" ht="15" customHeight="1">
      <c r="A7" s="10"/>
      <c r="B7" s="10"/>
      <c r="C7" s="16"/>
      <c r="D7" s="57"/>
      <c r="E7" s="57"/>
      <c r="F7" s="57"/>
      <c r="G7" s="57"/>
      <c r="H7" s="57"/>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32" t="s">
        <v>61</v>
      </c>
      <c r="D22" s="133"/>
      <c r="E22" s="133"/>
      <c r="F22" s="133"/>
      <c r="G22" s="133"/>
      <c r="H22" s="133"/>
      <c r="I22" s="134"/>
    </row>
    <row r="23" spans="3:9" ht="3" customHeight="1" thickBot="1"/>
    <row r="24" spans="3:9" ht="56.25" customHeight="1" thickBot="1">
      <c r="C24" s="132" t="s">
        <v>90</v>
      </c>
      <c r="D24" s="133"/>
      <c r="E24" s="133"/>
      <c r="F24" s="133"/>
      <c r="G24" s="133"/>
      <c r="H24" s="133"/>
      <c r="I24" s="134"/>
    </row>
    <row r="25" spans="3:9" ht="7.5" customHeight="1" thickBot="1"/>
    <row r="26" spans="3:9" ht="19.5" customHeight="1">
      <c r="C26" s="135" t="s">
        <v>95</v>
      </c>
      <c r="D26" s="136"/>
      <c r="E26" s="136"/>
      <c r="F26" s="136"/>
      <c r="G26" s="136"/>
      <c r="H26" s="136"/>
      <c r="I26" s="137"/>
    </row>
    <row r="27" spans="3:9">
      <c r="C27" s="138"/>
      <c r="D27" s="139"/>
      <c r="E27" s="139"/>
      <c r="F27" s="139"/>
      <c r="G27" s="139"/>
      <c r="H27" s="139"/>
      <c r="I27" s="140"/>
    </row>
    <row r="28" spans="3:9">
      <c r="C28" s="138"/>
      <c r="D28" s="139"/>
      <c r="E28" s="139"/>
      <c r="F28" s="139"/>
      <c r="G28" s="139"/>
      <c r="H28" s="139"/>
      <c r="I28" s="140"/>
    </row>
    <row r="29" spans="3:9">
      <c r="C29" s="138"/>
      <c r="D29" s="139"/>
      <c r="E29" s="139"/>
      <c r="F29" s="139"/>
      <c r="G29" s="139"/>
      <c r="H29" s="139"/>
      <c r="I29" s="140"/>
    </row>
    <row r="30" spans="3:9" ht="15.75" thickBot="1">
      <c r="C30" s="141"/>
      <c r="D30" s="142"/>
      <c r="E30" s="142"/>
      <c r="F30" s="142"/>
      <c r="G30" s="142"/>
      <c r="H30" s="142"/>
      <c r="I30" s="143"/>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R87"/>
  <sheetViews>
    <sheetView topLeftCell="D40" zoomScaleNormal="100" workbookViewId="0">
      <selection activeCell="U17" sqref="U17"/>
    </sheetView>
  </sheetViews>
  <sheetFormatPr baseColWidth="10" defaultColWidth="11.42578125" defaultRowHeight="15"/>
  <cols>
    <col min="1" max="3" width="11.42578125" style="2"/>
    <col min="4" max="4" width="14.42578125" style="2" customWidth="1"/>
    <col min="5" max="5" width="18" style="2" customWidth="1"/>
    <col min="6" max="6" width="9.5703125" style="2" customWidth="1"/>
    <col min="7" max="7" width="10.7109375" style="2" bestFit="1" customWidth="1"/>
    <col min="8" max="8" width="10.5703125" style="2" bestFit="1" customWidth="1"/>
    <col min="9" max="9" width="9.5703125" style="2" customWidth="1"/>
    <col min="10" max="10" width="10.5703125" style="2" bestFit="1" customWidth="1"/>
    <col min="11" max="14" width="11.42578125" style="2"/>
    <col min="15" max="15" width="13" style="2" hidden="1" customWidth="1"/>
    <col min="16" max="16" width="12.28515625" style="2" customWidth="1"/>
    <col min="17" max="17" width="11.42578125" style="2" hidden="1" customWidth="1"/>
    <col min="18" max="16384" width="11.42578125" style="2"/>
  </cols>
  <sheetData>
    <row r="1" spans="1:18">
      <c r="A1" s="229"/>
      <c r="B1" s="229"/>
      <c r="C1" s="229"/>
    </row>
    <row r="3" spans="1:18" ht="26.25" customHeight="1" thickBot="1">
      <c r="F3" s="99"/>
      <c r="G3" s="99" t="s">
        <v>145</v>
      </c>
      <c r="H3" s="99"/>
      <c r="I3" s="99"/>
      <c r="J3" s="99"/>
      <c r="K3" s="99"/>
      <c r="L3" s="99"/>
      <c r="M3" s="99"/>
      <c r="N3" s="99"/>
      <c r="O3" s="99"/>
      <c r="P3" s="99"/>
      <c r="Q3" s="99"/>
      <c r="R3" s="99"/>
    </row>
    <row r="4" spans="1:18" ht="26.25" customHeight="1" thickBot="1">
      <c r="E4" s="63" t="s">
        <v>60</v>
      </c>
      <c r="F4" s="47">
        <v>44743</v>
      </c>
      <c r="G4" s="47">
        <v>44774</v>
      </c>
      <c r="H4" s="47">
        <v>44805</v>
      </c>
      <c r="I4" s="47">
        <v>44835</v>
      </c>
      <c r="J4" s="47">
        <v>44866</v>
      </c>
      <c r="K4" s="47">
        <v>44896</v>
      </c>
      <c r="L4" s="47">
        <v>44927</v>
      </c>
      <c r="M4" s="47">
        <v>44958</v>
      </c>
      <c r="N4" s="48">
        <v>44986</v>
      </c>
      <c r="O4" s="47">
        <v>45017</v>
      </c>
      <c r="P4" s="48">
        <v>45047</v>
      </c>
      <c r="Q4" s="47">
        <v>45078</v>
      </c>
      <c r="R4" s="48">
        <v>45108</v>
      </c>
    </row>
    <row r="5" spans="1:18" ht="26.25" customHeight="1">
      <c r="E5" s="69" t="s">
        <v>63</v>
      </c>
      <c r="F5" s="42">
        <v>779.21</v>
      </c>
      <c r="G5" s="42">
        <v>818.35</v>
      </c>
      <c r="H5" s="42">
        <v>1050.31</v>
      </c>
      <c r="I5" s="42">
        <v>1056.07</v>
      </c>
      <c r="J5" s="42">
        <v>1119.25</v>
      </c>
      <c r="K5" s="42">
        <v>1119.25</v>
      </c>
      <c r="L5" s="42">
        <v>1132.3</v>
      </c>
      <c r="M5" s="42">
        <v>1094.71</v>
      </c>
      <c r="N5" s="42">
        <v>889.39</v>
      </c>
      <c r="O5" s="42"/>
      <c r="P5" s="42">
        <v>993.53</v>
      </c>
      <c r="Q5" s="43"/>
      <c r="R5" s="42">
        <v>932.63</v>
      </c>
    </row>
    <row r="6" spans="1:18" ht="26.25" customHeight="1">
      <c r="E6" s="70" t="s">
        <v>64</v>
      </c>
      <c r="F6" s="11">
        <v>562.17999999999995</v>
      </c>
      <c r="G6" s="11">
        <v>520.99</v>
      </c>
      <c r="H6" s="11">
        <v>535.9</v>
      </c>
      <c r="I6" s="11">
        <v>465.54</v>
      </c>
      <c r="J6" s="11">
        <v>374.03</v>
      </c>
      <c r="K6" s="11">
        <v>374.03</v>
      </c>
      <c r="L6" s="11">
        <v>410.55</v>
      </c>
      <c r="M6" s="11">
        <v>419.79</v>
      </c>
      <c r="N6" s="11">
        <v>438.44</v>
      </c>
      <c r="O6" s="11"/>
      <c r="P6" s="11">
        <v>400.75</v>
      </c>
      <c r="Q6" s="25"/>
      <c r="R6" s="11">
        <v>465.37</v>
      </c>
    </row>
    <row r="7" spans="1:18" ht="26.25" customHeight="1">
      <c r="E7" s="70" t="s">
        <v>65</v>
      </c>
      <c r="F7" s="11">
        <v>459.39</v>
      </c>
      <c r="G7" s="11">
        <v>470.4</v>
      </c>
      <c r="H7" s="11">
        <v>467.52</v>
      </c>
      <c r="I7" s="11">
        <v>469.03</v>
      </c>
      <c r="J7" s="11">
        <v>476.36</v>
      </c>
      <c r="K7" s="11">
        <v>476.36</v>
      </c>
      <c r="L7" s="11">
        <v>523.74</v>
      </c>
      <c r="M7" s="11">
        <v>530.39</v>
      </c>
      <c r="N7" s="11">
        <v>494.25</v>
      </c>
      <c r="O7" s="11"/>
      <c r="P7" s="11">
        <v>487.06</v>
      </c>
      <c r="Q7" s="25"/>
      <c r="R7" s="11">
        <v>474.47</v>
      </c>
    </row>
    <row r="8" spans="1:18" ht="26.25" customHeight="1">
      <c r="E8" s="70" t="s">
        <v>66</v>
      </c>
      <c r="F8" s="11">
        <v>1887.96</v>
      </c>
      <c r="G8" s="11">
        <v>1897.33</v>
      </c>
      <c r="H8" s="11">
        <v>2149.77</v>
      </c>
      <c r="I8" s="11">
        <v>2085</v>
      </c>
      <c r="J8" s="11">
        <v>2063.64</v>
      </c>
      <c r="K8" s="11">
        <v>2063.64</v>
      </c>
      <c r="L8" s="11">
        <v>2117.59</v>
      </c>
      <c r="M8" s="11">
        <v>2091.73</v>
      </c>
      <c r="N8" s="11">
        <v>1893.07</v>
      </c>
      <c r="O8" s="11"/>
      <c r="P8" s="11">
        <v>1955.64</v>
      </c>
      <c r="Q8" s="25"/>
      <c r="R8" s="11">
        <v>1935.47</v>
      </c>
    </row>
    <row r="9" spans="1:18" ht="26.25" customHeight="1" thickBot="1">
      <c r="E9" s="71" t="s">
        <v>67</v>
      </c>
      <c r="F9" s="26">
        <v>2420</v>
      </c>
      <c r="G9" s="26">
        <v>2437</v>
      </c>
      <c r="H9" s="26">
        <v>2458</v>
      </c>
      <c r="I9" s="26">
        <v>2478</v>
      </c>
      <c r="J9" s="26">
        <v>2493</v>
      </c>
      <c r="K9" s="26">
        <v>2493</v>
      </c>
      <c r="L9" s="26">
        <v>2537</v>
      </c>
      <c r="M9" s="26">
        <v>2579</v>
      </c>
      <c r="N9" s="26">
        <v>2619</v>
      </c>
      <c r="O9" s="26"/>
      <c r="P9" s="26">
        <v>2660</v>
      </c>
      <c r="Q9" s="27"/>
      <c r="R9" s="26">
        <v>2673</v>
      </c>
    </row>
    <row r="10" spans="1:18" ht="30" customHeight="1">
      <c r="E10" s="243" t="s">
        <v>88</v>
      </c>
      <c r="F10" s="243"/>
      <c r="G10" s="243"/>
      <c r="H10" s="243"/>
      <c r="I10" s="66"/>
    </row>
    <row r="11" spans="1:18" ht="30" customHeight="1" thickBot="1">
      <c r="F11" s="99"/>
      <c r="G11" s="99" t="s">
        <v>146</v>
      </c>
      <c r="H11" s="99"/>
      <c r="I11" s="99"/>
      <c r="J11" s="99"/>
      <c r="K11" s="99"/>
      <c r="L11" s="99"/>
      <c r="M11" s="99"/>
      <c r="N11" s="99"/>
      <c r="O11" s="99"/>
      <c r="P11" s="99"/>
      <c r="Q11" s="99"/>
      <c r="R11" s="99"/>
    </row>
    <row r="12" spans="1:18" ht="30" customHeight="1" thickBot="1">
      <c r="D12" s="46" t="s">
        <v>84</v>
      </c>
      <c r="E12" s="85" t="s">
        <v>83</v>
      </c>
      <c r="F12" s="47">
        <v>44743</v>
      </c>
      <c r="G12" s="47">
        <v>44774</v>
      </c>
      <c r="H12" s="47">
        <v>44805</v>
      </c>
      <c r="I12" s="47">
        <v>44835</v>
      </c>
      <c r="J12" s="47">
        <v>44866</v>
      </c>
      <c r="K12" s="47">
        <v>44896</v>
      </c>
      <c r="L12" s="47">
        <v>44927</v>
      </c>
      <c r="M12" s="48">
        <v>44958</v>
      </c>
      <c r="N12" s="48">
        <v>44986</v>
      </c>
      <c r="O12" s="48">
        <v>45017</v>
      </c>
      <c r="P12" s="48">
        <v>45047</v>
      </c>
      <c r="Q12" s="47">
        <v>45078</v>
      </c>
      <c r="R12" s="48">
        <v>45108</v>
      </c>
    </row>
    <row r="13" spans="1:18" ht="30" customHeight="1">
      <c r="D13" s="231" t="s">
        <v>85</v>
      </c>
      <c r="E13" s="64" t="s">
        <v>68</v>
      </c>
      <c r="F13" s="42">
        <v>839.04</v>
      </c>
      <c r="G13" s="42">
        <v>841.95</v>
      </c>
      <c r="H13" s="42">
        <v>945.64</v>
      </c>
      <c r="I13" s="42">
        <v>918.84</v>
      </c>
      <c r="J13" s="42">
        <v>911.27</v>
      </c>
      <c r="K13" s="42">
        <v>911.27</v>
      </c>
      <c r="L13" s="42">
        <v>936.76</v>
      </c>
      <c r="M13" s="42">
        <v>920.36</v>
      </c>
      <c r="N13" s="42">
        <v>850.77</v>
      </c>
      <c r="O13" s="43"/>
      <c r="P13" s="42">
        <v>871.67</v>
      </c>
      <c r="Q13" s="43"/>
      <c r="R13" s="43">
        <v>864.11</v>
      </c>
    </row>
    <row r="14" spans="1:18" ht="30" customHeight="1" thickBot="1">
      <c r="D14" s="232"/>
      <c r="E14" s="32" t="s">
        <v>69</v>
      </c>
      <c r="F14" s="11">
        <v>1049.2</v>
      </c>
      <c r="G14" s="11">
        <v>1052.81</v>
      </c>
      <c r="H14" s="11">
        <v>1182.71</v>
      </c>
      <c r="I14" s="11">
        <v>1148.9100000000001</v>
      </c>
      <c r="J14" s="11">
        <v>1139.55</v>
      </c>
      <c r="K14" s="11">
        <v>1139.55</v>
      </c>
      <c r="L14" s="11">
        <v>1204.5999999999999</v>
      </c>
      <c r="M14" s="11">
        <v>1179.08</v>
      </c>
      <c r="N14" s="11">
        <v>1062.83</v>
      </c>
      <c r="O14" s="25"/>
      <c r="P14" s="11">
        <v>1089.1199999999999</v>
      </c>
      <c r="Q14" s="25"/>
      <c r="R14" s="25">
        <v>1108.42</v>
      </c>
    </row>
    <row r="15" spans="1:18" ht="30" customHeight="1" thickBot="1">
      <c r="D15" s="45" t="s">
        <v>86</v>
      </c>
      <c r="E15" s="32" t="s">
        <v>70</v>
      </c>
      <c r="F15" s="11">
        <v>1887.96</v>
      </c>
      <c r="G15" s="11">
        <v>1897.33</v>
      </c>
      <c r="H15" s="11">
        <v>2149.77</v>
      </c>
      <c r="I15" s="11">
        <v>2085</v>
      </c>
      <c r="J15" s="11">
        <f>+J8</f>
        <v>2063.64</v>
      </c>
      <c r="K15" s="11">
        <f>+K8</f>
        <v>2063.64</v>
      </c>
      <c r="L15" s="11">
        <f t="shared" ref="L15:M15" si="0">+L8</f>
        <v>2117.59</v>
      </c>
      <c r="M15" s="11">
        <f t="shared" si="0"/>
        <v>2091.73</v>
      </c>
      <c r="N15" s="11">
        <f t="shared" ref="N15" si="1">+N8</f>
        <v>1893.07</v>
      </c>
      <c r="O15" s="25">
        <f>+O8</f>
        <v>0</v>
      </c>
      <c r="P15" s="11">
        <f>+P8</f>
        <v>1955.64</v>
      </c>
      <c r="Q15" s="25">
        <f>+Q8</f>
        <v>0</v>
      </c>
      <c r="R15" s="25">
        <f>+R8</f>
        <v>1935.47</v>
      </c>
    </row>
    <row r="16" spans="1:18" ht="30" customHeight="1" thickBot="1">
      <c r="D16" s="45" t="s">
        <v>87</v>
      </c>
      <c r="E16" s="33" t="s">
        <v>71</v>
      </c>
      <c r="F16" s="26">
        <v>2265.5520000000001</v>
      </c>
      <c r="G16" s="26">
        <v>2276.7959999999998</v>
      </c>
      <c r="H16" s="26">
        <v>2341.09953</v>
      </c>
      <c r="I16" s="26">
        <v>2502</v>
      </c>
      <c r="J16" s="26">
        <v>2476.3679999999999</v>
      </c>
      <c r="K16" s="26">
        <v>2476.3679999999999</v>
      </c>
      <c r="L16" s="26">
        <v>2541.1080000000002</v>
      </c>
      <c r="M16" s="26">
        <v>2510.076</v>
      </c>
      <c r="N16" s="26">
        <f>+N15*1.2</f>
        <v>2271.6839999999997</v>
      </c>
      <c r="O16" s="27">
        <f>+O15*1.2</f>
        <v>0</v>
      </c>
      <c r="P16" s="26">
        <f>+P15*1.2</f>
        <v>2346.768</v>
      </c>
      <c r="Q16" s="27">
        <f>+Q15*1.2</f>
        <v>0</v>
      </c>
      <c r="R16" s="27">
        <f>+R15*1.2</f>
        <v>2322.5639999999999</v>
      </c>
    </row>
    <row r="17" spans="5:16" ht="15" customHeight="1">
      <c r="E17" s="246" t="s">
        <v>88</v>
      </c>
      <c r="F17" s="246"/>
      <c r="G17" s="246"/>
      <c r="H17" s="246"/>
      <c r="I17" s="246"/>
      <c r="J17" s="246"/>
      <c r="K17" s="246"/>
      <c r="L17" s="246"/>
    </row>
    <row r="18" spans="5:16" ht="45.75" customHeight="1">
      <c r="E18" s="245" t="s">
        <v>94</v>
      </c>
      <c r="F18" s="245"/>
      <c r="G18" s="245"/>
      <c r="H18" s="245"/>
      <c r="I18" s="245"/>
      <c r="J18" s="245"/>
      <c r="K18" s="245"/>
      <c r="L18" s="245"/>
      <c r="M18" s="245"/>
      <c r="N18" s="245"/>
      <c r="O18" s="245"/>
      <c r="P18" s="245"/>
    </row>
    <row r="19" spans="5:16" ht="15.75">
      <c r="E19" s="244"/>
      <c r="F19" s="244"/>
      <c r="G19" s="244"/>
      <c r="H19" s="244"/>
      <c r="I19" s="244"/>
      <c r="J19" s="244"/>
    </row>
    <row r="42" spans="5:9">
      <c r="E42" s="229"/>
      <c r="F42" s="229"/>
      <c r="G42" s="229"/>
      <c r="H42" s="229"/>
      <c r="I42" s="229"/>
    </row>
    <row r="80" ht="32.25" customHeight="1"/>
    <row r="81" ht="32.25" customHeight="1"/>
    <row r="84" ht="30" customHeight="1"/>
    <row r="87" ht="21" customHeight="1"/>
  </sheetData>
  <mergeCells count="7">
    <mergeCell ref="E42:I42"/>
    <mergeCell ref="A1:C1"/>
    <mergeCell ref="E10:H10"/>
    <mergeCell ref="D13:D14"/>
    <mergeCell ref="E19:J19"/>
    <mergeCell ref="E18:P18"/>
    <mergeCell ref="E17:L17"/>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Z95"/>
  <sheetViews>
    <sheetView topLeftCell="D36" zoomScaleNormal="100" workbookViewId="0">
      <selection activeCell="E3" sqref="E3"/>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9" width="11.42578125" style="2"/>
    <col min="20" max="26" width="10.85546875" customWidth="1"/>
    <col min="27" max="16384" width="11.42578125" style="2"/>
  </cols>
  <sheetData>
    <row r="1" spans="1:26">
      <c r="A1" s="229"/>
      <c r="B1" s="229"/>
      <c r="C1" s="229"/>
      <c r="T1" s="2"/>
      <c r="U1" s="2"/>
    </row>
    <row r="2" spans="1:26">
      <c r="T2" s="2"/>
      <c r="U2" s="2"/>
      <c r="V2" s="2"/>
      <c r="W2" s="2"/>
      <c r="X2" s="2"/>
      <c r="Y2" s="2"/>
      <c r="Z2" s="2"/>
    </row>
    <row r="3" spans="1:26" ht="26.25" customHeight="1" thickBot="1">
      <c r="F3" s="237" t="s">
        <v>147</v>
      </c>
      <c r="G3" s="237"/>
      <c r="H3" s="237"/>
      <c r="I3" s="237"/>
      <c r="J3" s="237"/>
      <c r="K3" s="237"/>
      <c r="L3" s="237"/>
      <c r="M3" s="237"/>
      <c r="N3" s="237"/>
      <c r="O3" s="237"/>
      <c r="P3" s="237"/>
      <c r="Q3" s="237"/>
      <c r="R3" s="237"/>
      <c r="T3" s="2"/>
      <c r="U3" s="2"/>
      <c r="V3" s="2"/>
      <c r="W3" s="2"/>
      <c r="X3" s="2"/>
      <c r="Y3" s="2"/>
      <c r="Z3" s="2"/>
    </row>
    <row r="4" spans="1:26" ht="26.25" customHeight="1" thickBot="1">
      <c r="E4" s="58" t="s">
        <v>60</v>
      </c>
      <c r="F4" s="60">
        <v>44743</v>
      </c>
      <c r="G4" s="60">
        <v>44774</v>
      </c>
      <c r="H4" s="60">
        <v>44805</v>
      </c>
      <c r="I4" s="60">
        <v>44835</v>
      </c>
      <c r="J4" s="60">
        <v>44866</v>
      </c>
      <c r="K4" s="60">
        <v>44896</v>
      </c>
      <c r="L4" s="60">
        <v>44927</v>
      </c>
      <c r="M4" s="60">
        <v>44958</v>
      </c>
      <c r="N4" s="60">
        <v>44986</v>
      </c>
      <c r="O4" s="60">
        <v>45017</v>
      </c>
      <c r="P4" s="60">
        <v>45047</v>
      </c>
      <c r="Q4" s="60">
        <v>45078</v>
      </c>
      <c r="R4" s="60">
        <v>45108</v>
      </c>
      <c r="T4" s="2"/>
      <c r="U4" s="2"/>
      <c r="V4" s="2"/>
      <c r="W4" s="2"/>
      <c r="X4" s="2"/>
      <c r="Y4" s="2"/>
      <c r="Z4" s="2"/>
    </row>
    <row r="5" spans="1:26" ht="26.25" customHeight="1">
      <c r="E5" s="64" t="s">
        <v>63</v>
      </c>
      <c r="F5" s="42">
        <v>1125.6500000000001</v>
      </c>
      <c r="G5" s="42">
        <v>1157.9000000000001</v>
      </c>
      <c r="H5" s="42">
        <v>1221.8499999999999</v>
      </c>
      <c r="I5" s="42">
        <v>1258.6400000000001</v>
      </c>
      <c r="J5" s="42">
        <v>1269.6500000000001</v>
      </c>
      <c r="K5" s="42">
        <v>1260.7</v>
      </c>
      <c r="L5" s="42">
        <v>1274.19</v>
      </c>
      <c r="M5" s="42">
        <v>1259.9100000000001</v>
      </c>
      <c r="N5" s="42">
        <v>1238.18</v>
      </c>
      <c r="O5" s="42">
        <v>1247.3800000000001</v>
      </c>
      <c r="P5" s="42">
        <v>1276.06</v>
      </c>
      <c r="Q5" s="42">
        <v>1123.54</v>
      </c>
      <c r="R5" s="43">
        <v>1260.1199999999999</v>
      </c>
      <c r="T5" s="2"/>
      <c r="U5" s="2"/>
      <c r="V5" s="2"/>
      <c r="W5" s="2"/>
      <c r="X5" s="2"/>
      <c r="Y5" s="2"/>
      <c r="Z5" s="2"/>
    </row>
    <row r="6" spans="1:26" ht="26.25" customHeight="1">
      <c r="E6" s="32" t="s">
        <v>64</v>
      </c>
      <c r="F6" s="11">
        <v>927.75</v>
      </c>
      <c r="G6" s="11">
        <v>868.22</v>
      </c>
      <c r="H6" s="11">
        <v>857.06</v>
      </c>
      <c r="I6" s="11">
        <v>953.77</v>
      </c>
      <c r="J6" s="11">
        <v>962.1</v>
      </c>
      <c r="K6" s="11">
        <v>988.43</v>
      </c>
      <c r="L6" s="11">
        <v>1057.73</v>
      </c>
      <c r="M6" s="11">
        <v>1060.8</v>
      </c>
      <c r="N6" s="11">
        <v>1194.68</v>
      </c>
      <c r="O6" s="11">
        <v>1091.29</v>
      </c>
      <c r="P6" s="11">
        <v>1036.67</v>
      </c>
      <c r="Q6" s="11">
        <v>986.08</v>
      </c>
      <c r="R6" s="25">
        <v>995.95</v>
      </c>
      <c r="T6" s="2"/>
      <c r="U6" s="2"/>
      <c r="V6" s="2"/>
      <c r="W6" s="2"/>
      <c r="X6" s="2"/>
      <c r="Y6" s="2"/>
      <c r="Z6" s="2"/>
    </row>
    <row r="7" spans="1:26" ht="26.25" customHeight="1">
      <c r="E7" s="32" t="s">
        <v>65</v>
      </c>
      <c r="F7" s="11">
        <v>685.99</v>
      </c>
      <c r="G7" s="11">
        <v>698.36</v>
      </c>
      <c r="H7" s="11">
        <v>783.19</v>
      </c>
      <c r="I7" s="11">
        <v>787.98</v>
      </c>
      <c r="J7" s="11">
        <v>798.39</v>
      </c>
      <c r="K7" s="11">
        <v>810.07</v>
      </c>
      <c r="L7" s="11">
        <v>810</v>
      </c>
      <c r="M7" s="11">
        <v>823</v>
      </c>
      <c r="N7" s="11">
        <v>836</v>
      </c>
      <c r="O7" s="11">
        <v>839</v>
      </c>
      <c r="P7" s="11">
        <v>835</v>
      </c>
      <c r="Q7" s="11">
        <v>832</v>
      </c>
      <c r="R7" s="25">
        <v>825</v>
      </c>
      <c r="T7" s="2"/>
      <c r="U7" s="2"/>
      <c r="V7" s="2"/>
      <c r="W7" s="2"/>
      <c r="X7" s="2"/>
      <c r="Y7" s="2"/>
      <c r="Z7" s="2"/>
    </row>
    <row r="8" spans="1:26" ht="26.25" customHeight="1">
      <c r="E8" s="32" t="s">
        <v>66</v>
      </c>
      <c r="F8" s="11">
        <v>2802.9</v>
      </c>
      <c r="G8" s="11">
        <v>2740.82</v>
      </c>
      <c r="H8" s="11">
        <v>2872.55</v>
      </c>
      <c r="I8" s="11">
        <v>3013.74</v>
      </c>
      <c r="J8" s="11">
        <v>3041.35</v>
      </c>
      <c r="K8" s="11">
        <v>3054.71</v>
      </c>
      <c r="L8" s="11">
        <v>3153.94</v>
      </c>
      <c r="M8" s="11">
        <v>3155.49</v>
      </c>
      <c r="N8" s="11">
        <v>3288.4</v>
      </c>
      <c r="O8" s="11">
        <v>3194.1</v>
      </c>
      <c r="P8" s="11">
        <v>3166.38</v>
      </c>
      <c r="Q8" s="11">
        <v>2958.7</v>
      </c>
      <c r="R8" s="25">
        <v>3071.96</v>
      </c>
      <c r="T8" s="2"/>
      <c r="U8" s="2"/>
      <c r="V8" s="2"/>
      <c r="W8" s="2"/>
      <c r="X8" s="2"/>
      <c r="Y8" s="2"/>
      <c r="Z8" s="2"/>
    </row>
    <row r="9" spans="1:26" ht="26.25" customHeight="1" thickBot="1">
      <c r="E9" s="33" t="s">
        <v>67</v>
      </c>
      <c r="F9" s="26">
        <v>2682.48</v>
      </c>
      <c r="G9" s="26">
        <v>2700.83</v>
      </c>
      <c r="H9" s="26">
        <v>2724.97</v>
      </c>
      <c r="I9" s="26">
        <v>2746.87</v>
      </c>
      <c r="J9" s="26">
        <v>2763.19</v>
      </c>
      <c r="K9" s="26">
        <v>2780.99</v>
      </c>
      <c r="L9" s="26">
        <v>2812.51</v>
      </c>
      <c r="M9" s="26">
        <v>2858.99</v>
      </c>
      <c r="N9" s="26">
        <v>2902.82</v>
      </c>
      <c r="O9" s="26">
        <v>2929.63</v>
      </c>
      <c r="P9" s="26">
        <v>2948.79</v>
      </c>
      <c r="Q9" s="26">
        <v>2957.77</v>
      </c>
      <c r="R9" s="27">
        <v>2962.93</v>
      </c>
      <c r="T9" s="2"/>
      <c r="U9" s="2"/>
      <c r="V9" s="2"/>
      <c r="W9" s="2"/>
      <c r="X9" s="2"/>
      <c r="Y9" s="2"/>
      <c r="Z9" s="2"/>
    </row>
    <row r="10" spans="1:26" ht="30" customHeight="1">
      <c r="E10" s="246" t="s">
        <v>88</v>
      </c>
      <c r="F10" s="230"/>
      <c r="G10" s="230"/>
      <c r="H10" s="230"/>
      <c r="I10" s="230"/>
      <c r="J10" s="230"/>
      <c r="K10" s="230"/>
      <c r="L10" s="230"/>
      <c r="M10" s="230"/>
      <c r="N10" s="230"/>
      <c r="O10" s="230"/>
      <c r="P10" s="230"/>
      <c r="Q10" s="230"/>
      <c r="T10" s="2"/>
      <c r="U10" s="2"/>
      <c r="V10" s="2"/>
      <c r="W10" s="2"/>
      <c r="X10" s="2"/>
      <c r="Y10" s="2"/>
      <c r="Z10" s="2"/>
    </row>
    <row r="11" spans="1:26" ht="30" customHeight="1" thickBot="1">
      <c r="F11" s="237" t="s">
        <v>148</v>
      </c>
      <c r="G11" s="237"/>
      <c r="H11" s="237"/>
      <c r="I11" s="237"/>
      <c r="J11" s="237"/>
      <c r="K11" s="237"/>
      <c r="L11" s="237"/>
      <c r="M11" s="237"/>
      <c r="N11" s="237"/>
      <c r="O11" s="237"/>
      <c r="P11" s="237"/>
      <c r="Q11" s="237"/>
      <c r="R11" s="237"/>
      <c r="T11" s="2"/>
      <c r="U11" s="2"/>
      <c r="V11" s="2"/>
      <c r="W11" s="2"/>
      <c r="X11" s="2"/>
      <c r="Y11" s="2"/>
      <c r="Z11" s="2"/>
    </row>
    <row r="12" spans="1:26" ht="30" customHeight="1" thickBot="1">
      <c r="D12" s="46" t="s">
        <v>84</v>
      </c>
      <c r="E12" s="62" t="s">
        <v>83</v>
      </c>
      <c r="F12" s="60">
        <v>44743</v>
      </c>
      <c r="G12" s="60">
        <v>44774</v>
      </c>
      <c r="H12" s="60">
        <v>44805</v>
      </c>
      <c r="I12" s="60">
        <v>44835</v>
      </c>
      <c r="J12" s="60">
        <v>44866</v>
      </c>
      <c r="K12" s="60">
        <v>44896</v>
      </c>
      <c r="L12" s="60">
        <v>44927</v>
      </c>
      <c r="M12" s="60">
        <v>44958</v>
      </c>
      <c r="N12" s="60">
        <v>44986</v>
      </c>
      <c r="O12" s="60">
        <v>45017</v>
      </c>
      <c r="P12" s="60">
        <v>45047</v>
      </c>
      <c r="Q12" s="60">
        <v>45078</v>
      </c>
      <c r="R12" s="60">
        <v>45108</v>
      </c>
      <c r="T12" s="2"/>
      <c r="U12" s="2"/>
      <c r="V12" s="2"/>
      <c r="W12" s="2"/>
      <c r="X12" s="2"/>
      <c r="Y12" s="2"/>
      <c r="Z12" s="2"/>
    </row>
    <row r="13" spans="1:26" ht="30" customHeight="1">
      <c r="D13" s="231" t="s">
        <v>85</v>
      </c>
      <c r="E13" s="44" t="s">
        <v>68</v>
      </c>
      <c r="F13" s="42">
        <v>1236.22</v>
      </c>
      <c r="G13" s="42">
        <v>1246.24</v>
      </c>
      <c r="H13" s="42">
        <v>1263.6300000000001</v>
      </c>
      <c r="I13" s="120">
        <v>1321.29</v>
      </c>
      <c r="J13" s="120">
        <v>1337.14</v>
      </c>
      <c r="K13" s="42">
        <v>1347.43</v>
      </c>
      <c r="L13" s="42">
        <v>1380.44</v>
      </c>
      <c r="M13" s="42">
        <v>1405.01</v>
      </c>
      <c r="N13" s="42">
        <v>1440.79</v>
      </c>
      <c r="O13" s="42">
        <v>1455.91</v>
      </c>
      <c r="P13" s="42">
        <v>1467.27</v>
      </c>
      <c r="Q13" s="123">
        <v>1473.58</v>
      </c>
      <c r="R13" s="43">
        <v>1478</v>
      </c>
      <c r="T13" s="2"/>
      <c r="U13" s="2"/>
      <c r="V13" s="2"/>
      <c r="W13" s="2"/>
      <c r="X13" s="2"/>
      <c r="Y13" s="2"/>
      <c r="Z13" s="2"/>
    </row>
    <row r="14" spans="1:26" ht="30" customHeight="1" thickBot="1">
      <c r="D14" s="232"/>
      <c r="E14" s="32" t="s">
        <v>69</v>
      </c>
      <c r="F14" s="11">
        <v>1549.57</v>
      </c>
      <c r="G14" s="11">
        <v>1562.12</v>
      </c>
      <c r="H14" s="11">
        <v>1585.89</v>
      </c>
      <c r="I14" s="121">
        <v>1657.05</v>
      </c>
      <c r="J14" s="121">
        <v>1675.76</v>
      </c>
      <c r="K14" s="11">
        <v>1688.66</v>
      </c>
      <c r="L14" s="11">
        <v>1732.41</v>
      </c>
      <c r="M14" s="11">
        <v>1763.25</v>
      </c>
      <c r="N14" s="11">
        <v>1807.57</v>
      </c>
      <c r="O14" s="11">
        <v>1826.55</v>
      </c>
      <c r="P14" s="11">
        <v>1840.8</v>
      </c>
      <c r="Q14" s="124">
        <v>1848.72</v>
      </c>
      <c r="R14" s="25">
        <v>1854.26</v>
      </c>
      <c r="T14" s="2"/>
      <c r="U14" s="2"/>
      <c r="V14" s="2"/>
      <c r="W14" s="2"/>
      <c r="X14" s="2"/>
      <c r="Y14" s="2"/>
      <c r="Z14" s="2"/>
    </row>
    <row r="15" spans="1:26" ht="30" customHeight="1" thickBot="1">
      <c r="D15" s="45" t="s">
        <v>86</v>
      </c>
      <c r="E15" s="32" t="s">
        <v>70</v>
      </c>
      <c r="F15" s="11">
        <v>2802.9</v>
      </c>
      <c r="G15" s="11">
        <v>2740.82</v>
      </c>
      <c r="H15" s="11">
        <v>2872.55</v>
      </c>
      <c r="I15" s="121">
        <v>3013.74</v>
      </c>
      <c r="J15" s="121">
        <v>3041.35</v>
      </c>
      <c r="K15" s="11">
        <v>3054.71</v>
      </c>
      <c r="L15" s="11">
        <v>3153.94</v>
      </c>
      <c r="M15" s="11">
        <v>3155.49</v>
      </c>
      <c r="N15" s="11">
        <v>3288.4</v>
      </c>
      <c r="O15" s="11">
        <v>3194.1</v>
      </c>
      <c r="P15" s="11">
        <v>3166.38</v>
      </c>
      <c r="Q15" s="124">
        <v>2958.7</v>
      </c>
      <c r="R15" s="25">
        <v>3071.96</v>
      </c>
      <c r="T15" s="2"/>
      <c r="U15" s="2"/>
      <c r="V15" s="2"/>
      <c r="W15" s="2"/>
      <c r="X15" s="2"/>
      <c r="Y15" s="2"/>
      <c r="Z15" s="2"/>
    </row>
    <row r="16" spans="1:26" ht="30" customHeight="1" thickBot="1">
      <c r="D16" s="45" t="s">
        <v>87</v>
      </c>
      <c r="E16" s="33" t="s">
        <v>71</v>
      </c>
      <c r="F16" s="26">
        <v>3363.48</v>
      </c>
      <c r="G16" s="26">
        <v>3288.9839999999999</v>
      </c>
      <c r="H16" s="26">
        <v>3447.06</v>
      </c>
      <c r="I16" s="122">
        <v>3616.4879999999998</v>
      </c>
      <c r="J16" s="122">
        <v>3649.62</v>
      </c>
      <c r="K16" s="26">
        <v>3665.652</v>
      </c>
      <c r="L16" s="26">
        <v>3784.7280000000001</v>
      </c>
      <c r="M16" s="26">
        <v>3786.5879999999997</v>
      </c>
      <c r="N16" s="26">
        <v>3946.08</v>
      </c>
      <c r="O16" s="26">
        <v>2929.63</v>
      </c>
      <c r="P16" s="26">
        <v>3799.6559999999999</v>
      </c>
      <c r="Q16" s="119">
        <v>3550.4399999999996</v>
      </c>
      <c r="R16" s="27">
        <v>3686.3519999999999</v>
      </c>
      <c r="T16" s="2"/>
      <c r="U16" s="2"/>
      <c r="V16" s="2"/>
      <c r="W16" s="2"/>
      <c r="X16" s="2"/>
      <c r="Y16" s="2"/>
      <c r="Z16" s="2"/>
    </row>
    <row r="17" spans="5:26" ht="15" customHeight="1">
      <c r="E17" s="240" t="s">
        <v>89</v>
      </c>
      <c r="F17" s="228"/>
      <c r="G17" s="228"/>
      <c r="H17" s="228"/>
      <c r="I17" s="228"/>
      <c r="J17" s="228"/>
      <c r="K17" s="228"/>
      <c r="L17" s="228"/>
      <c r="M17" s="228"/>
      <c r="N17" s="228"/>
      <c r="O17" s="228"/>
      <c r="P17" s="228"/>
      <c r="Q17" s="228"/>
      <c r="T17" s="2"/>
      <c r="U17" s="2"/>
      <c r="V17" s="2"/>
      <c r="W17" s="2"/>
      <c r="X17" s="2"/>
      <c r="Y17" s="2"/>
      <c r="Z17" s="2"/>
    </row>
    <row r="18" spans="5:26" ht="24.75" customHeight="1">
      <c r="E18" s="228"/>
      <c r="F18" s="228"/>
      <c r="G18" s="228"/>
      <c r="H18" s="228"/>
      <c r="I18" s="228"/>
      <c r="J18" s="228"/>
      <c r="K18" s="228"/>
      <c r="L18" s="228"/>
      <c r="M18" s="228"/>
      <c r="N18" s="228"/>
      <c r="O18" s="228"/>
      <c r="P18" s="228"/>
      <c r="Q18" s="228"/>
      <c r="T18" s="2"/>
      <c r="U18" s="2"/>
      <c r="V18" s="2"/>
      <c r="W18" s="2"/>
      <c r="X18" s="2"/>
      <c r="Y18" s="2"/>
      <c r="Z18" s="2"/>
    </row>
    <row r="19" spans="5:26">
      <c r="T19" s="2"/>
      <c r="U19" s="2"/>
      <c r="V19" s="2"/>
      <c r="W19" s="2"/>
      <c r="X19" s="2"/>
      <c r="Y19" s="2"/>
      <c r="Z19" s="2"/>
    </row>
    <row r="20" spans="5:26">
      <c r="T20" s="2"/>
      <c r="U20" s="2"/>
      <c r="V20" s="2"/>
      <c r="W20" s="2"/>
      <c r="X20" s="2"/>
      <c r="Y20" s="2"/>
      <c r="Z20" s="2"/>
    </row>
    <row r="21" spans="5:26">
      <c r="T21" s="2"/>
      <c r="U21" s="2"/>
      <c r="V21" s="2"/>
      <c r="W21" s="2"/>
      <c r="X21" s="2"/>
      <c r="Y21" s="2"/>
      <c r="Z21" s="2"/>
    </row>
    <row r="22" spans="5:26">
      <c r="T22" s="2"/>
      <c r="U22" s="2"/>
      <c r="V22" s="2"/>
      <c r="W22" s="2"/>
      <c r="X22" s="2"/>
      <c r="Y22" s="2"/>
      <c r="Z22" s="2"/>
    </row>
    <row r="23" spans="5:26">
      <c r="T23" s="2"/>
      <c r="U23" s="2"/>
      <c r="V23" s="2"/>
      <c r="W23" s="2"/>
      <c r="X23" s="2"/>
      <c r="Y23" s="2"/>
      <c r="Z23" s="2"/>
    </row>
    <row r="24" spans="5:26">
      <c r="T24" s="2"/>
      <c r="U24" s="2"/>
      <c r="V24" s="2"/>
      <c r="W24" s="2"/>
      <c r="X24" s="2"/>
      <c r="Y24" s="2"/>
      <c r="Z24" s="2"/>
    </row>
    <row r="25" spans="5:26">
      <c r="T25" s="2"/>
      <c r="U25" s="2"/>
      <c r="V25" s="2"/>
      <c r="W25" s="2"/>
      <c r="X25" s="2"/>
      <c r="Y25" s="2"/>
      <c r="Z25" s="2"/>
    </row>
    <row r="26" spans="5:26">
      <c r="T26" s="2"/>
      <c r="U26" s="2"/>
      <c r="V26" s="2"/>
      <c r="W26" s="2"/>
      <c r="X26" s="2"/>
      <c r="Y26" s="2"/>
      <c r="Z26" s="2"/>
    </row>
    <row r="27" spans="5:26">
      <c r="T27" s="2"/>
      <c r="U27" s="2"/>
      <c r="V27" s="2"/>
      <c r="W27" s="2"/>
      <c r="X27" s="2"/>
      <c r="Y27" s="2"/>
      <c r="Z27" s="2"/>
    </row>
    <row r="28" spans="5:26">
      <c r="T28" s="2"/>
      <c r="U28" s="2"/>
      <c r="V28" s="2"/>
      <c r="W28" s="2"/>
      <c r="X28" s="2"/>
      <c r="Y28" s="2"/>
      <c r="Z28" s="2"/>
    </row>
    <row r="29" spans="5:26">
      <c r="T29" s="2"/>
      <c r="U29" s="2"/>
      <c r="V29" s="2"/>
      <c r="W29" s="2"/>
      <c r="X29" s="2"/>
      <c r="Y29" s="2"/>
      <c r="Z29" s="2"/>
    </row>
    <row r="30" spans="5:26">
      <c r="T30" s="2"/>
      <c r="U30" s="2"/>
      <c r="V30" s="2"/>
      <c r="W30" s="2"/>
      <c r="X30" s="2"/>
      <c r="Y30" s="2"/>
      <c r="Z30" s="2"/>
    </row>
    <row r="31" spans="5:26">
      <c r="T31" s="2"/>
      <c r="U31" s="2"/>
      <c r="V31" s="2"/>
      <c r="W31" s="2"/>
      <c r="X31" s="2"/>
      <c r="Y31" s="2"/>
      <c r="Z31" s="2"/>
    </row>
    <row r="32" spans="5:26">
      <c r="T32" s="2"/>
      <c r="U32" s="2"/>
      <c r="V32" s="2"/>
      <c r="W32" s="2"/>
      <c r="X32" s="2"/>
      <c r="Y32" s="2"/>
      <c r="Z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0:26">
      <c r="T81" s="2"/>
      <c r="U81" s="2"/>
      <c r="V81" s="2"/>
      <c r="W81" s="2"/>
      <c r="X81" s="2"/>
      <c r="Y81" s="2"/>
      <c r="Z81" s="2"/>
    </row>
    <row r="82" spans="20:26">
      <c r="T82" s="2"/>
      <c r="U82" s="2"/>
      <c r="V82" s="2"/>
      <c r="W82" s="2"/>
      <c r="X82" s="2"/>
      <c r="Y82" s="2"/>
      <c r="Z82" s="2"/>
    </row>
    <row r="83" spans="20:26" ht="30" customHeight="1">
      <c r="T83" s="2"/>
      <c r="U83" s="2"/>
      <c r="V83" s="2"/>
      <c r="W83" s="2"/>
      <c r="X83" s="2"/>
      <c r="Y83" s="2"/>
      <c r="Z83" s="2"/>
    </row>
    <row r="84" spans="20:26">
      <c r="T84" s="2"/>
      <c r="U84" s="2"/>
      <c r="V84" s="2"/>
      <c r="W84" s="2"/>
      <c r="X84" s="2"/>
      <c r="Y84" s="2"/>
      <c r="Z84" s="2"/>
    </row>
    <row r="85" spans="20:26">
      <c r="T85" s="2"/>
      <c r="U85" s="2"/>
      <c r="V85" s="2"/>
      <c r="W85" s="2"/>
      <c r="X85" s="2"/>
      <c r="Y85" s="2"/>
      <c r="Z85" s="2"/>
    </row>
    <row r="86" spans="20:26" ht="21" customHeight="1">
      <c r="T86" s="2"/>
      <c r="U86" s="2"/>
      <c r="V86" s="2"/>
      <c r="W86" s="2"/>
      <c r="X86" s="2"/>
      <c r="Y86" s="2"/>
      <c r="Z86" s="2"/>
    </row>
    <row r="87" spans="20:26">
      <c r="T87" s="2"/>
      <c r="U87" s="2"/>
      <c r="V87" s="2"/>
      <c r="W87" s="2"/>
      <c r="X87" s="2"/>
      <c r="Y87" s="2"/>
      <c r="Z87" s="2"/>
    </row>
    <row r="88" spans="20:26">
      <c r="T88" s="2"/>
      <c r="U88" s="2"/>
      <c r="V88" s="2"/>
      <c r="W88" s="2"/>
      <c r="X88" s="2"/>
      <c r="Y88" s="2"/>
      <c r="Z88" s="2"/>
    </row>
    <row r="89" spans="20:26">
      <c r="T89" s="2"/>
      <c r="U89" s="2"/>
      <c r="V89" s="2"/>
      <c r="W89" s="2"/>
      <c r="X89" s="2"/>
      <c r="Y89" s="2"/>
      <c r="Z89" s="2"/>
    </row>
    <row r="90" spans="20:26">
      <c r="T90" s="2"/>
      <c r="U90" s="2"/>
      <c r="V90" s="2"/>
      <c r="W90" s="2"/>
    </row>
    <row r="91" spans="20:26">
      <c r="T91" s="2"/>
      <c r="U91" s="2"/>
      <c r="V91" s="2"/>
      <c r="W91" s="2"/>
    </row>
    <row r="92" spans="20:26">
      <c r="T92" s="2"/>
      <c r="U92" s="2"/>
      <c r="V92" s="2"/>
      <c r="W92" s="2"/>
    </row>
    <row r="93" spans="20:26">
      <c r="T93" s="2"/>
      <c r="U93" s="2"/>
      <c r="V93" s="2"/>
      <c r="W93" s="2"/>
    </row>
    <row r="94" spans="20:26">
      <c r="T94" s="2"/>
      <c r="U94" s="2"/>
      <c r="V94" s="2"/>
      <c r="W94" s="2"/>
    </row>
    <row r="95" spans="20:26">
      <c r="T95" s="2"/>
      <c r="U95" s="2"/>
      <c r="V95" s="2"/>
      <c r="W95" s="2"/>
    </row>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R89"/>
  <sheetViews>
    <sheetView topLeftCell="C38" zoomScaleNormal="100" workbookViewId="0">
      <selection activeCell="E3" sqref="E3"/>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6384" width="11.42578125" style="2"/>
  </cols>
  <sheetData>
    <row r="1" spans="1:18">
      <c r="A1" s="229"/>
      <c r="B1" s="229"/>
      <c r="C1" s="229"/>
    </row>
    <row r="3" spans="1:18" ht="26.25" customHeight="1" thickBot="1">
      <c r="F3" s="247" t="s">
        <v>149</v>
      </c>
      <c r="G3" s="247"/>
      <c r="H3" s="247"/>
      <c r="I3" s="247"/>
      <c r="J3" s="247"/>
      <c r="K3" s="247"/>
      <c r="L3" s="247"/>
      <c r="M3" s="247"/>
      <c r="N3" s="247"/>
      <c r="O3" s="247"/>
      <c r="P3" s="247"/>
      <c r="Q3" s="247"/>
      <c r="R3" s="247"/>
    </row>
    <row r="4" spans="1:18" ht="26.25" customHeight="1" thickBot="1">
      <c r="E4" s="84" t="s">
        <v>60</v>
      </c>
      <c r="F4" s="47">
        <v>44743</v>
      </c>
      <c r="G4" s="47">
        <v>44774</v>
      </c>
      <c r="H4" s="47">
        <v>44805</v>
      </c>
      <c r="I4" s="47">
        <v>44835</v>
      </c>
      <c r="J4" s="47">
        <v>44866</v>
      </c>
      <c r="K4" s="47">
        <v>44896</v>
      </c>
      <c r="L4" s="47">
        <v>44927</v>
      </c>
      <c r="M4" s="47">
        <v>44958</v>
      </c>
      <c r="N4" s="48">
        <v>44986</v>
      </c>
      <c r="O4" s="47">
        <v>45017</v>
      </c>
      <c r="P4" s="48">
        <v>45047</v>
      </c>
      <c r="Q4" s="47">
        <v>45078</v>
      </c>
      <c r="R4" s="48">
        <v>45108</v>
      </c>
    </row>
    <row r="5" spans="1:18" ht="26.25" customHeight="1">
      <c r="E5" s="64" t="s">
        <v>63</v>
      </c>
      <c r="F5" s="41">
        <v>1266.6199999999999</v>
      </c>
      <c r="G5" s="42">
        <v>1462.83</v>
      </c>
      <c r="H5" s="42">
        <v>1551.06</v>
      </c>
      <c r="I5" s="42">
        <v>1665.75</v>
      </c>
      <c r="J5" s="42">
        <v>1722.18</v>
      </c>
      <c r="K5" s="42">
        <v>1699.54</v>
      </c>
      <c r="L5" s="42">
        <v>1699.06</v>
      </c>
      <c r="M5" s="42">
        <v>1714.78</v>
      </c>
      <c r="N5" s="42">
        <v>1706.94</v>
      </c>
      <c r="O5" s="42">
        <v>1701.33</v>
      </c>
      <c r="P5" s="42">
        <v>1656.2</v>
      </c>
      <c r="Q5" s="42">
        <v>1587.41</v>
      </c>
      <c r="R5" s="43">
        <v>1503.89</v>
      </c>
    </row>
    <row r="6" spans="1:18" ht="26.25" customHeight="1">
      <c r="E6" s="32" t="s">
        <v>64</v>
      </c>
      <c r="F6" s="28">
        <v>323.18</v>
      </c>
      <c r="G6" s="11">
        <v>279.37</v>
      </c>
      <c r="H6" s="11">
        <v>258.41000000000003</v>
      </c>
      <c r="I6" s="11">
        <v>244.23</v>
      </c>
      <c r="J6" s="11">
        <v>196.33</v>
      </c>
      <c r="K6" s="11">
        <v>207.91</v>
      </c>
      <c r="L6" s="11">
        <v>244.23</v>
      </c>
      <c r="M6" s="11">
        <v>229.32</v>
      </c>
      <c r="N6" s="11">
        <v>212.77</v>
      </c>
      <c r="O6" s="11">
        <v>257.81</v>
      </c>
      <c r="P6" s="11">
        <v>238.29</v>
      </c>
      <c r="Q6" s="11">
        <v>254</v>
      </c>
      <c r="R6" s="25">
        <v>280.27</v>
      </c>
    </row>
    <row r="7" spans="1:18" ht="26.25" customHeight="1">
      <c r="E7" s="32" t="s">
        <v>65</v>
      </c>
      <c r="F7" s="28">
        <v>1290.6099999999999</v>
      </c>
      <c r="G7" s="11">
        <v>1319</v>
      </c>
      <c r="H7" s="11">
        <v>1328.42</v>
      </c>
      <c r="I7" s="11">
        <v>1360.41</v>
      </c>
      <c r="J7" s="11">
        <v>1366.84</v>
      </c>
      <c r="K7" s="11">
        <v>1388.06</v>
      </c>
      <c r="L7" s="11">
        <v>1383.12</v>
      </c>
      <c r="M7" s="11">
        <v>1391.26</v>
      </c>
      <c r="N7" s="11">
        <v>1423.33</v>
      </c>
      <c r="O7" s="11">
        <v>1423.3</v>
      </c>
      <c r="P7" s="11">
        <v>1397.37</v>
      </c>
      <c r="Q7" s="11">
        <v>1374.66</v>
      </c>
      <c r="R7" s="25">
        <v>1386.35</v>
      </c>
    </row>
    <row r="8" spans="1:18" ht="26.25" customHeight="1">
      <c r="E8" s="32" t="s">
        <v>66</v>
      </c>
      <c r="F8" s="28">
        <v>2908.56</v>
      </c>
      <c r="G8" s="11">
        <v>3090.43</v>
      </c>
      <c r="H8" s="11">
        <v>3176.14</v>
      </c>
      <c r="I8" s="11">
        <v>3315.35</v>
      </c>
      <c r="J8" s="11">
        <v>3327.1</v>
      </c>
      <c r="K8" s="11">
        <v>3331.66</v>
      </c>
      <c r="L8" s="11">
        <v>3330.8</v>
      </c>
      <c r="M8" s="11">
        <v>3374.22</v>
      </c>
      <c r="N8" s="11">
        <v>3383.42</v>
      </c>
      <c r="O8" s="11">
        <v>3383.42</v>
      </c>
      <c r="P8" s="11">
        <v>3326.59</v>
      </c>
      <c r="Q8" s="11">
        <v>3250.2</v>
      </c>
      <c r="R8" s="25">
        <v>3200.63</v>
      </c>
    </row>
    <row r="9" spans="1:18" ht="26.25" customHeight="1" thickBot="1">
      <c r="E9" s="33" t="s">
        <v>67</v>
      </c>
      <c r="F9" s="29">
        <v>2892.47</v>
      </c>
      <c r="G9" s="26">
        <v>2912.1</v>
      </c>
      <c r="H9" s="26">
        <v>2938.2</v>
      </c>
      <c r="I9" s="26">
        <v>2961.82</v>
      </c>
      <c r="J9" s="26">
        <v>2979.35</v>
      </c>
      <c r="K9" s="26">
        <v>2998.51</v>
      </c>
      <c r="L9" s="26">
        <v>3032.54</v>
      </c>
      <c r="M9" s="26">
        <v>3082.58</v>
      </c>
      <c r="N9" s="26">
        <v>3129.85</v>
      </c>
      <c r="O9" s="26">
        <v>3158.78</v>
      </c>
      <c r="P9" s="26">
        <v>3179.5</v>
      </c>
      <c r="Q9" s="26">
        <v>3189.39</v>
      </c>
      <c r="R9" s="27">
        <v>3193.05</v>
      </c>
    </row>
    <row r="10" spans="1:18" ht="30" customHeight="1">
      <c r="E10" s="246" t="s">
        <v>88</v>
      </c>
      <c r="F10" s="230"/>
      <c r="G10" s="230"/>
      <c r="H10" s="230"/>
      <c r="I10" s="230"/>
      <c r="J10" s="230"/>
      <c r="K10" s="230"/>
      <c r="L10" s="230"/>
      <c r="M10" s="230"/>
      <c r="N10" s="230"/>
      <c r="O10" s="230"/>
      <c r="P10" s="230"/>
      <c r="Q10" s="230"/>
    </row>
    <row r="11" spans="1:18" ht="30" customHeight="1" thickBot="1">
      <c r="F11" s="237" t="s">
        <v>150</v>
      </c>
      <c r="G11" s="237"/>
      <c r="H11" s="237"/>
      <c r="I11" s="237"/>
      <c r="J11" s="237"/>
      <c r="K11" s="237"/>
      <c r="L11" s="237"/>
      <c r="M11" s="237"/>
      <c r="N11" s="237"/>
      <c r="O11" s="237"/>
      <c r="P11" s="237"/>
      <c r="Q11" s="237"/>
      <c r="R11" s="237"/>
    </row>
    <row r="12" spans="1:18" ht="30" customHeight="1" thickBot="1">
      <c r="D12" s="46" t="s">
        <v>84</v>
      </c>
      <c r="E12" s="67" t="s">
        <v>83</v>
      </c>
      <c r="F12" s="47">
        <v>44743</v>
      </c>
      <c r="G12" s="47">
        <v>44774</v>
      </c>
      <c r="H12" s="47">
        <v>44805</v>
      </c>
      <c r="I12" s="47">
        <v>44835</v>
      </c>
      <c r="J12" s="47">
        <v>44866</v>
      </c>
      <c r="K12" s="47">
        <v>44896</v>
      </c>
      <c r="L12" s="47">
        <v>44927</v>
      </c>
      <c r="M12" s="47">
        <v>44958</v>
      </c>
      <c r="N12" s="48">
        <v>44986</v>
      </c>
      <c r="O12" s="47">
        <v>45017</v>
      </c>
      <c r="P12" s="48">
        <v>45047</v>
      </c>
      <c r="Q12" s="47">
        <v>45078</v>
      </c>
      <c r="R12" s="48">
        <v>45108</v>
      </c>
    </row>
    <row r="13" spans="1:18" ht="30" customHeight="1">
      <c r="D13" s="238" t="s">
        <v>85</v>
      </c>
      <c r="E13" s="64" t="s">
        <v>68</v>
      </c>
      <c r="F13" s="41">
        <v>1256.8800000000001</v>
      </c>
      <c r="G13" s="42">
        <v>1331.73</v>
      </c>
      <c r="H13" s="42">
        <v>1367.51</v>
      </c>
      <c r="I13" s="42">
        <v>1423.49</v>
      </c>
      <c r="J13" s="42">
        <v>1433.79</v>
      </c>
      <c r="K13" s="42">
        <v>1444.79</v>
      </c>
      <c r="L13" s="42">
        <v>1462.96</v>
      </c>
      <c r="M13" s="42">
        <v>1488.96</v>
      </c>
      <c r="N13" s="42">
        <v>1513.69</v>
      </c>
      <c r="O13" s="42">
        <v>1529.59</v>
      </c>
      <c r="P13" s="42">
        <v>1541.54</v>
      </c>
      <c r="Q13" s="42">
        <v>1548.28</v>
      </c>
      <c r="R13" s="43">
        <v>1551.99</v>
      </c>
    </row>
    <row r="14" spans="1:18" ht="30" customHeight="1" thickBot="1">
      <c r="D14" s="239"/>
      <c r="E14" s="32" t="s">
        <v>69</v>
      </c>
      <c r="F14" s="28">
        <v>1573.21</v>
      </c>
      <c r="G14" s="11">
        <v>1667.06</v>
      </c>
      <c r="H14" s="11">
        <v>1711.63</v>
      </c>
      <c r="I14" s="11">
        <v>1781.6</v>
      </c>
      <c r="J14" s="11">
        <v>1794.38</v>
      </c>
      <c r="K14" s="11">
        <v>1808.19</v>
      </c>
      <c r="L14" s="11">
        <v>1831</v>
      </c>
      <c r="M14" s="11">
        <v>1863.54</v>
      </c>
      <c r="N14" s="11">
        <v>1894.49</v>
      </c>
      <c r="O14" s="11">
        <v>1914.39</v>
      </c>
      <c r="P14" s="11">
        <v>1929.36</v>
      </c>
      <c r="Q14" s="11">
        <v>1937.78</v>
      </c>
      <c r="R14" s="25">
        <v>1942.43</v>
      </c>
    </row>
    <row r="15" spans="1:18" ht="30" customHeight="1" thickBot="1">
      <c r="D15" s="65" t="s">
        <v>86</v>
      </c>
      <c r="E15" s="32" t="s">
        <v>70</v>
      </c>
      <c r="F15" s="28">
        <v>2908.56</v>
      </c>
      <c r="G15" s="11">
        <v>3090.43</v>
      </c>
      <c r="H15" s="11">
        <v>3176.14</v>
      </c>
      <c r="I15" s="11">
        <v>3315.35</v>
      </c>
      <c r="J15" s="11">
        <f>+J8</f>
        <v>3327.1</v>
      </c>
      <c r="K15" s="11">
        <v>3331.66</v>
      </c>
      <c r="L15" s="11">
        <v>3330.8</v>
      </c>
      <c r="M15" s="11">
        <f t="shared" ref="M15" si="0">+M8</f>
        <v>3374.22</v>
      </c>
      <c r="N15" s="11">
        <f>+N8</f>
        <v>3383.42</v>
      </c>
      <c r="O15" s="11">
        <f>+O8</f>
        <v>3383.42</v>
      </c>
      <c r="P15" s="11">
        <f>+P8</f>
        <v>3326.59</v>
      </c>
      <c r="Q15" s="11">
        <f>+Q8</f>
        <v>3250.2</v>
      </c>
      <c r="R15" s="25">
        <f>+R8</f>
        <v>3200.63</v>
      </c>
    </row>
    <row r="16" spans="1:18" ht="30" customHeight="1" thickBot="1">
      <c r="D16" s="65" t="s">
        <v>87</v>
      </c>
      <c r="E16" s="33" t="s">
        <v>71</v>
      </c>
      <c r="F16" s="29">
        <v>3490.2719999999999</v>
      </c>
      <c r="G16" s="26">
        <v>3708.5159999999996</v>
      </c>
      <c r="H16" s="26">
        <v>3811.3679999999995</v>
      </c>
      <c r="I16" s="26">
        <v>3978.4199999999996</v>
      </c>
      <c r="J16" s="26">
        <v>3992.5199999999995</v>
      </c>
      <c r="K16" s="26">
        <v>3997.9919999999997</v>
      </c>
      <c r="L16" s="26">
        <v>3996.96</v>
      </c>
      <c r="M16" s="26">
        <v>4049.0639999999994</v>
      </c>
      <c r="N16" s="26">
        <f>+N15*1.2</f>
        <v>4060.1039999999998</v>
      </c>
      <c r="O16" s="26">
        <f>+O15*1.2</f>
        <v>4060.1039999999998</v>
      </c>
      <c r="P16" s="26">
        <f>+P15*1.2</f>
        <v>3991.9079999999999</v>
      </c>
      <c r="Q16" s="26">
        <f>+Q15*1.2</f>
        <v>3900.24</v>
      </c>
      <c r="R16" s="27">
        <f>+R15*1.2</f>
        <v>3840.7559999999999</v>
      </c>
    </row>
    <row r="17" spans="4:18" ht="30" customHeight="1">
      <c r="D17" s="246" t="s">
        <v>96</v>
      </c>
      <c r="E17" s="246"/>
      <c r="F17" s="230"/>
      <c r="G17" s="230"/>
      <c r="H17" s="230"/>
      <c r="I17" s="230"/>
      <c r="J17" s="230"/>
      <c r="K17" s="230"/>
      <c r="L17" s="230"/>
      <c r="M17" s="230"/>
      <c r="N17" s="230"/>
      <c r="O17" s="230"/>
      <c r="P17" s="230"/>
      <c r="Q17" s="230"/>
    </row>
    <row r="18" spans="4:18" ht="10.5" customHeight="1">
      <c r="E18" s="108"/>
      <c r="F18" s="236" t="s">
        <v>94</v>
      </c>
      <c r="G18" s="236"/>
      <c r="H18" s="236"/>
      <c r="I18" s="236"/>
      <c r="J18" s="236"/>
      <c r="K18" s="236"/>
      <c r="L18" s="236"/>
      <c r="M18" s="236"/>
      <c r="N18" s="236"/>
      <c r="O18" s="236"/>
      <c r="P18" s="236"/>
      <c r="Q18" s="236"/>
      <c r="R18" s="236"/>
    </row>
    <row r="19" spans="4:18" ht="19.5" customHeight="1">
      <c r="E19" s="108"/>
      <c r="F19" s="236"/>
      <c r="G19" s="236"/>
      <c r="H19" s="236"/>
      <c r="I19" s="236"/>
      <c r="J19" s="236"/>
      <c r="K19" s="236"/>
      <c r="L19" s="236"/>
      <c r="M19" s="236"/>
      <c r="N19" s="236"/>
      <c r="O19" s="236"/>
      <c r="P19" s="236"/>
      <c r="Q19" s="236"/>
      <c r="R19" s="236"/>
    </row>
    <row r="20" spans="4:18">
      <c r="E20" s="108"/>
      <c r="F20" s="236"/>
      <c r="G20" s="236"/>
      <c r="H20" s="236"/>
      <c r="I20" s="236"/>
      <c r="J20" s="236"/>
      <c r="K20" s="236"/>
      <c r="L20" s="236"/>
      <c r="M20" s="236"/>
      <c r="N20" s="236"/>
      <c r="O20" s="236"/>
      <c r="P20" s="236"/>
      <c r="Q20" s="236"/>
      <c r="R20" s="236"/>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3:R3"/>
    <mergeCell ref="F11:R11"/>
    <mergeCell ref="F18:R20"/>
    <mergeCell ref="D17:Q17"/>
    <mergeCell ref="E10:Q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6"/>
  <sheetViews>
    <sheetView topLeftCell="C27" zoomScaleNormal="100" workbookViewId="0">
      <selection activeCell="D35" sqref="D35"/>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18" width="9.7109375" style="2" customWidth="1"/>
    <col min="19" max="16384" width="11.42578125" style="2"/>
  </cols>
  <sheetData>
    <row r="1" spans="1:19">
      <c r="A1" s="229"/>
      <c r="B1" s="229"/>
      <c r="C1" s="229"/>
    </row>
    <row r="3" spans="1:19" ht="26.25" customHeight="1" thickBot="1">
      <c r="F3" s="241" t="s">
        <v>126</v>
      </c>
      <c r="G3" s="242"/>
      <c r="H3" s="242"/>
      <c r="I3" s="242"/>
      <c r="J3" s="242"/>
      <c r="K3" s="242"/>
      <c r="L3" s="242"/>
      <c r="M3" s="242"/>
      <c r="N3" s="242"/>
      <c r="O3" s="242"/>
      <c r="P3" s="242"/>
      <c r="Q3" s="242"/>
      <c r="R3" s="242"/>
      <c r="S3" s="90"/>
    </row>
    <row r="4" spans="1:19" ht="26.25" customHeight="1" thickBot="1">
      <c r="E4" s="58" t="s">
        <v>60</v>
      </c>
      <c r="F4" s="59">
        <v>44743</v>
      </c>
      <c r="G4" s="60">
        <v>44774</v>
      </c>
      <c r="H4" s="60">
        <v>44805</v>
      </c>
      <c r="I4" s="60">
        <v>44835</v>
      </c>
      <c r="J4" s="60">
        <v>44866</v>
      </c>
      <c r="K4" s="60">
        <v>44896</v>
      </c>
      <c r="L4" s="60">
        <v>44927</v>
      </c>
      <c r="M4" s="60">
        <v>44958</v>
      </c>
      <c r="N4" s="60">
        <v>44986</v>
      </c>
      <c r="O4" s="60">
        <v>45017</v>
      </c>
      <c r="P4" s="60">
        <v>45047</v>
      </c>
      <c r="Q4" s="60">
        <v>45078</v>
      </c>
      <c r="R4" s="61">
        <v>45108</v>
      </c>
    </row>
    <row r="5" spans="1:19" ht="26.25" customHeight="1">
      <c r="E5" s="44" t="s">
        <v>63</v>
      </c>
      <c r="F5" s="72">
        <v>1077.1099999999999</v>
      </c>
      <c r="G5" s="73">
        <v>1175.82</v>
      </c>
      <c r="H5" s="73">
        <v>1182.5</v>
      </c>
      <c r="I5" s="73">
        <v>1181.8800000000001</v>
      </c>
      <c r="J5" s="73">
        <v>1288.68</v>
      </c>
      <c r="K5" s="73">
        <v>1259.19</v>
      </c>
      <c r="L5" s="73">
        <v>1437.75845</v>
      </c>
      <c r="M5" s="73">
        <v>1314.49</v>
      </c>
      <c r="N5" s="73">
        <v>1422.95299</v>
      </c>
      <c r="O5" s="73">
        <v>1359.5739699999999</v>
      </c>
      <c r="P5" s="73">
        <v>1393.1007400000001</v>
      </c>
      <c r="Q5" s="73">
        <v>1512.3428799999999</v>
      </c>
      <c r="R5" s="74">
        <v>1077.1351199999999</v>
      </c>
    </row>
    <row r="6" spans="1:19" ht="26.25" customHeight="1">
      <c r="E6" s="32" t="s">
        <v>64</v>
      </c>
      <c r="F6" s="36">
        <v>532.44000000000005</v>
      </c>
      <c r="G6" s="30">
        <v>520.33000000000004</v>
      </c>
      <c r="H6" s="30">
        <v>515.15</v>
      </c>
      <c r="I6" s="30">
        <v>565.72</v>
      </c>
      <c r="J6" s="30">
        <v>602.02</v>
      </c>
      <c r="K6" s="30">
        <v>604.79999999999995</v>
      </c>
      <c r="L6" s="30">
        <v>535.94235000000003</v>
      </c>
      <c r="M6" s="30">
        <v>331.09</v>
      </c>
      <c r="N6" s="30">
        <v>763.35613000000001</v>
      </c>
      <c r="O6" s="30">
        <v>599.24201000000005</v>
      </c>
      <c r="P6" s="30">
        <v>682.24788999999998</v>
      </c>
      <c r="Q6" s="30">
        <v>571.33816999999999</v>
      </c>
      <c r="R6" s="31">
        <v>683.32677000000001</v>
      </c>
    </row>
    <row r="7" spans="1:19" ht="26.25" customHeight="1">
      <c r="E7" s="32" t="s">
        <v>65</v>
      </c>
      <c r="F7" s="36">
        <v>427.16</v>
      </c>
      <c r="G7" s="30">
        <v>427.16</v>
      </c>
      <c r="H7" s="30">
        <v>427.16</v>
      </c>
      <c r="I7" s="30">
        <v>427.16</v>
      </c>
      <c r="J7" s="30">
        <v>427.16</v>
      </c>
      <c r="K7" s="30">
        <v>427.16</v>
      </c>
      <c r="L7" s="30">
        <v>483.20459</v>
      </c>
      <c r="M7" s="30">
        <v>462.69</v>
      </c>
      <c r="N7" s="30">
        <v>483.20459</v>
      </c>
      <c r="O7" s="30">
        <v>483.20459</v>
      </c>
      <c r="P7" s="30">
        <v>483.20459</v>
      </c>
      <c r="Q7" s="30">
        <v>483.20459</v>
      </c>
      <c r="R7" s="31">
        <v>483.20459</v>
      </c>
    </row>
    <row r="8" spans="1:19" ht="26.25" customHeight="1">
      <c r="E8" s="32" t="s">
        <v>66</v>
      </c>
      <c r="F8" s="36">
        <v>2092.5500000000002</v>
      </c>
      <c r="G8" s="30">
        <v>2179.73</v>
      </c>
      <c r="H8" s="30">
        <v>2180.8000000000002</v>
      </c>
      <c r="I8" s="30">
        <v>2233.2399999999998</v>
      </c>
      <c r="J8" s="30">
        <v>2374.06</v>
      </c>
      <c r="K8" s="30">
        <v>2351.81</v>
      </c>
      <c r="L8" s="30">
        <v>2525</v>
      </c>
      <c r="M8" s="30">
        <v>2119.87</v>
      </c>
      <c r="N8" s="30">
        <v>2739.93995</v>
      </c>
      <c r="O8" s="30">
        <v>2509.99739</v>
      </c>
      <c r="P8" s="30">
        <v>2628.3127100000002</v>
      </c>
      <c r="Q8" s="30">
        <v>2634.4758999999999</v>
      </c>
      <c r="R8" s="31">
        <v>2305.86069</v>
      </c>
    </row>
    <row r="9" spans="1:19" ht="26.25" customHeight="1" thickBot="1">
      <c r="E9" s="33" t="s">
        <v>67</v>
      </c>
      <c r="F9" s="37">
        <v>3330.13</v>
      </c>
      <c r="G9" s="34">
        <v>3352.73</v>
      </c>
      <c r="H9" s="34">
        <v>3382.78</v>
      </c>
      <c r="I9" s="34">
        <v>3409.98</v>
      </c>
      <c r="J9" s="34">
        <v>3430.15</v>
      </c>
      <c r="K9" s="34">
        <v>3452.22</v>
      </c>
      <c r="L9" s="34">
        <v>3491.3960400000001</v>
      </c>
      <c r="M9" s="34">
        <v>2698</v>
      </c>
      <c r="N9" s="34">
        <v>3603.4322000000002</v>
      </c>
      <c r="O9" s="34">
        <v>3636.73873</v>
      </c>
      <c r="P9" s="34">
        <v>3660.58439</v>
      </c>
      <c r="Q9" s="34">
        <v>3671.9761699999999</v>
      </c>
      <c r="R9" s="35">
        <v>3678.3845000000001</v>
      </c>
    </row>
    <row r="10" spans="1:19" ht="30" customHeight="1">
      <c r="E10" s="246" t="s">
        <v>88</v>
      </c>
      <c r="F10" s="230"/>
      <c r="G10" s="230"/>
      <c r="H10" s="230"/>
      <c r="I10" s="230"/>
      <c r="J10" s="230"/>
      <c r="K10" s="230"/>
      <c r="L10" s="230"/>
      <c r="M10" s="230"/>
      <c r="N10" s="230"/>
      <c r="O10" s="230"/>
      <c r="P10" s="230"/>
      <c r="Q10" s="230"/>
      <c r="R10" s="230"/>
    </row>
    <row r="11" spans="1:19" ht="30" customHeight="1" thickBot="1">
      <c r="F11" s="241" t="s">
        <v>127</v>
      </c>
      <c r="G11" s="242"/>
      <c r="H11" s="242"/>
      <c r="I11" s="242"/>
      <c r="J11" s="242"/>
      <c r="K11" s="242"/>
      <c r="L11" s="242"/>
      <c r="M11" s="242"/>
      <c r="N11" s="242"/>
      <c r="O11" s="242"/>
      <c r="P11" s="242"/>
      <c r="Q11" s="242"/>
      <c r="R11" s="242"/>
      <c r="S11" s="90"/>
    </row>
    <row r="12" spans="1:19" ht="30" customHeight="1" thickBot="1">
      <c r="D12" s="46" t="s">
        <v>84</v>
      </c>
      <c r="E12" s="62" t="s">
        <v>83</v>
      </c>
      <c r="F12" s="59">
        <v>44743</v>
      </c>
      <c r="G12" s="60">
        <v>44774</v>
      </c>
      <c r="H12" s="60">
        <v>44805</v>
      </c>
      <c r="I12" s="60">
        <v>44835</v>
      </c>
      <c r="J12" s="60">
        <v>44866</v>
      </c>
      <c r="K12" s="60">
        <v>44896</v>
      </c>
      <c r="L12" s="60">
        <v>44927</v>
      </c>
      <c r="M12" s="60">
        <v>44958</v>
      </c>
      <c r="N12" s="60">
        <v>44986</v>
      </c>
      <c r="O12" s="60">
        <v>45017</v>
      </c>
      <c r="P12" s="60">
        <v>45047</v>
      </c>
      <c r="Q12" s="60">
        <v>45078</v>
      </c>
      <c r="R12" s="61">
        <v>45108</v>
      </c>
    </row>
    <row r="13" spans="1:19" ht="30" customHeight="1">
      <c r="D13" s="231" t="s">
        <v>85</v>
      </c>
      <c r="E13" s="44" t="s">
        <v>68</v>
      </c>
      <c r="F13" s="72">
        <v>944.85</v>
      </c>
      <c r="G13" s="73">
        <v>978.13</v>
      </c>
      <c r="H13" s="73">
        <v>988.13</v>
      </c>
      <c r="I13" s="73">
        <v>1004.17</v>
      </c>
      <c r="J13" s="73">
        <v>1059.4100000000001</v>
      </c>
      <c r="K13" s="73">
        <v>1067.55</v>
      </c>
      <c r="L13" s="73">
        <v>1122.06</v>
      </c>
      <c r="M13" s="73">
        <v>930.14</v>
      </c>
      <c r="N13" s="73">
        <v>1214.8</v>
      </c>
      <c r="O13" s="73">
        <v>1227.57</v>
      </c>
      <c r="P13" s="73">
        <v>1237.1600000000001</v>
      </c>
      <c r="Q13" s="73">
        <v>1242.57</v>
      </c>
      <c r="R13" s="74">
        <v>1246.29</v>
      </c>
    </row>
    <row r="14" spans="1:19" ht="30" customHeight="1" thickBot="1">
      <c r="D14" s="232"/>
      <c r="E14" s="32" t="s">
        <v>69</v>
      </c>
      <c r="F14" s="36">
        <v>1181.6300000000001</v>
      </c>
      <c r="G14" s="30">
        <v>1222.23</v>
      </c>
      <c r="H14" s="30">
        <v>1234.73</v>
      </c>
      <c r="I14" s="30">
        <v>1255.69</v>
      </c>
      <c r="J14" s="30">
        <v>1324.26</v>
      </c>
      <c r="K14" s="30">
        <v>1334.45</v>
      </c>
      <c r="L14" s="30">
        <v>1402.59</v>
      </c>
      <c r="M14" s="30">
        <v>1170.78</v>
      </c>
      <c r="N14" s="30">
        <v>1517.42</v>
      </c>
      <c r="O14" s="30">
        <v>1533.36</v>
      </c>
      <c r="P14" s="30">
        <v>1545.35</v>
      </c>
      <c r="Q14" s="30">
        <v>1552.1</v>
      </c>
      <c r="R14" s="31">
        <v>1556.75</v>
      </c>
    </row>
    <row r="15" spans="1:19" ht="30" customHeight="1" thickBot="1">
      <c r="D15" s="45" t="s">
        <v>86</v>
      </c>
      <c r="E15" s="32" t="s">
        <v>70</v>
      </c>
      <c r="F15" s="36">
        <v>2092.5500000000002</v>
      </c>
      <c r="G15" s="30">
        <v>2179.73</v>
      </c>
      <c r="H15" s="30">
        <v>2180.8000000000002</v>
      </c>
      <c r="I15" s="30">
        <v>2233.2399999999998</v>
      </c>
      <c r="J15" s="30">
        <v>2374.06</v>
      </c>
      <c r="K15" s="30">
        <v>2351.81</v>
      </c>
      <c r="L15" s="30">
        <v>2525</v>
      </c>
      <c r="M15" s="30">
        <v>2119.87</v>
      </c>
      <c r="N15" s="30">
        <v>2509.99739</v>
      </c>
      <c r="O15" s="30">
        <v>2628.3127100000002</v>
      </c>
      <c r="P15" s="30">
        <v>2628.3127100000002</v>
      </c>
      <c r="Q15" s="30">
        <v>2634.4758999999999</v>
      </c>
      <c r="R15" s="31">
        <v>2305.86069</v>
      </c>
    </row>
    <row r="16" spans="1:19" ht="30" customHeight="1" thickBot="1">
      <c r="D16" s="45" t="s">
        <v>87</v>
      </c>
      <c r="E16" s="33" t="s">
        <v>71</v>
      </c>
      <c r="F16" s="29">
        <v>2511.06</v>
      </c>
      <c r="G16" s="26">
        <v>2615.6759999999999</v>
      </c>
      <c r="H16" s="26">
        <v>2616.96</v>
      </c>
      <c r="I16" s="26">
        <v>2679.8879999999995</v>
      </c>
      <c r="J16" s="26">
        <v>2848.8719999999998</v>
      </c>
      <c r="K16" s="26">
        <v>2822.172</v>
      </c>
      <c r="L16" s="26">
        <v>3030</v>
      </c>
      <c r="M16" s="26">
        <v>2543.8439999999996</v>
      </c>
      <c r="N16" s="26">
        <v>3287.92794</v>
      </c>
      <c r="O16" s="26">
        <v>3011.9968679999997</v>
      </c>
      <c r="P16" s="26">
        <v>3153.9752520000002</v>
      </c>
      <c r="Q16" s="26">
        <v>3161.3710799999999</v>
      </c>
      <c r="R16" s="27">
        <v>2767.0328279999999</v>
      </c>
    </row>
    <row r="17" spans="5:18" ht="15" customHeight="1">
      <c r="E17" s="248" t="s">
        <v>89</v>
      </c>
      <c r="F17" s="236"/>
      <c r="G17" s="236"/>
      <c r="H17" s="236"/>
      <c r="I17" s="236"/>
      <c r="J17" s="236"/>
      <c r="K17" s="236"/>
      <c r="L17" s="236"/>
      <c r="M17" s="236"/>
      <c r="N17" s="236"/>
      <c r="O17" s="236"/>
      <c r="P17" s="236"/>
      <c r="Q17" s="236"/>
      <c r="R17" s="236"/>
    </row>
    <row r="18" spans="5:18">
      <c r="E18" s="236"/>
      <c r="F18" s="236"/>
      <c r="G18" s="236"/>
      <c r="H18" s="236"/>
      <c r="I18" s="236"/>
      <c r="J18" s="236"/>
      <c r="K18" s="236"/>
      <c r="L18" s="236"/>
      <c r="M18" s="236"/>
      <c r="N18" s="236"/>
      <c r="O18" s="236"/>
      <c r="P18" s="236"/>
      <c r="Q18" s="236"/>
      <c r="R18" s="236"/>
    </row>
    <row r="19" spans="5:18">
      <c r="E19" s="236"/>
      <c r="F19" s="236"/>
      <c r="G19" s="236"/>
      <c r="H19" s="236"/>
      <c r="I19" s="236"/>
      <c r="J19" s="236"/>
      <c r="K19" s="236"/>
      <c r="L19" s="236"/>
      <c r="M19" s="236"/>
      <c r="N19" s="236"/>
      <c r="O19" s="236"/>
      <c r="P19" s="236"/>
      <c r="Q19" s="236"/>
      <c r="R19" s="236"/>
    </row>
    <row r="79" ht="32.25" customHeight="1"/>
    <row r="80" ht="32.25" customHeight="1"/>
    <row r="83" ht="30" customHeight="1"/>
    <row r="86" ht="21" customHeight="1"/>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86"/>
  <sheetViews>
    <sheetView topLeftCell="E10" zoomScaleNormal="100" workbookViewId="0">
      <selection activeCell="T28" sqref="T28"/>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29"/>
      <c r="B1" s="229"/>
      <c r="C1" s="229"/>
    </row>
    <row r="2" spans="1:19" ht="15.75" thickBot="1"/>
    <row r="3" spans="1:19" ht="26.25" customHeight="1" thickBot="1">
      <c r="F3" s="249" t="s">
        <v>103</v>
      </c>
      <c r="G3" s="249"/>
      <c r="H3" s="249"/>
      <c r="I3" s="249"/>
      <c r="J3" s="249"/>
      <c r="K3" s="249"/>
      <c r="L3" s="249"/>
      <c r="M3" s="249"/>
      <c r="N3" s="249"/>
      <c r="O3" s="249"/>
      <c r="P3" s="249"/>
      <c r="Q3" s="249"/>
      <c r="R3" s="250"/>
    </row>
    <row r="4" spans="1:19" ht="26.25" customHeight="1" thickBot="1">
      <c r="E4" s="58" t="s">
        <v>60</v>
      </c>
      <c r="F4" s="47">
        <v>44713</v>
      </c>
      <c r="G4" s="47">
        <v>44743</v>
      </c>
      <c r="H4" s="47">
        <v>44774</v>
      </c>
      <c r="I4" s="47">
        <v>44805</v>
      </c>
      <c r="J4" s="47">
        <v>44835</v>
      </c>
      <c r="K4" s="47">
        <v>44866</v>
      </c>
      <c r="L4" s="47">
        <v>44896</v>
      </c>
      <c r="M4" s="47">
        <v>44927</v>
      </c>
      <c r="N4" s="47">
        <v>44958</v>
      </c>
      <c r="O4" s="47">
        <v>44986</v>
      </c>
      <c r="P4" s="47">
        <v>45017</v>
      </c>
      <c r="Q4" s="47">
        <v>45047</v>
      </c>
      <c r="R4" s="47">
        <v>45078</v>
      </c>
    </row>
    <row r="5" spans="1:19" ht="26.25" customHeight="1">
      <c r="E5" s="64" t="s">
        <v>63</v>
      </c>
      <c r="F5" s="41">
        <v>923.8</v>
      </c>
      <c r="G5" s="42">
        <v>996.95</v>
      </c>
      <c r="H5" s="42">
        <v>1006.44</v>
      </c>
      <c r="I5" s="42">
        <v>1033.47</v>
      </c>
      <c r="J5" s="42">
        <v>1061.27</v>
      </c>
      <c r="K5" s="42">
        <v>1119.6099999999999</v>
      </c>
      <c r="L5" s="42">
        <v>1111.69</v>
      </c>
      <c r="M5" s="42">
        <v>1188.81</v>
      </c>
      <c r="N5" s="42">
        <v>1221.5899999999999</v>
      </c>
      <c r="O5" s="42">
        <v>1286.0899999999999</v>
      </c>
      <c r="P5" s="42">
        <v>1292.5999999999999</v>
      </c>
      <c r="Q5" s="42">
        <v>1185.42</v>
      </c>
      <c r="R5" s="43">
        <v>1128.21</v>
      </c>
    </row>
    <row r="6" spans="1:19" ht="26.25" customHeight="1">
      <c r="E6" s="32" t="s">
        <v>64</v>
      </c>
      <c r="F6" s="28">
        <v>915.47</v>
      </c>
      <c r="G6" s="11">
        <v>1034.77</v>
      </c>
      <c r="H6" s="11">
        <v>979.53</v>
      </c>
      <c r="I6" s="11">
        <v>979.51</v>
      </c>
      <c r="J6" s="11">
        <v>1169.53</v>
      </c>
      <c r="K6" s="11">
        <v>1075.19</v>
      </c>
      <c r="L6" s="11">
        <v>1091.3599999999999</v>
      </c>
      <c r="M6" s="11">
        <v>1170.1500000000001</v>
      </c>
      <c r="N6" s="11">
        <v>1157.08</v>
      </c>
      <c r="O6" s="11">
        <v>1278.3800000000001</v>
      </c>
      <c r="P6" s="11">
        <v>1251.95</v>
      </c>
      <c r="Q6" s="11">
        <v>1203.07</v>
      </c>
      <c r="R6" s="25">
        <v>1168.47</v>
      </c>
    </row>
    <row r="7" spans="1:19" ht="26.25" customHeight="1">
      <c r="E7" s="32" t="s">
        <v>65</v>
      </c>
      <c r="F7" s="28">
        <v>930.11</v>
      </c>
      <c r="G7" s="11">
        <v>932.75</v>
      </c>
      <c r="H7" s="11">
        <v>950.32</v>
      </c>
      <c r="I7" s="11">
        <v>948.67</v>
      </c>
      <c r="J7" s="11">
        <v>953.42</v>
      </c>
      <c r="K7" s="11">
        <v>966.69</v>
      </c>
      <c r="L7" s="11">
        <v>980.8</v>
      </c>
      <c r="M7" s="11">
        <v>979.57</v>
      </c>
      <c r="N7" s="11">
        <v>993.4</v>
      </c>
      <c r="O7" s="11">
        <v>1008.86</v>
      </c>
      <c r="P7" s="11">
        <v>1012.48</v>
      </c>
      <c r="Q7" s="11">
        <v>1003.78</v>
      </c>
      <c r="R7" s="25">
        <v>999.96</v>
      </c>
    </row>
    <row r="8" spans="1:19" ht="26.25" customHeight="1">
      <c r="E8" s="32" t="s">
        <v>66</v>
      </c>
      <c r="F8" s="28">
        <v>2787.21</v>
      </c>
      <c r="G8" s="11">
        <v>2986.65</v>
      </c>
      <c r="H8" s="11">
        <v>2951.9</v>
      </c>
      <c r="I8" s="11">
        <v>2979.32</v>
      </c>
      <c r="J8" s="11">
        <v>3208.12</v>
      </c>
      <c r="K8" s="11">
        <v>3185.9</v>
      </c>
      <c r="L8" s="11">
        <v>3209.93</v>
      </c>
      <c r="M8" s="11">
        <v>3365.49</v>
      </c>
      <c r="N8" s="11">
        <v>3398.26</v>
      </c>
      <c r="O8" s="11">
        <v>3596.1</v>
      </c>
      <c r="P8" s="11">
        <v>3575.22</v>
      </c>
      <c r="Q8" s="11">
        <v>3416.65</v>
      </c>
      <c r="R8" s="25">
        <v>3316.57</v>
      </c>
    </row>
    <row r="9" spans="1:19" ht="26.25" customHeight="1" thickBot="1">
      <c r="E9" s="33" t="s">
        <v>67</v>
      </c>
      <c r="F9" s="29">
        <v>4358.6000000000004</v>
      </c>
      <c r="G9" s="26">
        <v>4375.5200000000004</v>
      </c>
      <c r="H9" s="26">
        <v>4405.22</v>
      </c>
      <c r="I9" s="26">
        <v>4444.71</v>
      </c>
      <c r="J9" s="26">
        <v>4480.4399999999996</v>
      </c>
      <c r="K9" s="26">
        <v>4506.95</v>
      </c>
      <c r="L9" s="26">
        <v>4535.9399999999996</v>
      </c>
      <c r="M9" s="26">
        <v>4587.41</v>
      </c>
      <c r="N9" s="26">
        <v>4663.1099999999997</v>
      </c>
      <c r="O9" s="26">
        <v>4734.62</v>
      </c>
      <c r="P9" s="26">
        <v>4778.38</v>
      </c>
      <c r="Q9" s="26">
        <v>4809.71</v>
      </c>
      <c r="R9" s="27">
        <v>4824.68</v>
      </c>
    </row>
    <row r="10" spans="1:19" ht="30" customHeight="1" thickBot="1">
      <c r="E10" s="230" t="s">
        <v>88</v>
      </c>
      <c r="F10" s="230"/>
      <c r="G10" s="230"/>
      <c r="H10" s="230"/>
      <c r="I10" s="230"/>
      <c r="J10" s="230"/>
      <c r="K10" s="230"/>
      <c r="L10" s="230"/>
      <c r="M10" s="230"/>
      <c r="N10" s="230"/>
      <c r="O10" s="230"/>
      <c r="P10" s="230"/>
      <c r="Q10" s="230"/>
      <c r="R10" s="230"/>
      <c r="S10" s="230"/>
    </row>
    <row r="11" spans="1:19" ht="30" customHeight="1" thickBot="1">
      <c r="F11" s="249" t="s">
        <v>104</v>
      </c>
      <c r="G11" s="249"/>
      <c r="H11" s="249"/>
      <c r="I11" s="249"/>
      <c r="J11" s="249"/>
      <c r="K11" s="249"/>
      <c r="L11" s="249"/>
      <c r="M11" s="249"/>
      <c r="N11" s="249"/>
      <c r="O11" s="249"/>
      <c r="P11" s="249"/>
      <c r="Q11" s="249"/>
      <c r="R11" s="250"/>
    </row>
    <row r="12" spans="1:19" ht="30" customHeight="1" thickBot="1">
      <c r="D12" s="46" t="s">
        <v>84</v>
      </c>
      <c r="E12" s="67" t="s">
        <v>83</v>
      </c>
      <c r="F12" s="47">
        <v>44713</v>
      </c>
      <c r="G12" s="47">
        <v>44743</v>
      </c>
      <c r="H12" s="47">
        <v>44774</v>
      </c>
      <c r="I12" s="47">
        <v>44805</v>
      </c>
      <c r="J12" s="47">
        <v>44835</v>
      </c>
      <c r="K12" s="47">
        <v>44866</v>
      </c>
      <c r="L12" s="47">
        <v>44896</v>
      </c>
      <c r="M12" s="47">
        <v>44927</v>
      </c>
      <c r="N12" s="47">
        <v>44958</v>
      </c>
      <c r="O12" s="47">
        <v>44986</v>
      </c>
      <c r="P12" s="47">
        <v>45017</v>
      </c>
      <c r="Q12" s="47">
        <v>45047</v>
      </c>
      <c r="R12" s="47">
        <v>45078</v>
      </c>
    </row>
    <row r="13" spans="1:19" ht="30" customHeight="1">
      <c r="D13" s="238" t="s">
        <v>85</v>
      </c>
      <c r="E13" s="64" t="s">
        <v>68</v>
      </c>
      <c r="F13" s="42">
        <v>1259.3399999999999</v>
      </c>
      <c r="G13" s="42">
        <v>1338.24</v>
      </c>
      <c r="H13" s="42">
        <v>1348.94</v>
      </c>
      <c r="I13" s="42">
        <v>1362.74</v>
      </c>
      <c r="J13" s="42">
        <v>1431.37</v>
      </c>
      <c r="K13" s="42">
        <v>1441.49</v>
      </c>
      <c r="L13" s="42">
        <v>1452.83</v>
      </c>
      <c r="M13" s="42">
        <v>1500.18</v>
      </c>
      <c r="N13" s="42">
        <v>1526.99</v>
      </c>
      <c r="O13" s="42">
        <v>1596.45</v>
      </c>
      <c r="P13" s="42">
        <v>1613.02</v>
      </c>
      <c r="Q13" s="42">
        <v>1625.74</v>
      </c>
      <c r="R13" s="43">
        <v>1627.48</v>
      </c>
    </row>
    <row r="14" spans="1:19" ht="30" customHeight="1" thickBot="1">
      <c r="D14" s="239"/>
      <c r="E14" s="32" t="s">
        <v>69</v>
      </c>
      <c r="F14" s="11">
        <v>1582.32</v>
      </c>
      <c r="G14" s="11">
        <v>1681.01</v>
      </c>
      <c r="H14" s="11">
        <v>1694.58</v>
      </c>
      <c r="I14" s="11">
        <v>1711.93</v>
      </c>
      <c r="J14" s="11">
        <v>1796.98</v>
      </c>
      <c r="K14" s="11">
        <v>1809.92</v>
      </c>
      <c r="L14" s="11">
        <v>1823.71</v>
      </c>
      <c r="M14" s="11">
        <v>1884.37</v>
      </c>
      <c r="N14" s="11">
        <v>1917.75</v>
      </c>
      <c r="O14" s="11">
        <v>2004.11</v>
      </c>
      <c r="P14" s="11">
        <v>2025.28</v>
      </c>
      <c r="Q14" s="11">
        <v>2040.95</v>
      </c>
      <c r="R14" s="25">
        <v>2042.98</v>
      </c>
    </row>
    <row r="15" spans="1:19" ht="30" customHeight="1" thickBot="1">
      <c r="D15" s="65" t="s">
        <v>86</v>
      </c>
      <c r="E15" s="32" t="s">
        <v>70</v>
      </c>
      <c r="F15" s="11">
        <v>2787.21</v>
      </c>
      <c r="G15" s="11">
        <v>2986.65</v>
      </c>
      <c r="H15" s="11">
        <v>2951.9</v>
      </c>
      <c r="I15" s="11">
        <v>2979.32</v>
      </c>
      <c r="J15" s="11">
        <v>3208.12</v>
      </c>
      <c r="K15" s="11">
        <v>3185.9</v>
      </c>
      <c r="L15" s="11">
        <v>3209.93</v>
      </c>
      <c r="M15" s="11">
        <v>3365.49</v>
      </c>
      <c r="N15" s="11">
        <v>3398.26</v>
      </c>
      <c r="O15" s="11">
        <v>3596.1</v>
      </c>
      <c r="P15" s="11">
        <v>3575.22</v>
      </c>
      <c r="Q15" s="11">
        <v>3416.65</v>
      </c>
      <c r="R15" s="25">
        <v>3316.57</v>
      </c>
    </row>
    <row r="16" spans="1:19" ht="30" customHeight="1" thickBot="1">
      <c r="D16" s="65" t="s">
        <v>87</v>
      </c>
      <c r="E16" s="33" t="s">
        <v>71</v>
      </c>
      <c r="F16" s="26">
        <v>3344.652</v>
      </c>
      <c r="G16" s="26">
        <v>3583.98</v>
      </c>
      <c r="H16" s="26">
        <v>3542.28</v>
      </c>
      <c r="I16" s="26">
        <v>3575.1840000000002</v>
      </c>
      <c r="J16" s="26">
        <v>3849.7439999999997</v>
      </c>
      <c r="K16" s="26">
        <v>3823.08</v>
      </c>
      <c r="L16" s="26">
        <v>3851.9159999999997</v>
      </c>
      <c r="M16" s="26">
        <v>4038.5879999999997</v>
      </c>
      <c r="N16" s="26">
        <v>4077.9120000000003</v>
      </c>
      <c r="O16" s="26">
        <v>4315.32</v>
      </c>
      <c r="P16" s="26">
        <v>4290.2640000000001</v>
      </c>
      <c r="Q16" s="26">
        <v>4099.9800000000005</v>
      </c>
      <c r="R16" s="27">
        <v>3979.884</v>
      </c>
    </row>
    <row r="17" spans="5:19" ht="15" customHeight="1">
      <c r="E17" s="228" t="s">
        <v>89</v>
      </c>
      <c r="F17" s="228"/>
      <c r="G17" s="228"/>
      <c r="H17" s="228"/>
      <c r="I17" s="228"/>
      <c r="J17" s="228"/>
      <c r="K17" s="228"/>
      <c r="L17" s="228"/>
      <c r="M17" s="228"/>
      <c r="N17" s="228"/>
      <c r="O17" s="228"/>
      <c r="P17" s="228"/>
      <c r="Q17" s="228"/>
      <c r="R17" s="228"/>
      <c r="S17" s="228"/>
    </row>
    <row r="18" spans="5:19">
      <c r="E18" s="228"/>
      <c r="F18" s="228"/>
      <c r="G18" s="228"/>
      <c r="H18" s="228"/>
      <c r="I18" s="228"/>
      <c r="J18" s="228"/>
      <c r="K18" s="228"/>
      <c r="L18" s="228"/>
      <c r="M18" s="228"/>
      <c r="N18" s="228"/>
      <c r="O18" s="228"/>
      <c r="P18" s="228"/>
      <c r="Q18" s="228"/>
      <c r="R18" s="228"/>
      <c r="S18" s="228"/>
    </row>
    <row r="79" ht="32.25" customHeight="1"/>
    <row r="80" ht="32.25" customHeight="1"/>
    <row r="83" ht="30" customHeight="1"/>
    <row r="86" ht="21" customHeight="1"/>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R86"/>
  <sheetViews>
    <sheetView topLeftCell="C1" zoomScaleNormal="100" workbookViewId="0">
      <selection activeCell="C12" sqref="C12"/>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18">
      <c r="A1" s="229"/>
      <c r="B1" s="229"/>
      <c r="C1" s="229"/>
    </row>
    <row r="3" spans="1:18" ht="26.25" customHeight="1" thickBot="1">
      <c r="F3" s="237" t="s">
        <v>128</v>
      </c>
      <c r="G3" s="237"/>
      <c r="H3" s="237"/>
      <c r="I3" s="237"/>
      <c r="J3" s="237"/>
      <c r="K3" s="237"/>
      <c r="L3" s="237"/>
      <c r="M3" s="237"/>
      <c r="N3" s="237"/>
      <c r="O3" s="237"/>
      <c r="P3" s="237"/>
      <c r="Q3" s="237"/>
      <c r="R3" s="237"/>
    </row>
    <row r="4" spans="1:18" ht="26.25" customHeight="1" thickBot="1">
      <c r="E4" s="50" t="s">
        <v>60</v>
      </c>
      <c r="F4" s="47">
        <v>44743</v>
      </c>
      <c r="G4" s="47">
        <v>44774</v>
      </c>
      <c r="H4" s="47">
        <v>44805</v>
      </c>
      <c r="I4" s="47">
        <v>44835</v>
      </c>
      <c r="J4" s="47">
        <v>44866</v>
      </c>
      <c r="K4" s="47">
        <v>44896</v>
      </c>
      <c r="L4" s="47">
        <v>44927</v>
      </c>
      <c r="M4" s="47">
        <v>44958</v>
      </c>
      <c r="N4" s="47">
        <v>44986</v>
      </c>
      <c r="O4" s="47">
        <v>45017</v>
      </c>
      <c r="P4" s="48">
        <v>45047</v>
      </c>
      <c r="Q4" s="47">
        <v>45078</v>
      </c>
      <c r="R4" s="48">
        <v>45108</v>
      </c>
    </row>
    <row r="5" spans="1:18" ht="26.25" customHeight="1">
      <c r="E5" s="44" t="s">
        <v>63</v>
      </c>
      <c r="F5" s="42">
        <v>967.08</v>
      </c>
      <c r="G5" s="42">
        <v>1034.31</v>
      </c>
      <c r="H5" s="42">
        <v>1034.31</v>
      </c>
      <c r="I5" s="42">
        <v>1067.51</v>
      </c>
      <c r="J5" s="42">
        <v>1067.51</v>
      </c>
      <c r="K5" s="42">
        <v>1141.53</v>
      </c>
      <c r="L5" s="42">
        <v>1094.6400000000001</v>
      </c>
      <c r="M5" s="42">
        <v>1068.19</v>
      </c>
      <c r="N5" s="42">
        <v>1090.77</v>
      </c>
      <c r="O5" s="42">
        <v>1045.58</v>
      </c>
      <c r="P5" s="42">
        <v>1072.19</v>
      </c>
      <c r="Q5" s="42">
        <v>1036.8</v>
      </c>
      <c r="R5" s="42">
        <v>967.35</v>
      </c>
    </row>
    <row r="6" spans="1:18" ht="26.25" customHeight="1">
      <c r="E6" s="32" t="s">
        <v>64</v>
      </c>
      <c r="F6" s="11">
        <v>558.87</v>
      </c>
      <c r="G6" s="11">
        <v>589.64</v>
      </c>
      <c r="H6" s="11">
        <v>589.64</v>
      </c>
      <c r="I6" s="11">
        <v>608.44000000000005</v>
      </c>
      <c r="J6" s="11">
        <v>608.44000000000005</v>
      </c>
      <c r="K6" s="11">
        <v>629.26</v>
      </c>
      <c r="L6" s="11">
        <v>637.95000000000005</v>
      </c>
      <c r="M6" s="11">
        <v>723.22</v>
      </c>
      <c r="N6" s="11">
        <v>748.48</v>
      </c>
      <c r="O6" s="11">
        <v>690.98</v>
      </c>
      <c r="P6" s="11">
        <v>730.14</v>
      </c>
      <c r="Q6" s="11">
        <v>733.9</v>
      </c>
      <c r="R6" s="11">
        <v>708.84</v>
      </c>
    </row>
    <row r="7" spans="1:18" ht="26.25" customHeight="1">
      <c r="E7" s="32" t="s">
        <v>65</v>
      </c>
      <c r="F7" s="11">
        <v>631.23</v>
      </c>
      <c r="G7" s="11">
        <v>640.63</v>
      </c>
      <c r="H7" s="11">
        <v>640.63</v>
      </c>
      <c r="I7" s="11">
        <v>644.64</v>
      </c>
      <c r="J7" s="11">
        <v>644.64</v>
      </c>
      <c r="K7" s="11">
        <v>660.56</v>
      </c>
      <c r="L7" s="11">
        <v>661.67</v>
      </c>
      <c r="M7" s="11">
        <v>674.52</v>
      </c>
      <c r="N7" s="11">
        <v>686.22</v>
      </c>
      <c r="O7" s="11">
        <v>685.49</v>
      </c>
      <c r="P7" s="11">
        <v>681.45</v>
      </c>
      <c r="Q7" s="11">
        <v>674.81</v>
      </c>
      <c r="R7" s="11">
        <v>667.66</v>
      </c>
    </row>
    <row r="8" spans="1:18" ht="26.25" customHeight="1">
      <c r="E8" s="32" t="s">
        <v>66</v>
      </c>
      <c r="F8" s="11">
        <v>2240.8200000000002</v>
      </c>
      <c r="G8" s="11">
        <v>2358.44</v>
      </c>
      <c r="H8" s="11">
        <v>2358.44</v>
      </c>
      <c r="I8" s="11">
        <v>2416.46</v>
      </c>
      <c r="J8" s="11">
        <v>2416.46</v>
      </c>
      <c r="K8" s="11">
        <v>2531.41</v>
      </c>
      <c r="L8" s="11">
        <v>2493.09</v>
      </c>
      <c r="M8" s="11">
        <v>2567.54</v>
      </c>
      <c r="N8" s="11">
        <v>2629.41</v>
      </c>
      <c r="O8" s="11">
        <v>2522.44</v>
      </c>
      <c r="P8" s="11">
        <v>2586.17</v>
      </c>
      <c r="Q8" s="11">
        <v>2505.94</v>
      </c>
      <c r="R8" s="11">
        <v>2401.0500000000002</v>
      </c>
    </row>
    <row r="9" spans="1:18" ht="26.25" customHeight="1" thickBot="1">
      <c r="E9" s="33" t="s">
        <v>67</v>
      </c>
      <c r="F9" s="26">
        <v>3475.66</v>
      </c>
      <c r="G9" s="26">
        <v>3499.34</v>
      </c>
      <c r="H9" s="26">
        <v>3499.34</v>
      </c>
      <c r="I9" s="26">
        <v>3559.06</v>
      </c>
      <c r="J9" s="26">
        <v>3559.06</v>
      </c>
      <c r="K9" s="26">
        <v>3603.11</v>
      </c>
      <c r="L9" s="26">
        <v>3644.01</v>
      </c>
      <c r="M9" s="26">
        <v>3704.16</v>
      </c>
      <c r="N9" s="26">
        <v>3760.92</v>
      </c>
      <c r="O9" s="26">
        <v>3795.63</v>
      </c>
      <c r="P9" s="26">
        <v>3820.6</v>
      </c>
      <c r="Q9" s="26">
        <v>3832.47</v>
      </c>
      <c r="R9" s="26">
        <v>3839.1</v>
      </c>
    </row>
    <row r="10" spans="1:18" ht="30" customHeight="1">
      <c r="E10" s="230" t="s">
        <v>88</v>
      </c>
      <c r="F10" s="230"/>
      <c r="G10" s="230"/>
      <c r="H10" s="230"/>
      <c r="I10" s="230"/>
      <c r="J10" s="230"/>
      <c r="K10" s="230"/>
      <c r="L10" s="230"/>
      <c r="M10" s="230"/>
      <c r="N10" s="230"/>
      <c r="O10" s="230"/>
      <c r="P10" s="230"/>
    </row>
    <row r="11" spans="1:18" ht="30" customHeight="1" thickBot="1">
      <c r="F11" s="237" t="s">
        <v>129</v>
      </c>
      <c r="G11" s="237"/>
      <c r="H11" s="237"/>
      <c r="I11" s="237"/>
      <c r="J11" s="237"/>
      <c r="K11" s="237"/>
      <c r="L11" s="237"/>
      <c r="M11" s="237"/>
      <c r="N11" s="237"/>
      <c r="O11" s="237"/>
      <c r="P11" s="237"/>
      <c r="Q11" s="237"/>
      <c r="R11" s="237"/>
    </row>
    <row r="12" spans="1:18" ht="30" customHeight="1" thickBot="1">
      <c r="D12" s="46" t="s">
        <v>84</v>
      </c>
      <c r="E12" s="46" t="s">
        <v>83</v>
      </c>
      <c r="F12" s="47">
        <v>44743</v>
      </c>
      <c r="G12" s="47">
        <v>44774</v>
      </c>
      <c r="H12" s="47">
        <v>44805</v>
      </c>
      <c r="I12" s="47">
        <v>44835</v>
      </c>
      <c r="J12" s="47">
        <v>44866</v>
      </c>
      <c r="K12" s="47">
        <v>44896</v>
      </c>
      <c r="L12" s="47">
        <v>44927</v>
      </c>
      <c r="M12" s="47">
        <v>44958</v>
      </c>
      <c r="N12" s="47">
        <v>44986</v>
      </c>
      <c r="O12" s="47">
        <v>45017</v>
      </c>
      <c r="P12" s="48">
        <v>45047</v>
      </c>
      <c r="Q12" s="47">
        <v>45078</v>
      </c>
      <c r="R12" s="48">
        <v>45108</v>
      </c>
    </row>
    <row r="13" spans="1:18" ht="30" customHeight="1">
      <c r="D13" s="231" t="s">
        <v>85</v>
      </c>
      <c r="E13" s="44" t="s">
        <v>68</v>
      </c>
      <c r="F13" s="41">
        <v>1038.48</v>
      </c>
      <c r="G13" s="42">
        <v>1079.67</v>
      </c>
      <c r="H13" s="42">
        <v>1090.78</v>
      </c>
      <c r="I13" s="42">
        <v>1109.0899999999999</v>
      </c>
      <c r="J13" s="42">
        <v>1117.1099999999999</v>
      </c>
      <c r="K13" s="42">
        <v>1151.1400000000001</v>
      </c>
      <c r="L13" s="42">
        <v>1165.79</v>
      </c>
      <c r="M13" s="42">
        <v>1186.5899999999999</v>
      </c>
      <c r="N13" s="42">
        <v>1208.96</v>
      </c>
      <c r="O13" s="42">
        <v>1221.5999999999999</v>
      </c>
      <c r="P13" s="42">
        <v>1231.01</v>
      </c>
      <c r="Q13" s="42">
        <v>1236.3900000000001</v>
      </c>
      <c r="R13" s="43">
        <v>1240.07</v>
      </c>
    </row>
    <row r="14" spans="1:18" ht="30" customHeight="1" thickBot="1">
      <c r="D14" s="232"/>
      <c r="E14" s="32" t="s">
        <v>69</v>
      </c>
      <c r="F14" s="28">
        <v>1290.79</v>
      </c>
      <c r="G14" s="11">
        <v>1343.67</v>
      </c>
      <c r="H14" s="11">
        <v>1357.5</v>
      </c>
      <c r="I14" s="11">
        <v>1379.51</v>
      </c>
      <c r="J14" s="11">
        <v>1389.55</v>
      </c>
      <c r="K14" s="11">
        <v>1432.98</v>
      </c>
      <c r="L14" s="11">
        <v>1451.1</v>
      </c>
      <c r="M14" s="11">
        <v>1476.94</v>
      </c>
      <c r="N14" s="11">
        <v>1503.32</v>
      </c>
      <c r="O14" s="11">
        <v>1518.97</v>
      </c>
      <c r="P14" s="11">
        <v>1530.94</v>
      </c>
      <c r="Q14" s="11">
        <v>1537.58</v>
      </c>
      <c r="R14" s="25">
        <v>1542.24</v>
      </c>
    </row>
    <row r="15" spans="1:18" ht="30" customHeight="1" thickBot="1">
      <c r="D15" s="45" t="s">
        <v>86</v>
      </c>
      <c r="E15" s="32" t="s">
        <v>70</v>
      </c>
      <c r="F15" s="28">
        <v>2358.44</v>
      </c>
      <c r="G15" s="11">
        <v>2358.44</v>
      </c>
      <c r="H15" s="11">
        <f t="shared" ref="H15:M15" si="0">+H8</f>
        <v>2358.44</v>
      </c>
      <c r="I15" s="11">
        <f t="shared" si="0"/>
        <v>2416.46</v>
      </c>
      <c r="J15" s="11">
        <f t="shared" si="0"/>
        <v>2416.46</v>
      </c>
      <c r="K15" s="11">
        <f t="shared" si="0"/>
        <v>2531.41</v>
      </c>
      <c r="L15" s="11">
        <f t="shared" si="0"/>
        <v>2493.09</v>
      </c>
      <c r="M15" s="11">
        <f t="shared" si="0"/>
        <v>2567.54</v>
      </c>
      <c r="N15" s="11">
        <v>2629.41</v>
      </c>
      <c r="O15" s="11">
        <f>+O8</f>
        <v>2522.44</v>
      </c>
      <c r="P15" s="11">
        <v>2586.17</v>
      </c>
      <c r="Q15" s="11">
        <f>+Q8</f>
        <v>2505.94</v>
      </c>
      <c r="R15" s="25">
        <f>+R8</f>
        <v>2401.0500000000002</v>
      </c>
    </row>
    <row r="16" spans="1:18" ht="30" customHeight="1" thickBot="1">
      <c r="D16" s="45" t="s">
        <v>87</v>
      </c>
      <c r="E16" s="33" t="s">
        <v>71</v>
      </c>
      <c r="F16" s="29">
        <v>2688.9839999999999</v>
      </c>
      <c r="G16" s="26">
        <v>2830.1280000000002</v>
      </c>
      <c r="H16" s="26">
        <f>+H15*1.2</f>
        <v>2830.1280000000002</v>
      </c>
      <c r="I16" s="26">
        <f>+I15*1.2</f>
        <v>2899.752</v>
      </c>
      <c r="J16" s="26">
        <f>+J15*1.2</f>
        <v>2899.752</v>
      </c>
      <c r="K16" s="26">
        <f>+K15*1.2</f>
        <v>3037.6919999999996</v>
      </c>
      <c r="L16" s="26">
        <f t="shared" ref="L16" si="1">+L15*1.2</f>
        <v>2991.7080000000001</v>
      </c>
      <c r="M16" s="26">
        <f>+M15*1.2</f>
        <v>3081.0479999999998</v>
      </c>
      <c r="N16" s="26">
        <v>3155.2919999999999</v>
      </c>
      <c r="O16" s="26">
        <f>+O15*1.2</f>
        <v>3026.9279999999999</v>
      </c>
      <c r="P16" s="26">
        <v>3103.404</v>
      </c>
      <c r="Q16" s="26">
        <f>+Q15*1.2</f>
        <v>3007.1280000000002</v>
      </c>
      <c r="R16" s="27">
        <f>+R15*1.2</f>
        <v>2881.26</v>
      </c>
    </row>
    <row r="17" spans="5:18" ht="24.75" customHeight="1">
      <c r="E17" s="248" t="s">
        <v>151</v>
      </c>
      <c r="F17" s="248"/>
      <c r="G17" s="248"/>
      <c r="H17" s="248"/>
      <c r="I17" s="248"/>
      <c r="J17" s="248"/>
      <c r="K17" s="248"/>
      <c r="L17" s="248"/>
      <c r="M17" s="248"/>
      <c r="N17" s="248"/>
      <c r="O17" s="248"/>
      <c r="P17" s="248"/>
      <c r="Q17" s="248"/>
      <c r="R17" s="248"/>
    </row>
    <row r="18" spans="5:18" ht="24.75" customHeight="1">
      <c r="E18" s="236"/>
      <c r="F18" s="236"/>
      <c r="G18" s="236"/>
      <c r="H18" s="236"/>
      <c r="I18" s="236"/>
      <c r="J18" s="236"/>
      <c r="K18" s="236"/>
      <c r="L18" s="236"/>
      <c r="M18" s="236"/>
      <c r="N18" s="236"/>
      <c r="O18" s="236"/>
      <c r="P18" s="236"/>
      <c r="Q18" s="236"/>
      <c r="R18" s="236"/>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6"/>
  <sheetViews>
    <sheetView topLeftCell="D10" zoomScaleNormal="100" workbookViewId="0">
      <selection activeCell="T10" sqref="T10"/>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29"/>
      <c r="B1" s="229"/>
      <c r="C1" s="229"/>
    </row>
    <row r="3" spans="1:18" ht="26.25" customHeight="1" thickBot="1">
      <c r="F3" s="251" t="s">
        <v>99</v>
      </c>
      <c r="G3" s="252"/>
      <c r="H3" s="252"/>
      <c r="I3" s="252"/>
      <c r="J3" s="252"/>
      <c r="K3" s="252"/>
      <c r="L3" s="252"/>
      <c r="M3" s="252"/>
      <c r="N3" s="252"/>
      <c r="O3" s="252"/>
      <c r="P3" s="252"/>
      <c r="Q3" s="252"/>
      <c r="R3" s="252"/>
    </row>
    <row r="4" spans="1:18" ht="26.25" customHeight="1" thickBot="1">
      <c r="E4" s="58" t="s">
        <v>60</v>
      </c>
      <c r="F4" s="59">
        <v>44743</v>
      </c>
      <c r="G4" s="60">
        <v>44774</v>
      </c>
      <c r="H4" s="60">
        <v>44805</v>
      </c>
      <c r="I4" s="60">
        <v>44835</v>
      </c>
      <c r="J4" s="60">
        <v>44866</v>
      </c>
      <c r="K4" s="60">
        <v>44896</v>
      </c>
      <c r="L4" s="60">
        <v>44927</v>
      </c>
      <c r="M4" s="60">
        <v>44958</v>
      </c>
      <c r="N4" s="60">
        <v>44986</v>
      </c>
      <c r="O4" s="60">
        <v>45017</v>
      </c>
      <c r="P4" s="60">
        <v>45047</v>
      </c>
      <c r="Q4" s="60">
        <v>45078</v>
      </c>
      <c r="R4" s="60">
        <v>45108</v>
      </c>
    </row>
    <row r="5" spans="1:18" ht="26.25" customHeight="1">
      <c r="E5" s="44" t="s">
        <v>63</v>
      </c>
      <c r="F5" s="72">
        <v>886.17</v>
      </c>
      <c r="G5" s="73">
        <v>910.91</v>
      </c>
      <c r="H5" s="73">
        <v>912.26</v>
      </c>
      <c r="I5" s="73">
        <v>962.02</v>
      </c>
      <c r="J5" s="73">
        <v>1040.3399999999999</v>
      </c>
      <c r="K5" s="73">
        <v>1022.62</v>
      </c>
      <c r="L5" s="73">
        <v>1114.3</v>
      </c>
      <c r="M5" s="73">
        <v>1093.5</v>
      </c>
      <c r="N5" s="73">
        <v>1136.5</v>
      </c>
      <c r="O5" s="73">
        <v>1079.1400000000001</v>
      </c>
      <c r="P5" s="73">
        <v>1106.33</v>
      </c>
      <c r="Q5" s="73">
        <v>1001.4</v>
      </c>
      <c r="R5" s="74">
        <v>1001.4</v>
      </c>
    </row>
    <row r="6" spans="1:18" ht="26.25" customHeight="1">
      <c r="E6" s="32" t="s">
        <v>64</v>
      </c>
      <c r="F6" s="36">
        <v>211.86</v>
      </c>
      <c r="G6" s="30">
        <v>206.26</v>
      </c>
      <c r="H6" s="30">
        <v>206.01</v>
      </c>
      <c r="I6" s="30">
        <v>185.17</v>
      </c>
      <c r="J6" s="30">
        <v>186.54</v>
      </c>
      <c r="K6" s="30">
        <v>191.17</v>
      </c>
      <c r="L6" s="30">
        <v>187.05</v>
      </c>
      <c r="M6" s="30">
        <v>211.55</v>
      </c>
      <c r="N6" s="30">
        <v>209.16</v>
      </c>
      <c r="O6" s="30">
        <v>208.7</v>
      </c>
      <c r="P6" s="30">
        <v>226.94</v>
      </c>
      <c r="Q6" s="30">
        <v>232.37</v>
      </c>
      <c r="R6" s="31">
        <v>232.37</v>
      </c>
    </row>
    <row r="7" spans="1:18" ht="26.25" customHeight="1">
      <c r="E7" s="32" t="s">
        <v>65</v>
      </c>
      <c r="F7" s="36">
        <v>837.8</v>
      </c>
      <c r="G7" s="30">
        <v>852.79</v>
      </c>
      <c r="H7" s="30">
        <v>853.9</v>
      </c>
      <c r="I7" s="30">
        <v>859.36</v>
      </c>
      <c r="J7" s="30">
        <v>870.26</v>
      </c>
      <c r="K7" s="30">
        <v>882.47</v>
      </c>
      <c r="L7" s="30">
        <v>883.66</v>
      </c>
      <c r="M7" s="30">
        <v>930.03</v>
      </c>
      <c r="N7" s="30">
        <v>944.52</v>
      </c>
      <c r="O7" s="30">
        <v>948.13</v>
      </c>
      <c r="P7" s="30">
        <v>944.03</v>
      </c>
      <c r="Q7" s="30">
        <v>943.37</v>
      </c>
      <c r="R7" s="31">
        <v>943.37</v>
      </c>
    </row>
    <row r="8" spans="1:18" ht="26.25" customHeight="1">
      <c r="E8" s="32" t="s">
        <v>66</v>
      </c>
      <c r="F8" s="36">
        <v>1978.46</v>
      </c>
      <c r="G8" s="30">
        <v>2014.17</v>
      </c>
      <c r="H8" s="30">
        <v>2018.96</v>
      </c>
      <c r="I8" s="30">
        <v>2054.17</v>
      </c>
      <c r="J8" s="30">
        <v>2147.73</v>
      </c>
      <c r="K8" s="30">
        <v>2146.46</v>
      </c>
      <c r="L8" s="30">
        <v>2238.4</v>
      </c>
      <c r="M8" s="30">
        <v>2288.91</v>
      </c>
      <c r="N8" s="30">
        <v>2345.6</v>
      </c>
      <c r="O8" s="30">
        <v>2289.3200000000002</v>
      </c>
      <c r="P8" s="30">
        <v>2332.27</v>
      </c>
      <c r="Q8" s="30">
        <v>2221.89</v>
      </c>
      <c r="R8" s="31">
        <v>2221.89</v>
      </c>
    </row>
    <row r="9" spans="1:18" ht="26.25" customHeight="1" thickBot="1">
      <c r="E9" s="33" t="s">
        <v>67</v>
      </c>
      <c r="F9" s="37">
        <v>3121.06</v>
      </c>
      <c r="G9" s="34">
        <v>3142.24</v>
      </c>
      <c r="H9" s="34">
        <v>3170.41</v>
      </c>
      <c r="I9" s="34">
        <v>3195.89</v>
      </c>
      <c r="J9" s="34">
        <v>3214.8</v>
      </c>
      <c r="K9" s="34">
        <v>3235.48</v>
      </c>
      <c r="L9" s="34">
        <v>3272.2</v>
      </c>
      <c r="M9" s="34">
        <v>3326.2</v>
      </c>
      <c r="N9" s="34">
        <v>3377.2</v>
      </c>
      <c r="O9" s="34">
        <v>3408.42</v>
      </c>
      <c r="P9" s="34">
        <v>3430.77</v>
      </c>
      <c r="Q9" s="34">
        <v>3447.45</v>
      </c>
      <c r="R9" s="35">
        <v>3447.45</v>
      </c>
    </row>
    <row r="10" spans="1:18" ht="30" customHeight="1">
      <c r="E10" s="246" t="s">
        <v>88</v>
      </c>
      <c r="F10" s="230"/>
      <c r="G10" s="230"/>
      <c r="H10" s="230"/>
      <c r="I10" s="230"/>
      <c r="J10" s="230"/>
      <c r="K10" s="230"/>
      <c r="L10" s="230"/>
      <c r="M10" s="230"/>
      <c r="N10" s="230"/>
      <c r="O10" s="230"/>
      <c r="P10" s="230"/>
      <c r="Q10" s="230"/>
    </row>
    <row r="11" spans="1:18" ht="30" customHeight="1" thickBot="1">
      <c r="F11" s="253" t="s">
        <v>100</v>
      </c>
      <c r="G11" s="254"/>
      <c r="H11" s="254"/>
      <c r="I11" s="254"/>
      <c r="J11" s="254"/>
      <c r="K11" s="254"/>
      <c r="L11" s="254"/>
      <c r="M11" s="254"/>
      <c r="N11" s="254"/>
      <c r="O11" s="254"/>
      <c r="P11" s="254"/>
      <c r="Q11" s="254"/>
      <c r="R11" s="254"/>
    </row>
    <row r="12" spans="1:18" ht="30" customHeight="1" thickBot="1">
      <c r="D12" s="62" t="s">
        <v>84</v>
      </c>
      <c r="E12" s="62" t="s">
        <v>83</v>
      </c>
      <c r="F12" s="59">
        <v>44743</v>
      </c>
      <c r="G12" s="60">
        <v>44774</v>
      </c>
      <c r="H12" s="60">
        <v>44805</v>
      </c>
      <c r="I12" s="60">
        <v>44835</v>
      </c>
      <c r="J12" s="60">
        <v>44866</v>
      </c>
      <c r="K12" s="60">
        <v>44896</v>
      </c>
      <c r="L12" s="60">
        <v>44927</v>
      </c>
      <c r="M12" s="60">
        <v>44958</v>
      </c>
      <c r="N12" s="60">
        <v>44986</v>
      </c>
      <c r="O12" s="60">
        <v>45017</v>
      </c>
      <c r="P12" s="60">
        <v>45047</v>
      </c>
      <c r="Q12" s="60">
        <v>45078</v>
      </c>
      <c r="R12" s="60">
        <v>45108</v>
      </c>
    </row>
    <row r="13" spans="1:18" ht="30" customHeight="1">
      <c r="D13" s="238" t="s">
        <v>85</v>
      </c>
      <c r="E13" s="44" t="s">
        <v>68</v>
      </c>
      <c r="F13" s="72">
        <v>894.13</v>
      </c>
      <c r="G13" s="73">
        <v>907.16</v>
      </c>
      <c r="H13" s="73">
        <v>907.44</v>
      </c>
      <c r="I13" s="73">
        <v>924.96</v>
      </c>
      <c r="J13" s="73">
        <v>962.82</v>
      </c>
      <c r="K13" s="73">
        <v>970.22</v>
      </c>
      <c r="L13" s="73">
        <v>1001.38</v>
      </c>
      <c r="M13" s="73">
        <v>1024.53</v>
      </c>
      <c r="N13" s="73">
        <v>1049.77</v>
      </c>
      <c r="O13" s="73">
        <v>1060.8</v>
      </c>
      <c r="P13" s="73">
        <v>1069.0899999999999</v>
      </c>
      <c r="Q13" s="73">
        <v>1076.98</v>
      </c>
      <c r="R13" s="74">
        <v>1076.98</v>
      </c>
    </row>
    <row r="14" spans="1:18" ht="30" customHeight="1" thickBot="1">
      <c r="D14" s="239"/>
      <c r="E14" s="32" t="s">
        <v>69</v>
      </c>
      <c r="F14" s="36">
        <v>1119.1300000000001</v>
      </c>
      <c r="G14" s="30">
        <v>1137.3699999999999</v>
      </c>
      <c r="H14" s="30">
        <v>1149</v>
      </c>
      <c r="I14" s="30">
        <v>1159.68</v>
      </c>
      <c r="J14" s="30">
        <v>1206.32</v>
      </c>
      <c r="K14" s="30">
        <v>1215.5999999999999</v>
      </c>
      <c r="L14" s="30">
        <v>1254.3</v>
      </c>
      <c r="M14" s="30">
        <v>1284.4000000000001</v>
      </c>
      <c r="N14" s="30">
        <v>1317.27</v>
      </c>
      <c r="O14" s="30">
        <v>1331.1</v>
      </c>
      <c r="P14" s="30">
        <v>1341.51</v>
      </c>
      <c r="Q14" s="30">
        <v>1351.41</v>
      </c>
      <c r="R14" s="31">
        <v>1351.41</v>
      </c>
    </row>
    <row r="15" spans="1:18" ht="30" customHeight="1" thickBot="1">
      <c r="D15" s="65" t="s">
        <v>86</v>
      </c>
      <c r="E15" s="32" t="s">
        <v>70</v>
      </c>
      <c r="F15" s="36">
        <v>1978.46</v>
      </c>
      <c r="G15" s="30">
        <v>2014.17</v>
      </c>
      <c r="H15" s="30">
        <v>2018.96</v>
      </c>
      <c r="I15" s="30">
        <v>2054.17</v>
      </c>
      <c r="J15" s="30">
        <v>2147.73</v>
      </c>
      <c r="K15" s="30">
        <v>2146.46</v>
      </c>
      <c r="L15" s="30">
        <v>2238.4</v>
      </c>
      <c r="M15" s="30">
        <v>2288.91</v>
      </c>
      <c r="N15" s="30">
        <v>2345.6</v>
      </c>
      <c r="O15" s="30">
        <v>2332.27</v>
      </c>
      <c r="P15" s="30">
        <v>2332.27</v>
      </c>
      <c r="Q15" s="30">
        <v>2221.89</v>
      </c>
      <c r="R15" s="31">
        <v>2221.89</v>
      </c>
    </row>
    <row r="16" spans="1:18" ht="30" customHeight="1" thickBot="1">
      <c r="D16" s="65" t="s">
        <v>87</v>
      </c>
      <c r="E16" s="33" t="s">
        <v>71</v>
      </c>
      <c r="F16" s="29">
        <v>2374.152</v>
      </c>
      <c r="G16" s="26">
        <v>2417.0039999999999</v>
      </c>
      <c r="H16" s="26">
        <v>2422.752</v>
      </c>
      <c r="I16" s="26">
        <v>2465.0039999999999</v>
      </c>
      <c r="J16" s="26">
        <v>2577.2759999999998</v>
      </c>
      <c r="K16" s="26">
        <v>2575.752</v>
      </c>
      <c r="L16" s="26">
        <v>2686.08</v>
      </c>
      <c r="M16" s="26">
        <v>2746.6919999999996</v>
      </c>
      <c r="N16" s="26">
        <v>2814.72</v>
      </c>
      <c r="O16" s="26">
        <v>2747.1840000000002</v>
      </c>
      <c r="P16" s="26">
        <v>2798.7239999999997</v>
      </c>
      <c r="Q16" s="26">
        <v>2666.2679999999996</v>
      </c>
      <c r="R16" s="27">
        <v>2666.268</v>
      </c>
    </row>
    <row r="17" spans="5:17" ht="15" customHeight="1">
      <c r="E17" s="236" t="s">
        <v>89</v>
      </c>
      <c r="F17" s="236"/>
      <c r="G17" s="236"/>
      <c r="H17" s="236"/>
      <c r="I17" s="236"/>
      <c r="J17" s="236"/>
      <c r="K17" s="236"/>
      <c r="L17" s="236"/>
      <c r="M17" s="236"/>
      <c r="N17" s="236"/>
      <c r="O17" s="236"/>
      <c r="P17" s="236"/>
      <c r="Q17" s="236"/>
    </row>
    <row r="18" spans="5:17">
      <c r="E18" s="236"/>
      <c r="F18" s="236"/>
      <c r="G18" s="236"/>
      <c r="H18" s="236"/>
      <c r="I18" s="236"/>
      <c r="J18" s="236"/>
      <c r="K18" s="236"/>
      <c r="L18" s="236"/>
      <c r="M18" s="236"/>
      <c r="N18" s="236"/>
      <c r="O18" s="236"/>
      <c r="P18" s="236"/>
      <c r="Q18" s="236"/>
    </row>
    <row r="19" spans="5:17">
      <c r="E19" s="236"/>
      <c r="F19" s="236"/>
      <c r="G19" s="236"/>
      <c r="H19" s="236"/>
      <c r="I19" s="236"/>
      <c r="J19" s="236"/>
      <c r="K19" s="236"/>
      <c r="L19" s="236"/>
      <c r="M19" s="236"/>
      <c r="N19" s="236"/>
      <c r="O19" s="236"/>
      <c r="P19" s="236"/>
      <c r="Q19" s="236"/>
    </row>
    <row r="79" ht="32.25" customHeight="1"/>
    <row r="80" ht="32.25" customHeight="1"/>
    <row r="83" ht="30" customHeight="1"/>
    <row r="86" ht="21" customHeight="1"/>
  </sheetData>
  <mergeCells count="6">
    <mergeCell ref="E17:Q19"/>
    <mergeCell ref="A1:C1"/>
    <mergeCell ref="E10:Q10"/>
    <mergeCell ref="D13:D14"/>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86"/>
  <sheetViews>
    <sheetView topLeftCell="C11" zoomScaleNormal="100" workbookViewId="0">
      <selection activeCell="I64" sqref="I64"/>
    </sheetView>
  </sheetViews>
  <sheetFormatPr baseColWidth="10" defaultColWidth="11.42578125" defaultRowHeight="15"/>
  <cols>
    <col min="1" max="3" width="11.42578125" style="2"/>
    <col min="4" max="4" width="14.42578125" style="2" customWidth="1"/>
    <col min="5" max="5" width="18" style="2" customWidth="1"/>
    <col min="6" max="20" width="9.7109375" style="2" customWidth="1"/>
    <col min="21" max="16384" width="11.42578125" style="2"/>
  </cols>
  <sheetData>
    <row r="1" spans="1:20">
      <c r="A1" s="229"/>
      <c r="B1" s="229"/>
      <c r="C1" s="229"/>
    </row>
    <row r="2" spans="1:20" ht="15.75" thickBot="1"/>
    <row r="3" spans="1:20" ht="26.25" customHeight="1" thickBot="1">
      <c r="F3" s="255" t="s">
        <v>105</v>
      </c>
      <c r="G3" s="256"/>
      <c r="H3" s="256"/>
      <c r="I3" s="256"/>
      <c r="J3" s="256"/>
      <c r="K3" s="256"/>
      <c r="L3" s="256"/>
      <c r="M3" s="256"/>
      <c r="N3" s="256"/>
      <c r="O3" s="256"/>
      <c r="P3" s="256"/>
      <c r="Q3" s="256"/>
      <c r="R3" s="257"/>
    </row>
    <row r="4" spans="1:20" ht="26.25" customHeight="1" thickBot="1">
      <c r="E4" s="63" t="s">
        <v>60</v>
      </c>
      <c r="F4" s="49">
        <v>44713</v>
      </c>
      <c r="G4" s="47">
        <v>44743</v>
      </c>
      <c r="H4" s="47">
        <v>44774</v>
      </c>
      <c r="I4" s="47">
        <v>44805</v>
      </c>
      <c r="J4" s="47">
        <v>44835</v>
      </c>
      <c r="K4" s="47">
        <v>44866</v>
      </c>
      <c r="L4" s="47">
        <v>44896</v>
      </c>
      <c r="M4" s="47">
        <v>44927</v>
      </c>
      <c r="N4" s="47">
        <v>44958</v>
      </c>
      <c r="O4" s="47">
        <v>44986</v>
      </c>
      <c r="P4" s="47">
        <v>45017</v>
      </c>
      <c r="Q4" s="47">
        <v>45047</v>
      </c>
      <c r="R4" s="48">
        <v>45078</v>
      </c>
    </row>
    <row r="5" spans="1:20" ht="26.25" customHeight="1">
      <c r="E5" s="64" t="s">
        <v>63</v>
      </c>
      <c r="F5" s="41">
        <v>928.46</v>
      </c>
      <c r="G5" s="42">
        <v>981.79</v>
      </c>
      <c r="H5" s="42">
        <v>996.74</v>
      </c>
      <c r="I5" s="42">
        <v>1050.2</v>
      </c>
      <c r="J5" s="42">
        <v>1062.28</v>
      </c>
      <c r="K5" s="42">
        <v>1106.58</v>
      </c>
      <c r="L5" s="42">
        <v>1132.6400000000001</v>
      </c>
      <c r="M5" s="42">
        <v>1187.7</v>
      </c>
      <c r="N5" s="42">
        <v>1210.8900000000001</v>
      </c>
      <c r="O5" s="42">
        <v>1179.48</v>
      </c>
      <c r="P5" s="42">
        <v>1181.3599999999999</v>
      </c>
      <c r="Q5" s="42">
        <v>1141.05</v>
      </c>
      <c r="R5" s="43">
        <v>1065.07</v>
      </c>
    </row>
    <row r="6" spans="1:20" ht="26.25" customHeight="1">
      <c r="E6" s="32" t="s">
        <v>64</v>
      </c>
      <c r="F6" s="28">
        <v>2681.27</v>
      </c>
      <c r="G6" s="11">
        <v>2794.1</v>
      </c>
      <c r="H6" s="11">
        <v>2739.11</v>
      </c>
      <c r="I6" s="11">
        <v>2779.53</v>
      </c>
      <c r="J6" s="11">
        <v>2848.55</v>
      </c>
      <c r="K6" s="11">
        <v>2938.59</v>
      </c>
      <c r="L6" s="11">
        <v>2874.17</v>
      </c>
      <c r="M6" s="11">
        <v>2917.03</v>
      </c>
      <c r="N6" s="11">
        <v>3130.19</v>
      </c>
      <c r="O6" s="11">
        <v>3248.44</v>
      </c>
      <c r="P6" s="11">
        <v>3301.34</v>
      </c>
      <c r="Q6" s="11">
        <v>3210.28</v>
      </c>
      <c r="R6" s="25">
        <v>3141.65</v>
      </c>
    </row>
    <row r="7" spans="1:20" ht="26.25" customHeight="1">
      <c r="E7" s="32" t="s">
        <v>65</v>
      </c>
      <c r="F7" s="28">
        <v>958.88</v>
      </c>
      <c r="G7" s="11">
        <v>959.99</v>
      </c>
      <c r="H7" s="11">
        <v>983.01</v>
      </c>
      <c r="I7" s="11">
        <v>976.98</v>
      </c>
      <c r="J7" s="11">
        <v>980.12</v>
      </c>
      <c r="K7" s="11">
        <v>995.43</v>
      </c>
      <c r="L7" s="11">
        <v>1012.88</v>
      </c>
      <c r="M7" s="11">
        <v>1005.02</v>
      </c>
      <c r="N7" s="11">
        <v>1018.71</v>
      </c>
      <c r="O7" s="11">
        <v>1032.83</v>
      </c>
      <c r="P7" s="11">
        <v>1031.3399999999999</v>
      </c>
      <c r="Q7" s="11">
        <v>1017.81</v>
      </c>
      <c r="R7" s="25">
        <v>1008.39</v>
      </c>
    </row>
    <row r="8" spans="1:20" ht="26.25" customHeight="1">
      <c r="E8" s="32" t="s">
        <v>66</v>
      </c>
      <c r="F8" s="28">
        <v>4711.05</v>
      </c>
      <c r="G8" s="11">
        <v>4889.25</v>
      </c>
      <c r="H8" s="11">
        <v>4927.8500000000004</v>
      </c>
      <c r="I8" s="11">
        <v>4968.53</v>
      </c>
      <c r="J8" s="11">
        <v>5063.68</v>
      </c>
      <c r="K8" s="11">
        <v>5208.4799999999996</v>
      </c>
      <c r="L8" s="11">
        <v>5177.58</v>
      </c>
      <c r="M8" s="11">
        <v>5279.8</v>
      </c>
      <c r="N8" s="11">
        <v>5533.45</v>
      </c>
      <c r="O8" s="11">
        <v>5630.28</v>
      </c>
      <c r="P8" s="11">
        <v>5682.31</v>
      </c>
      <c r="Q8" s="11">
        <v>5539.66</v>
      </c>
      <c r="R8" s="25">
        <v>5382.53</v>
      </c>
    </row>
    <row r="9" spans="1:20" ht="26.25" customHeight="1" thickBot="1">
      <c r="E9" s="33" t="s">
        <v>67</v>
      </c>
      <c r="F9" s="29">
        <v>2719.4</v>
      </c>
      <c r="G9" s="26">
        <v>2729.96</v>
      </c>
      <c r="H9" s="26">
        <v>2748.49</v>
      </c>
      <c r="I9" s="26">
        <v>2773.12</v>
      </c>
      <c r="J9" s="26">
        <v>2795.42</v>
      </c>
      <c r="K9" s="26">
        <v>2811.96</v>
      </c>
      <c r="L9" s="26">
        <v>2830.04</v>
      </c>
      <c r="M9" s="26">
        <v>2862.16</v>
      </c>
      <c r="N9" s="26">
        <v>2909.39</v>
      </c>
      <c r="O9" s="26">
        <v>2954.01</v>
      </c>
      <c r="P9" s="26">
        <v>2981.31</v>
      </c>
      <c r="Q9" s="26">
        <v>3000.86</v>
      </c>
      <c r="R9" s="27">
        <v>3010.2</v>
      </c>
    </row>
    <row r="10" spans="1:20" ht="30" customHeight="1" thickBot="1">
      <c r="E10" s="230" t="s">
        <v>88</v>
      </c>
      <c r="F10" s="230"/>
      <c r="G10" s="230"/>
      <c r="H10" s="230"/>
      <c r="I10" s="230"/>
      <c r="J10" s="230"/>
      <c r="K10" s="230"/>
      <c r="L10" s="230"/>
      <c r="M10" s="230"/>
      <c r="N10" s="230"/>
      <c r="O10" s="230"/>
      <c r="P10" s="230"/>
      <c r="Q10" s="230"/>
      <c r="R10" s="230"/>
      <c r="S10" s="230"/>
      <c r="T10" s="230"/>
    </row>
    <row r="11" spans="1:20" ht="30" customHeight="1" thickBot="1">
      <c r="F11" s="258" t="s">
        <v>106</v>
      </c>
      <c r="G11" s="249"/>
      <c r="H11" s="249"/>
      <c r="I11" s="249"/>
      <c r="J11" s="249"/>
      <c r="K11" s="249"/>
      <c r="L11" s="249"/>
      <c r="M11" s="249"/>
      <c r="N11" s="249"/>
      <c r="O11" s="249"/>
      <c r="P11" s="249"/>
      <c r="Q11" s="249"/>
      <c r="R11" s="250"/>
    </row>
    <row r="12" spans="1:20" ht="30" customHeight="1" thickBot="1">
      <c r="D12" s="62" t="s">
        <v>84</v>
      </c>
      <c r="E12" s="83" t="s">
        <v>83</v>
      </c>
      <c r="F12" s="60">
        <v>44713</v>
      </c>
      <c r="G12" s="60">
        <v>44743</v>
      </c>
      <c r="H12" s="60">
        <v>44774</v>
      </c>
      <c r="I12" s="60">
        <v>44805</v>
      </c>
      <c r="J12" s="60">
        <v>44835</v>
      </c>
      <c r="K12" s="60">
        <v>44866</v>
      </c>
      <c r="L12" s="60">
        <v>44896</v>
      </c>
      <c r="M12" s="60">
        <v>44927</v>
      </c>
      <c r="N12" s="60">
        <v>44958</v>
      </c>
      <c r="O12" s="60">
        <v>44986</v>
      </c>
      <c r="P12" s="60">
        <v>45017</v>
      </c>
      <c r="Q12" s="60">
        <v>45047</v>
      </c>
      <c r="R12" s="61">
        <v>45078</v>
      </c>
    </row>
    <row r="13" spans="1:20" ht="30" customHeight="1">
      <c r="D13" s="238" t="s">
        <v>85</v>
      </c>
      <c r="E13" s="69" t="s">
        <v>68</v>
      </c>
      <c r="F13" s="42">
        <v>2184.39</v>
      </c>
      <c r="G13" s="42">
        <v>2195.62</v>
      </c>
      <c r="H13" s="42">
        <v>2213.2800000000002</v>
      </c>
      <c r="I13" s="42">
        <v>2235.92</v>
      </c>
      <c r="J13" s="42">
        <v>2256.71</v>
      </c>
      <c r="K13" s="42">
        <v>2272.91</v>
      </c>
      <c r="L13" s="42">
        <v>2290.39</v>
      </c>
      <c r="M13" s="42">
        <v>2319.2800000000002</v>
      </c>
      <c r="N13" s="42">
        <v>2371.0100000000002</v>
      </c>
      <c r="O13" s="42">
        <v>2411.54</v>
      </c>
      <c r="P13" s="42">
        <v>2436.88</v>
      </c>
      <c r="Q13" s="42">
        <v>2436.88</v>
      </c>
      <c r="R13" s="43">
        <v>2379.0700000000002</v>
      </c>
    </row>
    <row r="14" spans="1:20" ht="30" customHeight="1" thickBot="1">
      <c r="D14" s="239"/>
      <c r="E14" s="70" t="s">
        <v>69</v>
      </c>
      <c r="F14" s="11">
        <v>2759.85</v>
      </c>
      <c r="G14" s="11">
        <v>2774.03</v>
      </c>
      <c r="H14" s="11">
        <v>2796.36</v>
      </c>
      <c r="I14" s="11">
        <v>2824.95</v>
      </c>
      <c r="J14" s="11">
        <v>2851.23</v>
      </c>
      <c r="K14" s="11">
        <v>2871.69</v>
      </c>
      <c r="L14" s="11">
        <v>2893.78</v>
      </c>
      <c r="M14" s="11">
        <v>2930.28</v>
      </c>
      <c r="N14" s="11">
        <v>3007.35</v>
      </c>
      <c r="O14" s="11">
        <v>3057.29</v>
      </c>
      <c r="P14" s="11">
        <v>3089.41</v>
      </c>
      <c r="Q14" s="11">
        <v>3089.41</v>
      </c>
      <c r="R14" s="25">
        <v>3013.38</v>
      </c>
    </row>
    <row r="15" spans="1:20" ht="30" customHeight="1" thickBot="1">
      <c r="D15" s="65" t="s">
        <v>86</v>
      </c>
      <c r="E15" s="70" t="s">
        <v>70</v>
      </c>
      <c r="F15" s="11">
        <v>4711.05</v>
      </c>
      <c r="G15" s="11">
        <v>4889.25</v>
      </c>
      <c r="H15" s="11">
        <v>4927.8500000000004</v>
      </c>
      <c r="I15" s="11">
        <v>4968.53</v>
      </c>
      <c r="J15" s="11">
        <v>5063.68</v>
      </c>
      <c r="K15" s="11">
        <v>5208.4799999999996</v>
      </c>
      <c r="L15" s="11">
        <v>5177.58</v>
      </c>
      <c r="M15" s="11">
        <v>5279.8</v>
      </c>
      <c r="N15" s="11">
        <v>5533.45</v>
      </c>
      <c r="O15" s="11">
        <v>5630.28</v>
      </c>
      <c r="P15" s="11">
        <f>+P8</f>
        <v>5682.31</v>
      </c>
      <c r="Q15" s="11">
        <f>+Q8</f>
        <v>5539.66</v>
      </c>
      <c r="R15" s="25">
        <v>5382.53</v>
      </c>
    </row>
    <row r="16" spans="1:20" ht="30" customHeight="1" thickBot="1">
      <c r="D16" s="65" t="s">
        <v>87</v>
      </c>
      <c r="E16" s="71" t="s">
        <v>71</v>
      </c>
      <c r="F16" s="26">
        <v>5653.26</v>
      </c>
      <c r="G16" s="26">
        <v>5867.0999999999995</v>
      </c>
      <c r="H16" s="26">
        <v>5913.42</v>
      </c>
      <c r="I16" s="26">
        <v>5962.2359999999999</v>
      </c>
      <c r="J16" s="26">
        <v>6076.4160000000002</v>
      </c>
      <c r="K16" s="26">
        <v>6250.1759999999995</v>
      </c>
      <c r="L16" s="26">
        <v>6213.0959999999995</v>
      </c>
      <c r="M16" s="26">
        <v>6335.76</v>
      </c>
      <c r="N16" s="26">
        <v>6640.1399999999994</v>
      </c>
      <c r="O16" s="26">
        <v>6756.3359999999993</v>
      </c>
      <c r="P16" s="26">
        <f>+P15*1.2</f>
        <v>6818.7719999999999</v>
      </c>
      <c r="Q16" s="26">
        <f>+Q15*1.2</f>
        <v>6647.5919999999996</v>
      </c>
      <c r="R16" s="27">
        <v>6459.0359999999991</v>
      </c>
    </row>
    <row r="17" spans="5:20" ht="15" customHeight="1">
      <c r="E17" s="228" t="s">
        <v>89</v>
      </c>
      <c r="F17" s="228"/>
      <c r="G17" s="228"/>
      <c r="H17" s="228"/>
      <c r="I17" s="228"/>
      <c r="J17" s="228"/>
      <c r="K17" s="228"/>
      <c r="L17" s="228"/>
      <c r="M17" s="228"/>
      <c r="N17" s="228"/>
      <c r="O17" s="228"/>
      <c r="P17" s="228"/>
      <c r="Q17" s="228"/>
      <c r="R17" s="228"/>
      <c r="S17" s="228"/>
      <c r="T17" s="228"/>
    </row>
    <row r="18" spans="5:20">
      <c r="E18" s="228"/>
      <c r="F18" s="228"/>
      <c r="G18" s="228"/>
      <c r="H18" s="228"/>
      <c r="I18" s="228"/>
      <c r="J18" s="228"/>
      <c r="K18" s="228"/>
      <c r="L18" s="228"/>
      <c r="M18" s="228"/>
      <c r="N18" s="228"/>
      <c r="O18" s="228"/>
      <c r="P18" s="228"/>
      <c r="Q18" s="228"/>
      <c r="R18" s="228"/>
      <c r="S18" s="228"/>
      <c r="T18" s="228"/>
    </row>
    <row r="79" ht="32.25" customHeight="1"/>
    <row r="80" ht="32.25" customHeight="1"/>
    <row r="83" ht="30" customHeight="1"/>
    <row r="86" ht="21" customHeight="1"/>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dimension ref="A1:R86"/>
  <sheetViews>
    <sheetView topLeftCell="B30" zoomScaleNormal="100" workbookViewId="0">
      <selection activeCell="K2" sqref="K2"/>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 width="11.42578125" style="2"/>
    <col min="17" max="17" width="11.42578125" style="2" customWidth="1"/>
    <col min="18" max="18" width="11.42578125" style="2" hidden="1" customWidth="1"/>
    <col min="19" max="16384" width="11.42578125" style="2"/>
  </cols>
  <sheetData>
    <row r="1" spans="1:18">
      <c r="A1" s="229"/>
      <c r="B1" s="229"/>
      <c r="C1" s="229"/>
    </row>
    <row r="3" spans="1:18" ht="26.25" customHeight="1" thickBot="1">
      <c r="F3" s="115"/>
      <c r="G3" s="115"/>
      <c r="H3" s="116" t="s">
        <v>124</v>
      </c>
      <c r="I3" s="115"/>
      <c r="J3" s="115"/>
      <c r="K3" s="115"/>
      <c r="L3" s="115"/>
      <c r="M3" s="115"/>
      <c r="N3" s="115"/>
      <c r="O3" s="115"/>
      <c r="P3" s="115"/>
      <c r="Q3" s="115"/>
      <c r="R3" s="115"/>
    </row>
    <row r="4" spans="1:18" ht="26.25" customHeight="1" thickBot="1">
      <c r="E4" s="58" t="s">
        <v>60</v>
      </c>
      <c r="F4" s="59">
        <v>44743</v>
      </c>
      <c r="G4" s="60">
        <v>44774</v>
      </c>
      <c r="H4" s="60">
        <v>44805</v>
      </c>
      <c r="I4" s="60">
        <v>44835</v>
      </c>
      <c r="J4" s="60">
        <v>44866</v>
      </c>
      <c r="K4" s="60">
        <v>44896</v>
      </c>
      <c r="L4" s="60">
        <v>44927</v>
      </c>
      <c r="M4" s="60">
        <v>44958</v>
      </c>
      <c r="N4" s="60">
        <v>44986</v>
      </c>
      <c r="O4" s="60">
        <v>45017</v>
      </c>
      <c r="P4" s="60">
        <v>45047</v>
      </c>
      <c r="Q4" s="60">
        <v>45078</v>
      </c>
      <c r="R4" s="61">
        <v>45108</v>
      </c>
    </row>
    <row r="5" spans="1:18" ht="26.25" customHeight="1">
      <c r="E5" s="44" t="s">
        <v>63</v>
      </c>
      <c r="F5" s="77">
        <v>996.95</v>
      </c>
      <c r="G5" s="78">
        <v>1006.44</v>
      </c>
      <c r="H5" s="78">
        <v>1033.47</v>
      </c>
      <c r="I5" s="78">
        <v>1061.27</v>
      </c>
      <c r="J5" s="78">
        <v>1119.6099999999999</v>
      </c>
      <c r="K5" s="78">
        <v>1111.69</v>
      </c>
      <c r="L5" s="78">
        <v>1188.81</v>
      </c>
      <c r="M5" s="78">
        <v>1221.5899999999999</v>
      </c>
      <c r="N5" s="78">
        <v>1286.0899999999999</v>
      </c>
      <c r="O5" s="78">
        <v>1292.5999999999999</v>
      </c>
      <c r="P5" s="78">
        <v>1185.42</v>
      </c>
      <c r="Q5" s="78">
        <v>1128.21</v>
      </c>
      <c r="R5" s="78"/>
    </row>
    <row r="6" spans="1:18" ht="26.25" customHeight="1">
      <c r="E6" s="32" t="s">
        <v>64</v>
      </c>
      <c r="F6" s="28">
        <v>1034.77</v>
      </c>
      <c r="G6" s="11">
        <v>979.53</v>
      </c>
      <c r="H6" s="11">
        <v>979.51</v>
      </c>
      <c r="I6" s="11">
        <v>1169.53</v>
      </c>
      <c r="J6" s="11">
        <v>1075.19</v>
      </c>
      <c r="K6" s="11">
        <v>1091.3599999999999</v>
      </c>
      <c r="L6" s="11">
        <v>1170.1500000000001</v>
      </c>
      <c r="M6" s="11">
        <v>1157.08</v>
      </c>
      <c r="N6" s="11">
        <v>1278.3800000000001</v>
      </c>
      <c r="O6" s="11">
        <v>1251.95</v>
      </c>
      <c r="P6" s="11">
        <v>1203.07</v>
      </c>
      <c r="Q6" s="11">
        <v>1168.47</v>
      </c>
      <c r="R6" s="11"/>
    </row>
    <row r="7" spans="1:18" ht="26.25" customHeight="1">
      <c r="E7" s="32" t="s">
        <v>65</v>
      </c>
      <c r="F7" s="28">
        <v>932.75</v>
      </c>
      <c r="G7" s="11">
        <v>950.32</v>
      </c>
      <c r="H7" s="11">
        <v>948.67</v>
      </c>
      <c r="I7" s="11">
        <v>953.42</v>
      </c>
      <c r="J7" s="11">
        <v>966.69</v>
      </c>
      <c r="K7" s="11">
        <v>980.8</v>
      </c>
      <c r="L7" s="11">
        <v>979.57</v>
      </c>
      <c r="M7" s="11">
        <v>993.4</v>
      </c>
      <c r="N7" s="11">
        <v>1008.86</v>
      </c>
      <c r="O7" s="11">
        <v>1012.48</v>
      </c>
      <c r="P7" s="11">
        <v>1003.78</v>
      </c>
      <c r="Q7" s="11">
        <v>999.96</v>
      </c>
      <c r="R7" s="11"/>
    </row>
    <row r="8" spans="1:18" ht="26.25" customHeight="1">
      <c r="E8" s="32" t="s">
        <v>66</v>
      </c>
      <c r="F8" s="28">
        <v>2986.65</v>
      </c>
      <c r="G8" s="11">
        <v>2951.9</v>
      </c>
      <c r="H8" s="11">
        <v>2979.32</v>
      </c>
      <c r="I8" s="11">
        <v>3208.12</v>
      </c>
      <c r="J8" s="11">
        <v>3185.9</v>
      </c>
      <c r="K8" s="11">
        <v>3209.93</v>
      </c>
      <c r="L8" s="11">
        <v>3365.49</v>
      </c>
      <c r="M8" s="11">
        <v>3398.26</v>
      </c>
      <c r="N8" s="11">
        <v>3596.1</v>
      </c>
      <c r="O8" s="11">
        <v>3575.22</v>
      </c>
      <c r="P8" s="11">
        <v>3416.65</v>
      </c>
      <c r="Q8" s="11">
        <v>3316.57</v>
      </c>
      <c r="R8" s="11"/>
    </row>
    <row r="9" spans="1:18" ht="26.25" customHeight="1" thickBot="1">
      <c r="E9" s="33" t="s">
        <v>67</v>
      </c>
      <c r="F9" s="29">
        <v>2784</v>
      </c>
      <c r="G9" s="26">
        <v>2802.9</v>
      </c>
      <c r="H9" s="26">
        <v>2828.02</v>
      </c>
      <c r="I9" s="26">
        <v>2850.76</v>
      </c>
      <c r="J9" s="26">
        <v>2867.63</v>
      </c>
      <c r="K9" s="26">
        <v>2886.07</v>
      </c>
      <c r="L9" s="26">
        <v>2918.82</v>
      </c>
      <c r="M9" s="26">
        <v>2966.99</v>
      </c>
      <c r="N9" s="26">
        <v>3012.49</v>
      </c>
      <c r="O9" s="26">
        <v>3040.33</v>
      </c>
      <c r="P9" s="26">
        <v>3060.27</v>
      </c>
      <c r="Q9" s="26">
        <v>3069.79</v>
      </c>
      <c r="R9" s="26"/>
    </row>
    <row r="10" spans="1:18" ht="30" customHeight="1">
      <c r="E10" s="246" t="s">
        <v>88</v>
      </c>
      <c r="F10" s="246"/>
      <c r="G10" s="246"/>
      <c r="H10" s="246"/>
      <c r="I10" s="246"/>
      <c r="J10" s="246"/>
      <c r="K10" s="246"/>
      <c r="L10" s="246"/>
      <c r="M10" s="246"/>
      <c r="N10" s="246"/>
      <c r="O10" s="246"/>
      <c r="P10" s="246"/>
      <c r="Q10" s="246"/>
      <c r="R10" s="246"/>
    </row>
    <row r="11" spans="1:18" ht="30" customHeight="1" thickBot="1">
      <c r="F11" s="99"/>
      <c r="G11" s="99"/>
      <c r="H11" s="109" t="s">
        <v>125</v>
      </c>
      <c r="I11" s="99"/>
      <c r="J11" s="99"/>
      <c r="K11" s="99"/>
      <c r="L11" s="99"/>
      <c r="M11" s="99"/>
      <c r="N11" s="99"/>
      <c r="O11" s="99"/>
      <c r="P11" s="99"/>
      <c r="Q11" s="99"/>
      <c r="R11" s="99"/>
    </row>
    <row r="12" spans="1:18" ht="30" customHeight="1" thickBot="1">
      <c r="D12" s="46" t="s">
        <v>84</v>
      </c>
      <c r="E12" s="46" t="s">
        <v>83</v>
      </c>
      <c r="F12" s="47">
        <v>44743</v>
      </c>
      <c r="G12" s="47">
        <v>44774</v>
      </c>
      <c r="H12" s="47">
        <v>44805</v>
      </c>
      <c r="I12" s="47">
        <v>44835</v>
      </c>
      <c r="J12" s="47">
        <v>44866</v>
      </c>
      <c r="K12" s="48">
        <v>44896</v>
      </c>
      <c r="L12" s="47">
        <v>44927</v>
      </c>
      <c r="M12" s="48">
        <v>44958</v>
      </c>
      <c r="N12" s="47">
        <v>44986</v>
      </c>
      <c r="O12" s="48">
        <v>45017</v>
      </c>
      <c r="P12" s="47">
        <v>45047</v>
      </c>
      <c r="Q12" s="48">
        <v>45078</v>
      </c>
      <c r="R12" s="47">
        <v>45108</v>
      </c>
    </row>
    <row r="13" spans="1:18" ht="30" customHeight="1">
      <c r="D13" s="231" t="s">
        <v>85</v>
      </c>
      <c r="E13" s="44" t="s">
        <v>68</v>
      </c>
      <c r="F13" s="41">
        <v>1293.01</v>
      </c>
      <c r="G13" s="42">
        <v>1303.53</v>
      </c>
      <c r="H13" s="42">
        <v>1316.79</v>
      </c>
      <c r="I13" s="42">
        <v>1383.39</v>
      </c>
      <c r="J13" s="42">
        <v>1393.41</v>
      </c>
      <c r="K13" s="42">
        <v>1403.94</v>
      </c>
      <c r="L13" s="42">
        <v>1450.9</v>
      </c>
      <c r="M13" s="42">
        <v>1476.55</v>
      </c>
      <c r="N13" s="42">
        <v>1545.84</v>
      </c>
      <c r="O13" s="42">
        <v>1562.23</v>
      </c>
      <c r="P13" s="42">
        <v>1574.25</v>
      </c>
      <c r="Q13" s="42">
        <v>1575.71</v>
      </c>
      <c r="R13" s="43"/>
    </row>
    <row r="14" spans="1:18" ht="30" customHeight="1" thickBot="1">
      <c r="D14" s="232"/>
      <c r="E14" s="32" t="s">
        <v>69</v>
      </c>
      <c r="F14" s="28">
        <v>1625.8</v>
      </c>
      <c r="G14" s="11">
        <v>1638.87</v>
      </c>
      <c r="H14" s="11">
        <v>1655.76</v>
      </c>
      <c r="I14" s="11">
        <v>1739.03</v>
      </c>
      <c r="J14" s="11">
        <v>1751.52</v>
      </c>
      <c r="K14" s="11">
        <v>1765.16</v>
      </c>
      <c r="L14" s="11">
        <v>1824.58</v>
      </c>
      <c r="M14" s="11">
        <v>1857.05</v>
      </c>
      <c r="N14" s="11">
        <v>1943.33</v>
      </c>
      <c r="O14" s="11">
        <v>1963.79</v>
      </c>
      <c r="P14" s="11">
        <v>1979.21</v>
      </c>
      <c r="Q14" s="11">
        <v>1980.83</v>
      </c>
      <c r="R14" s="25"/>
    </row>
    <row r="15" spans="1:18" ht="30" customHeight="1" thickBot="1">
      <c r="D15" s="45" t="s">
        <v>86</v>
      </c>
      <c r="E15" s="32" t="s">
        <v>70</v>
      </c>
      <c r="F15" s="28">
        <v>2986.65</v>
      </c>
      <c r="G15" s="11">
        <v>2951.9</v>
      </c>
      <c r="H15" s="11">
        <f>+H8</f>
        <v>2979.32</v>
      </c>
      <c r="I15" s="11">
        <v>3208.12</v>
      </c>
      <c r="J15" s="11">
        <f>+J8</f>
        <v>3185.9</v>
      </c>
      <c r="K15" s="11">
        <f>+K8</f>
        <v>3209.93</v>
      </c>
      <c r="L15" s="11">
        <f t="shared" ref="L15:P15" si="0">+L8</f>
        <v>3365.49</v>
      </c>
      <c r="M15" s="11">
        <f t="shared" si="0"/>
        <v>3398.26</v>
      </c>
      <c r="N15" s="11">
        <f t="shared" si="0"/>
        <v>3596.1</v>
      </c>
      <c r="O15" s="11">
        <f t="shared" si="0"/>
        <v>3575.22</v>
      </c>
      <c r="P15" s="11">
        <f t="shared" si="0"/>
        <v>3416.65</v>
      </c>
      <c r="Q15" s="11">
        <f t="shared" ref="Q15:R15" si="1">+Q8</f>
        <v>3316.57</v>
      </c>
      <c r="R15" s="25">
        <f t="shared" si="1"/>
        <v>0</v>
      </c>
    </row>
    <row r="16" spans="1:18" ht="30" customHeight="1" thickBot="1">
      <c r="D16" s="45" t="s">
        <v>87</v>
      </c>
      <c r="E16" s="33" t="s">
        <v>71</v>
      </c>
      <c r="F16" s="29">
        <v>3583.98</v>
      </c>
      <c r="G16" s="26">
        <v>3542.28</v>
      </c>
      <c r="H16" s="26">
        <f>+H15*1.2</f>
        <v>3575.1840000000002</v>
      </c>
      <c r="I16" s="26">
        <v>3849.7439999999997</v>
      </c>
      <c r="J16" s="26">
        <f>+J15*1.2</f>
        <v>3823.08</v>
      </c>
      <c r="K16" s="26">
        <f>+K15*1.2</f>
        <v>3851.9159999999997</v>
      </c>
      <c r="L16" s="26">
        <f t="shared" ref="L16:R16" si="2">+L15*1.2</f>
        <v>4038.5879999999997</v>
      </c>
      <c r="M16" s="26">
        <f t="shared" si="2"/>
        <v>4077.9120000000003</v>
      </c>
      <c r="N16" s="26">
        <f t="shared" si="2"/>
        <v>4315.32</v>
      </c>
      <c r="O16" s="26">
        <f t="shared" si="2"/>
        <v>4290.2639999999992</v>
      </c>
      <c r="P16" s="26">
        <f t="shared" si="2"/>
        <v>4099.9799999999996</v>
      </c>
      <c r="Q16" s="26">
        <f t="shared" si="2"/>
        <v>3979.884</v>
      </c>
      <c r="R16" s="27">
        <f t="shared" si="2"/>
        <v>0</v>
      </c>
    </row>
    <row r="17" spans="5:18" ht="21" customHeight="1">
      <c r="E17" s="107"/>
      <c r="F17" s="236" t="s">
        <v>89</v>
      </c>
      <c r="G17" s="236"/>
      <c r="H17" s="236"/>
      <c r="I17" s="236"/>
      <c r="J17" s="236"/>
      <c r="K17" s="236"/>
      <c r="L17" s="236"/>
      <c r="M17" s="236"/>
      <c r="N17" s="236"/>
      <c r="O17" s="236"/>
      <c r="P17" s="236"/>
      <c r="Q17" s="236"/>
      <c r="R17" s="236"/>
    </row>
    <row r="18" spans="5:18" ht="15" customHeight="1">
      <c r="E18" s="108"/>
      <c r="F18" s="236"/>
      <c r="G18" s="236"/>
      <c r="H18" s="236"/>
      <c r="I18" s="236"/>
      <c r="J18" s="236"/>
      <c r="K18" s="236"/>
      <c r="L18" s="236"/>
      <c r="M18" s="236"/>
      <c r="N18" s="236"/>
      <c r="O18" s="236"/>
      <c r="P18" s="236"/>
      <c r="Q18" s="236"/>
      <c r="R18" s="236"/>
    </row>
    <row r="79" ht="32.25" customHeight="1"/>
    <row r="80" ht="32.25" customHeight="1"/>
    <row r="83" ht="30" customHeight="1"/>
    <row r="86" ht="21" customHeight="1"/>
  </sheetData>
  <mergeCells count="4">
    <mergeCell ref="A1:C1"/>
    <mergeCell ref="D13:D14"/>
    <mergeCell ref="F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86"/>
  <sheetViews>
    <sheetView topLeftCell="F1" zoomScaleNormal="100" workbookViewId="0">
      <selection activeCell="V34" sqref="V34"/>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7">
      <c r="A1" s="229"/>
      <c r="B1" s="229"/>
      <c r="C1" s="229"/>
    </row>
    <row r="3" spans="1:17" ht="26.25" customHeight="1" thickBot="1">
      <c r="F3" s="242" t="s">
        <v>122</v>
      </c>
      <c r="G3" s="242"/>
      <c r="H3" s="242"/>
      <c r="I3" s="242"/>
      <c r="J3" s="242"/>
      <c r="K3" s="242"/>
      <c r="L3" s="242"/>
      <c r="M3" s="242"/>
      <c r="N3" s="242"/>
      <c r="O3" s="242"/>
      <c r="P3" s="242"/>
      <c r="Q3" s="242"/>
    </row>
    <row r="4" spans="1:17" ht="26.25" customHeight="1" thickBot="1">
      <c r="E4" s="58" t="s">
        <v>60</v>
      </c>
      <c r="F4" s="49">
        <v>44743</v>
      </c>
      <c r="G4" s="47">
        <v>44774</v>
      </c>
      <c r="H4" s="47">
        <v>44805</v>
      </c>
      <c r="I4" s="47">
        <v>44835</v>
      </c>
      <c r="J4" s="47">
        <v>44866</v>
      </c>
      <c r="K4" s="47">
        <v>44896</v>
      </c>
      <c r="L4" s="47">
        <v>44927</v>
      </c>
      <c r="M4" s="47">
        <v>44958</v>
      </c>
      <c r="N4" s="47">
        <v>44986</v>
      </c>
      <c r="O4" s="47">
        <v>45017</v>
      </c>
      <c r="P4" s="47">
        <v>45047</v>
      </c>
      <c r="Q4" s="47">
        <v>45078</v>
      </c>
    </row>
    <row r="5" spans="1:17" ht="26.25" customHeight="1">
      <c r="E5" s="44" t="s">
        <v>63</v>
      </c>
      <c r="F5" s="38">
        <v>996.95</v>
      </c>
      <c r="G5" s="39">
        <v>1006.44</v>
      </c>
      <c r="H5" s="39">
        <v>1033.47</v>
      </c>
      <c r="I5" s="39">
        <v>1061.27</v>
      </c>
      <c r="J5" s="39">
        <v>1119.6099999999999</v>
      </c>
      <c r="K5" s="39">
        <v>1111.69</v>
      </c>
      <c r="L5" s="39">
        <v>1188.81</v>
      </c>
      <c r="M5" s="39">
        <v>1221.5899999999999</v>
      </c>
      <c r="N5" s="39">
        <v>1286.0899999999999</v>
      </c>
      <c r="O5" s="39">
        <v>1292.5999999999999</v>
      </c>
      <c r="P5" s="39">
        <v>1185.42</v>
      </c>
      <c r="Q5" s="39">
        <v>1128.21</v>
      </c>
    </row>
    <row r="6" spans="1:17" ht="26.25" customHeight="1">
      <c r="E6" s="32" t="s">
        <v>64</v>
      </c>
      <c r="F6" s="36">
        <v>1034.77</v>
      </c>
      <c r="G6" s="30">
        <v>979.53</v>
      </c>
      <c r="H6" s="30">
        <v>979.51</v>
      </c>
      <c r="I6" s="30">
        <v>1169.53</v>
      </c>
      <c r="J6" s="30">
        <v>1075.19</v>
      </c>
      <c r="K6" s="30">
        <v>1091.3599999999999</v>
      </c>
      <c r="L6" s="30">
        <v>1170.1500000000001</v>
      </c>
      <c r="M6" s="30">
        <v>1157.08</v>
      </c>
      <c r="N6" s="30">
        <v>1278.3800000000001</v>
      </c>
      <c r="O6" s="30">
        <v>1251.95</v>
      </c>
      <c r="P6" s="30">
        <v>1203.07</v>
      </c>
      <c r="Q6" s="30">
        <v>1168.47</v>
      </c>
    </row>
    <row r="7" spans="1:17" ht="26.25" customHeight="1">
      <c r="E7" s="32" t="s">
        <v>65</v>
      </c>
      <c r="F7" s="36">
        <v>932.75</v>
      </c>
      <c r="G7" s="30">
        <v>950.32</v>
      </c>
      <c r="H7" s="30">
        <v>948.67</v>
      </c>
      <c r="I7" s="30">
        <v>953.42</v>
      </c>
      <c r="J7" s="30">
        <v>966.69</v>
      </c>
      <c r="K7" s="30">
        <v>980.8</v>
      </c>
      <c r="L7" s="30">
        <v>979.57</v>
      </c>
      <c r="M7" s="30">
        <v>993.4</v>
      </c>
      <c r="N7" s="30">
        <v>1008.86</v>
      </c>
      <c r="O7" s="30">
        <v>1012.48</v>
      </c>
      <c r="P7" s="30">
        <v>1003.78</v>
      </c>
      <c r="Q7" s="30">
        <v>999.96</v>
      </c>
    </row>
    <row r="8" spans="1:17" ht="26.25" customHeight="1">
      <c r="E8" s="32" t="s">
        <v>66</v>
      </c>
      <c r="F8" s="36">
        <v>2986.65</v>
      </c>
      <c r="G8" s="30">
        <v>2951.9</v>
      </c>
      <c r="H8" s="30">
        <v>2979.32</v>
      </c>
      <c r="I8" s="30">
        <v>3208.12</v>
      </c>
      <c r="J8" s="30">
        <v>3185.9</v>
      </c>
      <c r="K8" s="30">
        <v>3209.93</v>
      </c>
      <c r="L8" s="30">
        <v>3365.49</v>
      </c>
      <c r="M8" s="30">
        <v>3398.26</v>
      </c>
      <c r="N8" s="30">
        <v>3596.1</v>
      </c>
      <c r="O8" s="30">
        <v>3575.22</v>
      </c>
      <c r="P8" s="30">
        <v>3416.65</v>
      </c>
      <c r="Q8" s="30">
        <v>3316.57</v>
      </c>
    </row>
    <row r="9" spans="1:17" ht="26.25" customHeight="1" thickBot="1">
      <c r="E9" s="33" t="s">
        <v>67</v>
      </c>
      <c r="F9" s="37">
        <v>2593.4699999999998</v>
      </c>
      <c r="G9" s="34">
        <v>2611.0700000000002</v>
      </c>
      <c r="H9" s="34">
        <v>1711.26</v>
      </c>
      <c r="I9" s="34">
        <v>1725.02</v>
      </c>
      <c r="J9" s="34">
        <v>1735.23</v>
      </c>
      <c r="K9" s="34">
        <v>1746.39</v>
      </c>
      <c r="L9" s="34">
        <v>1766.21</v>
      </c>
      <c r="M9" s="34">
        <v>1795.35</v>
      </c>
      <c r="N9" s="34">
        <v>1822.88</v>
      </c>
      <c r="O9" s="34">
        <v>1839.73</v>
      </c>
      <c r="P9" s="34">
        <v>1851.79</v>
      </c>
      <c r="Q9" s="34">
        <v>1857.56</v>
      </c>
    </row>
    <row r="10" spans="1:17" ht="30" customHeight="1">
      <c r="E10" s="246" t="s">
        <v>88</v>
      </c>
      <c r="F10" s="230"/>
      <c r="G10" s="230"/>
      <c r="H10" s="230"/>
      <c r="I10" s="230"/>
      <c r="J10" s="230"/>
      <c r="K10" s="230"/>
    </row>
    <row r="11" spans="1:17" ht="30" customHeight="1" thickBot="1">
      <c r="F11" s="242" t="s">
        <v>123</v>
      </c>
      <c r="G11" s="242"/>
      <c r="H11" s="242"/>
      <c r="I11" s="242"/>
      <c r="J11" s="242"/>
      <c r="K11" s="242"/>
      <c r="L11" s="242"/>
      <c r="M11" s="242"/>
      <c r="N11" s="242"/>
      <c r="O11" s="242"/>
      <c r="P11" s="242"/>
      <c r="Q11" s="242"/>
    </row>
    <row r="12" spans="1:17" ht="30" customHeight="1" thickBot="1">
      <c r="D12" s="46" t="s">
        <v>84</v>
      </c>
      <c r="E12" s="62" t="s">
        <v>83</v>
      </c>
      <c r="F12" s="59">
        <v>44743</v>
      </c>
      <c r="G12" s="60">
        <v>44774</v>
      </c>
      <c r="H12" s="60">
        <v>44805</v>
      </c>
      <c r="I12" s="60">
        <v>44835</v>
      </c>
      <c r="J12" s="60">
        <v>44866</v>
      </c>
      <c r="K12" s="60">
        <v>44896</v>
      </c>
      <c r="L12" s="60">
        <v>44927</v>
      </c>
      <c r="M12" s="60">
        <v>44958</v>
      </c>
      <c r="N12" s="60">
        <v>44986</v>
      </c>
      <c r="O12" s="60">
        <v>45017</v>
      </c>
      <c r="P12" s="60">
        <v>45047</v>
      </c>
      <c r="Q12" s="60">
        <v>45078</v>
      </c>
    </row>
    <row r="13" spans="1:17" ht="30" customHeight="1">
      <c r="D13" s="231" t="s">
        <v>85</v>
      </c>
      <c r="E13" s="44" t="s">
        <v>68</v>
      </c>
      <c r="F13" s="72">
        <v>1250.9000000000001</v>
      </c>
      <c r="G13" s="73">
        <v>1261.02</v>
      </c>
      <c r="H13" s="73">
        <v>1273.99</v>
      </c>
      <c r="I13" s="73">
        <v>1341.42</v>
      </c>
      <c r="J13" s="73">
        <v>1350.95</v>
      </c>
      <c r="K13" s="73">
        <v>1361.48</v>
      </c>
      <c r="L13" s="73">
        <v>1406.32</v>
      </c>
      <c r="M13" s="73">
        <v>1431.45</v>
      </c>
      <c r="N13" s="73">
        <v>1499.4</v>
      </c>
      <c r="O13" s="73">
        <v>1515.22</v>
      </c>
      <c r="P13" s="73">
        <v>1527.06</v>
      </c>
      <c r="Q13" s="73">
        <v>1528.08</v>
      </c>
    </row>
    <row r="14" spans="1:17" ht="30" customHeight="1" thickBot="1">
      <c r="D14" s="232"/>
      <c r="E14" s="32" t="s">
        <v>69</v>
      </c>
      <c r="F14" s="36">
        <v>1561.56</v>
      </c>
      <c r="G14" s="30">
        <v>1574.02</v>
      </c>
      <c r="H14" s="30">
        <v>1590.22</v>
      </c>
      <c r="I14" s="30">
        <v>1674.98</v>
      </c>
      <c r="J14" s="30">
        <v>1687.14</v>
      </c>
      <c r="K14" s="30">
        <v>1700.11</v>
      </c>
      <c r="L14" s="73">
        <v>1756.53</v>
      </c>
      <c r="M14" s="73">
        <v>1787.62</v>
      </c>
      <c r="N14" s="73">
        <v>1873.1</v>
      </c>
      <c r="O14" s="73">
        <v>1892.7</v>
      </c>
      <c r="P14" s="73">
        <v>1907.55</v>
      </c>
      <c r="Q14" s="73">
        <v>1909</v>
      </c>
    </row>
    <row r="15" spans="1:17" ht="30" customHeight="1" thickBot="1">
      <c r="D15" s="45" t="s">
        <v>86</v>
      </c>
      <c r="E15" s="32" t="s">
        <v>70</v>
      </c>
      <c r="F15" s="36">
        <v>2986.65</v>
      </c>
      <c r="G15" s="30">
        <v>2951.9</v>
      </c>
      <c r="H15" s="30">
        <v>2979.32</v>
      </c>
      <c r="I15" s="30">
        <v>3208.12</v>
      </c>
      <c r="J15" s="30">
        <v>3185.9</v>
      </c>
      <c r="K15" s="30">
        <f>+K8</f>
        <v>3209.93</v>
      </c>
      <c r="L15" s="73">
        <f t="shared" ref="L15:Q15" si="0">+L8</f>
        <v>3365.49</v>
      </c>
      <c r="M15" s="73">
        <f t="shared" si="0"/>
        <v>3398.26</v>
      </c>
      <c r="N15" s="73">
        <f t="shared" si="0"/>
        <v>3596.1</v>
      </c>
      <c r="O15" s="73">
        <f t="shared" si="0"/>
        <v>3575.22</v>
      </c>
      <c r="P15" s="73">
        <f t="shared" si="0"/>
        <v>3416.65</v>
      </c>
      <c r="Q15" s="73">
        <f t="shared" si="0"/>
        <v>3316.57</v>
      </c>
    </row>
    <row r="16" spans="1:17" ht="30" customHeight="1" thickBot="1">
      <c r="D16" s="45" t="s">
        <v>87</v>
      </c>
      <c r="E16" s="33" t="s">
        <v>71</v>
      </c>
      <c r="F16" s="29">
        <v>3583.98</v>
      </c>
      <c r="G16" s="26">
        <v>3542.28</v>
      </c>
      <c r="H16" s="26">
        <v>3575.1840000000002</v>
      </c>
      <c r="I16" s="26">
        <v>3849.7439999999997</v>
      </c>
      <c r="J16" s="26">
        <v>3823.08</v>
      </c>
      <c r="K16" s="26">
        <f>+K15*1.2</f>
        <v>3851.9159999999997</v>
      </c>
      <c r="L16" s="73">
        <f t="shared" ref="L16:Q16" si="1">+L15*1.2</f>
        <v>4038.5879999999997</v>
      </c>
      <c r="M16" s="73">
        <f t="shared" si="1"/>
        <v>4077.9120000000003</v>
      </c>
      <c r="N16" s="73">
        <f t="shared" si="1"/>
        <v>4315.32</v>
      </c>
      <c r="O16" s="73">
        <f t="shared" si="1"/>
        <v>4290.2639999999992</v>
      </c>
      <c r="P16" s="73">
        <f t="shared" si="1"/>
        <v>4099.9799999999996</v>
      </c>
      <c r="Q16" s="73">
        <f t="shared" si="1"/>
        <v>3979.884</v>
      </c>
    </row>
    <row r="17" spans="5:17" ht="15" customHeight="1">
      <c r="E17" s="248" t="s">
        <v>89</v>
      </c>
      <c r="F17" s="248"/>
      <c r="G17" s="248"/>
      <c r="H17" s="248"/>
      <c r="I17" s="248"/>
      <c r="J17" s="248"/>
      <c r="K17" s="248"/>
      <c r="L17" s="248"/>
      <c r="M17" s="248"/>
      <c r="N17" s="248"/>
      <c r="O17" s="248"/>
      <c r="P17" s="248"/>
      <c r="Q17" s="248"/>
    </row>
    <row r="18" spans="5:17" ht="21.75" customHeight="1">
      <c r="E18" s="236"/>
      <c r="F18" s="236"/>
      <c r="G18" s="236"/>
      <c r="H18" s="236"/>
      <c r="I18" s="236"/>
      <c r="J18" s="236"/>
      <c r="K18" s="236"/>
      <c r="L18" s="236"/>
      <c r="M18" s="236"/>
      <c r="N18" s="236"/>
      <c r="O18" s="236"/>
      <c r="P18" s="236"/>
      <c r="Q18" s="236"/>
    </row>
    <row r="79" ht="32.25" customHeight="1"/>
    <row r="80" ht="32.25" customHeight="1"/>
    <row r="83" ht="30" customHeight="1"/>
    <row r="86" ht="21" customHeight="1"/>
  </sheetData>
  <mergeCells count="6">
    <mergeCell ref="E17:Q18"/>
    <mergeCell ref="A1:C1"/>
    <mergeCell ref="F3:Q3"/>
    <mergeCell ref="E10:K10"/>
    <mergeCell ref="F11:Q11"/>
    <mergeCell ref="D13:D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28"/>
  <sheetViews>
    <sheetView topLeftCell="A37" zoomScaleNormal="100" workbookViewId="0">
      <selection activeCell="A85" sqref="A85"/>
    </sheetView>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44" t="s">
        <v>62</v>
      </c>
      <c r="C6" s="145"/>
      <c r="D6" s="145"/>
      <c r="E6" s="145"/>
      <c r="F6" s="145"/>
      <c r="G6" s="146"/>
      <c r="J6" s="144" t="s">
        <v>80</v>
      </c>
      <c r="K6" s="158"/>
      <c r="L6" s="158"/>
      <c r="M6" s="158"/>
      <c r="N6" s="158"/>
      <c r="O6" s="158"/>
      <c r="P6" s="158"/>
      <c r="Q6" s="159"/>
    </row>
    <row r="7" spans="2:17" ht="15.75" thickBot="1">
      <c r="B7" s="147"/>
      <c r="C7" s="148"/>
      <c r="D7" s="148"/>
      <c r="E7" s="148"/>
      <c r="F7" s="148"/>
      <c r="G7" s="149"/>
      <c r="J7" s="160"/>
      <c r="K7" s="161"/>
      <c r="L7" s="161"/>
      <c r="M7" s="161"/>
      <c r="N7" s="161"/>
      <c r="O7" s="161"/>
      <c r="P7" s="161"/>
      <c r="Q7" s="162"/>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54"/>
      <c r="L10" s="150" t="s">
        <v>81</v>
      </c>
      <c r="M10" s="150"/>
      <c r="N10" s="150"/>
      <c r="O10" s="150"/>
      <c r="P10" s="151"/>
      <c r="Q10" s="3"/>
    </row>
    <row r="11" spans="2:17" ht="15" customHeight="1" thickBot="1">
      <c r="B11" s="1"/>
      <c r="C11" s="2"/>
      <c r="D11" s="2"/>
      <c r="E11" s="2"/>
      <c r="F11" s="2"/>
      <c r="G11" s="3"/>
      <c r="J11" s="1"/>
      <c r="K11" s="155"/>
      <c r="L11" s="152"/>
      <c r="M11" s="152"/>
      <c r="N11" s="152"/>
      <c r="O11" s="152"/>
      <c r="P11" s="153"/>
      <c r="Q11" s="3"/>
    </row>
    <row r="12" spans="2:17" ht="15" customHeight="1" thickBot="1">
      <c r="B12" s="1"/>
      <c r="C12" s="2"/>
      <c r="D12" s="2"/>
      <c r="E12" s="2"/>
      <c r="F12" s="2"/>
      <c r="G12" s="3"/>
      <c r="J12" s="1"/>
      <c r="Q12" s="3"/>
    </row>
    <row r="13" spans="2:17" ht="15" customHeight="1">
      <c r="B13" s="1"/>
      <c r="C13" s="2"/>
      <c r="D13" s="2"/>
      <c r="E13" s="2"/>
      <c r="F13" s="2"/>
      <c r="G13" s="3"/>
      <c r="J13" s="1"/>
      <c r="K13" s="156"/>
      <c r="L13" s="150" t="s">
        <v>82</v>
      </c>
      <c r="M13" s="150"/>
      <c r="N13" s="150"/>
      <c r="O13" s="150"/>
      <c r="P13" s="151"/>
      <c r="Q13" s="3"/>
    </row>
    <row r="14" spans="2:17" ht="15" customHeight="1" thickBot="1">
      <c r="B14" s="1"/>
      <c r="C14" s="2"/>
      <c r="D14" s="2"/>
      <c r="E14" s="2"/>
      <c r="F14" s="2"/>
      <c r="G14" s="3"/>
      <c r="J14" s="1"/>
      <c r="K14" s="157"/>
      <c r="L14" s="152"/>
      <c r="M14" s="152"/>
      <c r="N14" s="152"/>
      <c r="O14" s="152"/>
      <c r="P14" s="153"/>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86"/>
  <sheetViews>
    <sheetView topLeftCell="B1" zoomScaleNormal="100" workbookViewId="0">
      <selection activeCell="E10" sqref="E10:G10"/>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7" width="11.42578125" style="2"/>
    <col min="18" max="18" width="0" style="2" hidden="1" customWidth="1"/>
    <col min="19" max="16384" width="11.42578125" style="2"/>
  </cols>
  <sheetData>
    <row r="1" spans="1:18">
      <c r="A1" s="229"/>
      <c r="B1" s="229"/>
      <c r="C1" s="229"/>
    </row>
    <row r="3" spans="1:18" ht="26.25" customHeight="1" thickBot="1">
      <c r="F3" s="247" t="s">
        <v>154</v>
      </c>
      <c r="G3" s="247"/>
      <c r="H3" s="247"/>
      <c r="I3" s="247"/>
      <c r="J3" s="247"/>
      <c r="K3" s="247"/>
      <c r="L3" s="247"/>
      <c r="M3" s="247"/>
      <c r="N3" s="247"/>
      <c r="O3" s="247"/>
      <c r="P3" s="247"/>
      <c r="Q3" s="247"/>
      <c r="R3" s="247"/>
    </row>
    <row r="4" spans="1:18" ht="26.25" customHeight="1" thickBot="1">
      <c r="E4" s="50" t="s">
        <v>60</v>
      </c>
      <c r="F4" s="47">
        <v>44743</v>
      </c>
      <c r="G4" s="47">
        <v>44774</v>
      </c>
      <c r="H4" s="47">
        <v>44805</v>
      </c>
      <c r="I4" s="47">
        <v>44835</v>
      </c>
      <c r="J4" s="47">
        <v>44866</v>
      </c>
      <c r="K4" s="48">
        <v>44896</v>
      </c>
      <c r="L4" s="47">
        <v>44927</v>
      </c>
      <c r="M4" s="48">
        <v>44958</v>
      </c>
      <c r="N4" s="47">
        <v>44986</v>
      </c>
      <c r="O4" s="48">
        <v>45017</v>
      </c>
      <c r="P4" s="47">
        <v>45047</v>
      </c>
      <c r="Q4" s="48">
        <v>45078</v>
      </c>
      <c r="R4" s="47">
        <v>45108</v>
      </c>
    </row>
    <row r="5" spans="1:18" ht="26.25" customHeight="1">
      <c r="E5" s="44" t="s">
        <v>63</v>
      </c>
      <c r="F5" s="41">
        <v>996.95</v>
      </c>
      <c r="G5" s="42">
        <v>1006.44</v>
      </c>
      <c r="H5" s="42">
        <v>1033.47</v>
      </c>
      <c r="I5" s="42">
        <v>1061.27</v>
      </c>
      <c r="J5" s="42">
        <v>1119.6099999999999</v>
      </c>
      <c r="K5" s="42">
        <v>1111.69</v>
      </c>
      <c r="L5" s="117">
        <v>1188.81</v>
      </c>
      <c r="M5" s="117">
        <v>1221.5899999999999</v>
      </c>
      <c r="N5" s="117">
        <v>1286.0899999999999</v>
      </c>
      <c r="O5" s="117">
        <v>1292.5999999999999</v>
      </c>
      <c r="P5" s="117">
        <v>1185.42</v>
      </c>
      <c r="Q5" s="117">
        <v>1128.21</v>
      </c>
      <c r="R5" s="111"/>
    </row>
    <row r="6" spans="1:18" ht="26.25" customHeight="1">
      <c r="E6" s="32" t="s">
        <v>64</v>
      </c>
      <c r="F6" s="28">
        <v>1034.77</v>
      </c>
      <c r="G6" s="11">
        <v>979.53</v>
      </c>
      <c r="H6" s="11">
        <v>979.51</v>
      </c>
      <c r="I6" s="11">
        <v>1169.53</v>
      </c>
      <c r="J6" s="11">
        <v>1075.19</v>
      </c>
      <c r="K6" s="11">
        <v>1091.3599999999999</v>
      </c>
      <c r="L6" s="110">
        <v>1170.1500000000001</v>
      </c>
      <c r="M6" s="110">
        <v>1157.08</v>
      </c>
      <c r="N6" s="110">
        <v>1278.3800000000001</v>
      </c>
      <c r="O6" s="110">
        <v>1251.95</v>
      </c>
      <c r="P6" s="110">
        <v>1203.07</v>
      </c>
      <c r="Q6" s="110">
        <v>1168.47</v>
      </c>
      <c r="R6" s="112"/>
    </row>
    <row r="7" spans="1:18" ht="26.25" customHeight="1">
      <c r="E7" s="32" t="s">
        <v>65</v>
      </c>
      <c r="F7" s="28">
        <v>932.75</v>
      </c>
      <c r="G7" s="11">
        <v>950.32</v>
      </c>
      <c r="H7" s="11">
        <v>948.67</v>
      </c>
      <c r="I7" s="11">
        <v>953.42</v>
      </c>
      <c r="J7" s="11">
        <v>966.69</v>
      </c>
      <c r="K7" s="11">
        <v>980.8</v>
      </c>
      <c r="L7" s="110">
        <v>979.57</v>
      </c>
      <c r="M7" s="110">
        <v>993.4</v>
      </c>
      <c r="N7" s="110">
        <v>1008.86</v>
      </c>
      <c r="O7" s="110">
        <v>1012.48</v>
      </c>
      <c r="P7" s="110">
        <v>1003.78</v>
      </c>
      <c r="Q7" s="110">
        <v>999.96</v>
      </c>
      <c r="R7" s="112"/>
    </row>
    <row r="8" spans="1:18" ht="26.25" customHeight="1">
      <c r="E8" s="32" t="s">
        <v>66</v>
      </c>
      <c r="F8" s="28">
        <v>2986.65</v>
      </c>
      <c r="G8" s="11">
        <v>2951.9</v>
      </c>
      <c r="H8" s="11">
        <v>2979.32</v>
      </c>
      <c r="I8" s="11">
        <v>3208.12</v>
      </c>
      <c r="J8" s="11">
        <v>3185.9</v>
      </c>
      <c r="K8" s="11">
        <v>3209.93</v>
      </c>
      <c r="L8" s="110">
        <v>3365.49</v>
      </c>
      <c r="M8" s="110">
        <v>3398.26</v>
      </c>
      <c r="N8" s="110">
        <v>3596.1</v>
      </c>
      <c r="O8" s="110">
        <v>3575.22</v>
      </c>
      <c r="P8" s="110">
        <v>3416.65</v>
      </c>
      <c r="Q8" s="110">
        <v>3316.57</v>
      </c>
      <c r="R8" s="112"/>
    </row>
    <row r="9" spans="1:18" ht="26.25" customHeight="1" thickBot="1">
      <c r="E9" s="33" t="s">
        <v>67</v>
      </c>
      <c r="F9" s="29">
        <v>3758.68</v>
      </c>
      <c r="G9" s="26">
        <v>3784.18</v>
      </c>
      <c r="H9" s="26">
        <v>3818.11</v>
      </c>
      <c r="I9" s="26">
        <v>3848.8</v>
      </c>
      <c r="J9" s="26">
        <v>3871.57</v>
      </c>
      <c r="K9" s="26">
        <v>3896.47</v>
      </c>
      <c r="L9" s="113">
        <v>3940.69</v>
      </c>
      <c r="M9" s="113">
        <v>4005.72</v>
      </c>
      <c r="N9" s="113">
        <v>4067.15</v>
      </c>
      <c r="O9" s="113">
        <v>4104.74</v>
      </c>
      <c r="P9" s="113">
        <v>4131.66</v>
      </c>
      <c r="Q9" s="113">
        <v>4144.51</v>
      </c>
      <c r="R9" s="114"/>
    </row>
    <row r="10" spans="1:18" ht="30" customHeight="1">
      <c r="E10" s="246" t="s">
        <v>88</v>
      </c>
      <c r="F10" s="230"/>
      <c r="G10" s="230"/>
    </row>
    <row r="11" spans="1:18" ht="30" customHeight="1" thickBot="1">
      <c r="F11" s="237" t="s">
        <v>155</v>
      </c>
      <c r="G11" s="237"/>
      <c r="H11" s="237"/>
      <c r="I11" s="237"/>
      <c r="J11" s="237"/>
      <c r="K11" s="237"/>
      <c r="L11" s="237"/>
      <c r="M11" s="237"/>
      <c r="N11" s="237"/>
      <c r="O11" s="237"/>
      <c r="P11" s="237"/>
      <c r="Q11" s="237"/>
      <c r="R11" s="237"/>
    </row>
    <row r="12" spans="1:18" ht="30" customHeight="1" thickBot="1">
      <c r="D12" s="46" t="s">
        <v>84</v>
      </c>
      <c r="E12" s="46" t="s">
        <v>83</v>
      </c>
      <c r="F12" s="47">
        <v>44743</v>
      </c>
      <c r="G12" s="47">
        <v>44774</v>
      </c>
      <c r="H12" s="47">
        <v>44805</v>
      </c>
      <c r="I12" s="47">
        <v>44835</v>
      </c>
      <c r="J12" s="47">
        <v>44866</v>
      </c>
      <c r="K12" s="48">
        <v>44896</v>
      </c>
      <c r="L12" s="47">
        <v>44927</v>
      </c>
      <c r="M12" s="48">
        <v>44958</v>
      </c>
      <c r="N12" s="47">
        <v>44986</v>
      </c>
      <c r="O12" s="48">
        <v>45017</v>
      </c>
      <c r="P12" s="47">
        <v>45047</v>
      </c>
      <c r="Q12" s="48">
        <v>45078</v>
      </c>
      <c r="R12" s="47">
        <v>45108</v>
      </c>
    </row>
    <row r="13" spans="1:18" ht="30" customHeight="1">
      <c r="D13" s="231" t="s">
        <v>85</v>
      </c>
      <c r="E13" s="44" t="s">
        <v>68</v>
      </c>
      <c r="F13" s="41">
        <v>1319.23</v>
      </c>
      <c r="G13" s="42">
        <v>1329.81</v>
      </c>
      <c r="H13" s="42">
        <v>1343.51</v>
      </c>
      <c r="I13" s="42">
        <v>1400.59</v>
      </c>
      <c r="J13" s="42">
        <v>1410.78</v>
      </c>
      <c r="K13" s="42">
        <v>1421.49</v>
      </c>
      <c r="L13" s="117">
        <v>1473.58</v>
      </c>
      <c r="M13" s="117">
        <v>1500.78</v>
      </c>
      <c r="N13" s="117">
        <v>1607.06</v>
      </c>
      <c r="O13" s="117">
        <v>1623.99</v>
      </c>
      <c r="P13" s="117">
        <v>1636.8</v>
      </c>
      <c r="Q13" s="117">
        <v>1638.29</v>
      </c>
      <c r="R13" s="111"/>
    </row>
    <row r="14" spans="1:18" ht="30" customHeight="1" thickBot="1">
      <c r="D14" s="232"/>
      <c r="E14" s="32" t="s">
        <v>69</v>
      </c>
      <c r="F14" s="28">
        <v>1647.13</v>
      </c>
      <c r="G14" s="11">
        <v>1660.43</v>
      </c>
      <c r="H14" s="11">
        <v>1677.21</v>
      </c>
      <c r="I14" s="11">
        <v>1747.53</v>
      </c>
      <c r="J14" s="11">
        <v>1760.08</v>
      </c>
      <c r="K14" s="11">
        <v>1773.44</v>
      </c>
      <c r="L14" s="110">
        <v>1837.63</v>
      </c>
      <c r="M14" s="110">
        <v>1870.23</v>
      </c>
      <c r="N14" s="110">
        <v>2007.71</v>
      </c>
      <c r="O14" s="110">
        <v>2028.8</v>
      </c>
      <c r="P14" s="110">
        <v>2044.82</v>
      </c>
      <c r="Q14" s="110">
        <v>2046.54</v>
      </c>
      <c r="R14" s="112"/>
    </row>
    <row r="15" spans="1:18" ht="30" customHeight="1" thickBot="1">
      <c r="D15" s="45" t="s">
        <v>86</v>
      </c>
      <c r="E15" s="32" t="s">
        <v>70</v>
      </c>
      <c r="F15" s="28">
        <v>2986.65</v>
      </c>
      <c r="G15" s="11">
        <v>2951.9</v>
      </c>
      <c r="H15" s="11">
        <v>2979.32</v>
      </c>
      <c r="I15" s="11">
        <v>3208.12</v>
      </c>
      <c r="J15" s="11">
        <f>+J8</f>
        <v>3185.9</v>
      </c>
      <c r="K15" s="11">
        <v>3209.93</v>
      </c>
      <c r="L15" s="75">
        <f>+L8</f>
        <v>3365.49</v>
      </c>
      <c r="M15" s="75">
        <f t="shared" ref="M15:R15" si="0">+M8</f>
        <v>3398.26</v>
      </c>
      <c r="N15" s="75">
        <f t="shared" si="0"/>
        <v>3596.1</v>
      </c>
      <c r="O15" s="75">
        <f t="shared" si="0"/>
        <v>3575.22</v>
      </c>
      <c r="P15" s="75">
        <f t="shared" si="0"/>
        <v>3416.65</v>
      </c>
      <c r="Q15" s="75">
        <f t="shared" si="0"/>
        <v>3316.57</v>
      </c>
      <c r="R15" s="112">
        <f t="shared" si="0"/>
        <v>0</v>
      </c>
    </row>
    <row r="16" spans="1:18" ht="30" customHeight="1" thickBot="1">
      <c r="D16" s="45" t="s">
        <v>87</v>
      </c>
      <c r="E16" s="33" t="s">
        <v>71</v>
      </c>
      <c r="F16" s="29">
        <v>3583.98</v>
      </c>
      <c r="G16" s="26">
        <v>3542.28</v>
      </c>
      <c r="H16" s="26">
        <v>3575.1840000000002</v>
      </c>
      <c r="I16" s="26">
        <v>3849.7439999999997</v>
      </c>
      <c r="J16" s="26">
        <f>+J15*1.2</f>
        <v>3823.08</v>
      </c>
      <c r="K16" s="26">
        <f>3209.93*1.2</f>
        <v>3851.9159999999997</v>
      </c>
      <c r="L16" s="118">
        <f>+L15*1.2</f>
        <v>4038.5879999999997</v>
      </c>
      <c r="M16" s="118">
        <f t="shared" ref="M16:R16" si="1">+M15*1.2</f>
        <v>4077.9120000000003</v>
      </c>
      <c r="N16" s="118">
        <f t="shared" si="1"/>
        <v>4315.32</v>
      </c>
      <c r="O16" s="118">
        <f t="shared" si="1"/>
        <v>4290.2639999999992</v>
      </c>
      <c r="P16" s="118">
        <f t="shared" si="1"/>
        <v>4099.9799999999996</v>
      </c>
      <c r="Q16" s="118">
        <f t="shared" si="1"/>
        <v>3979.884</v>
      </c>
      <c r="R16" s="114">
        <f t="shared" si="1"/>
        <v>0</v>
      </c>
    </row>
    <row r="17" spans="5:18" ht="25.5" customHeight="1">
      <c r="E17" s="236" t="s">
        <v>89</v>
      </c>
      <c r="F17" s="236"/>
      <c r="G17" s="236"/>
      <c r="H17" s="236"/>
      <c r="I17" s="236"/>
      <c r="J17" s="236"/>
      <c r="K17" s="236"/>
      <c r="L17" s="236"/>
      <c r="M17" s="236"/>
      <c r="N17" s="236"/>
      <c r="O17" s="236"/>
      <c r="P17" s="236"/>
      <c r="Q17" s="236"/>
      <c r="R17" s="236"/>
    </row>
    <row r="18" spans="5:18" ht="18.75" customHeight="1">
      <c r="E18" s="236"/>
      <c r="F18" s="236"/>
      <c r="G18" s="236"/>
      <c r="H18" s="236"/>
      <c r="I18" s="236"/>
      <c r="J18" s="236"/>
      <c r="K18" s="236"/>
      <c r="L18" s="236"/>
      <c r="M18" s="236"/>
      <c r="N18" s="236"/>
      <c r="O18" s="236"/>
      <c r="P18" s="236"/>
      <c r="Q18" s="236"/>
      <c r="R18" s="236"/>
    </row>
    <row r="79" ht="32.25" customHeight="1"/>
    <row r="80" ht="32.25" customHeight="1"/>
    <row r="83" ht="30" customHeight="1"/>
    <row r="86" ht="21" customHeight="1"/>
  </sheetData>
  <mergeCells count="6">
    <mergeCell ref="A1:C1"/>
    <mergeCell ref="E10:G10"/>
    <mergeCell ref="D13:D14"/>
    <mergeCell ref="E17:R18"/>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6"/>
  <sheetViews>
    <sheetView topLeftCell="D25" zoomScaleNormal="100" workbookViewId="0">
      <selection activeCell="T16" sqref="T16"/>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29"/>
      <c r="B1" s="229"/>
      <c r="C1" s="229"/>
    </row>
    <row r="2" spans="1:18" ht="15.75" thickBot="1"/>
    <row r="3" spans="1:18" ht="26.25" customHeight="1" thickBot="1">
      <c r="F3" s="258" t="s">
        <v>130</v>
      </c>
      <c r="G3" s="249"/>
      <c r="H3" s="249"/>
      <c r="I3" s="249"/>
      <c r="J3" s="249"/>
      <c r="K3" s="249"/>
      <c r="L3" s="249"/>
      <c r="M3" s="249"/>
      <c r="N3" s="249"/>
      <c r="O3" s="249"/>
      <c r="P3" s="249"/>
      <c r="Q3" s="249"/>
      <c r="R3" s="250"/>
    </row>
    <row r="4" spans="1:18" ht="26.25" customHeight="1" thickBot="1">
      <c r="E4" s="58" t="s">
        <v>60</v>
      </c>
      <c r="F4" s="49">
        <v>44713</v>
      </c>
      <c r="G4" s="47">
        <v>44743</v>
      </c>
      <c r="H4" s="47">
        <v>44774</v>
      </c>
      <c r="I4" s="47">
        <v>44805</v>
      </c>
      <c r="J4" s="47">
        <v>44835</v>
      </c>
      <c r="K4" s="47">
        <v>44866</v>
      </c>
      <c r="L4" s="47">
        <v>44896</v>
      </c>
      <c r="M4" s="47">
        <v>44927</v>
      </c>
      <c r="N4" s="47">
        <v>44958</v>
      </c>
      <c r="O4" s="47">
        <v>44986</v>
      </c>
      <c r="P4" s="47">
        <v>45017</v>
      </c>
      <c r="Q4" s="47">
        <v>45047</v>
      </c>
      <c r="R4" s="47">
        <v>45078</v>
      </c>
    </row>
    <row r="5" spans="1:18" ht="26.25" customHeight="1">
      <c r="E5" s="44" t="s">
        <v>63</v>
      </c>
      <c r="F5" s="38">
        <v>923.8</v>
      </c>
      <c r="G5" s="39">
        <v>996.95</v>
      </c>
      <c r="H5" s="39">
        <v>1006.44</v>
      </c>
      <c r="I5" s="39">
        <v>1033.47</v>
      </c>
      <c r="J5" s="39">
        <v>1061.27</v>
      </c>
      <c r="K5" s="39">
        <v>1119.6099999999999</v>
      </c>
      <c r="L5" s="39">
        <v>1111.69</v>
      </c>
      <c r="M5" s="39">
        <v>1188.81</v>
      </c>
      <c r="N5" s="39">
        <v>1221.5899999999999</v>
      </c>
      <c r="O5" s="39">
        <v>1286.0899999999999</v>
      </c>
      <c r="P5" s="39">
        <v>1292.5999999999999</v>
      </c>
      <c r="Q5" s="39">
        <v>1185.42</v>
      </c>
      <c r="R5" s="40">
        <v>1128.21</v>
      </c>
    </row>
    <row r="6" spans="1:18" ht="26.25" customHeight="1">
      <c r="E6" s="32" t="s">
        <v>64</v>
      </c>
      <c r="F6" s="36">
        <v>915.47</v>
      </c>
      <c r="G6" s="30">
        <v>1034.77</v>
      </c>
      <c r="H6" s="30">
        <v>979.53</v>
      </c>
      <c r="I6" s="30">
        <v>979.51</v>
      </c>
      <c r="J6" s="30">
        <v>1169.53</v>
      </c>
      <c r="K6" s="30">
        <v>1075.19</v>
      </c>
      <c r="L6" s="30">
        <v>1091.3599999999999</v>
      </c>
      <c r="M6" s="30">
        <v>1170.1500000000001</v>
      </c>
      <c r="N6" s="30">
        <v>1157.08</v>
      </c>
      <c r="O6" s="30">
        <v>1278.3800000000001</v>
      </c>
      <c r="P6" s="30">
        <v>1251.95</v>
      </c>
      <c r="Q6" s="30">
        <v>1203.07</v>
      </c>
      <c r="R6" s="31">
        <v>1168.47</v>
      </c>
    </row>
    <row r="7" spans="1:18" ht="26.25" customHeight="1">
      <c r="E7" s="32" t="s">
        <v>65</v>
      </c>
      <c r="F7" s="36">
        <v>930.11</v>
      </c>
      <c r="G7" s="30">
        <v>932.75</v>
      </c>
      <c r="H7" s="30">
        <v>950.32</v>
      </c>
      <c r="I7" s="30">
        <v>948.67</v>
      </c>
      <c r="J7" s="30">
        <v>953.42</v>
      </c>
      <c r="K7" s="30">
        <v>966.69</v>
      </c>
      <c r="L7" s="30">
        <v>980.8</v>
      </c>
      <c r="M7" s="30">
        <v>979.57</v>
      </c>
      <c r="N7" s="30">
        <v>993.4</v>
      </c>
      <c r="O7" s="30">
        <v>1008.86</v>
      </c>
      <c r="P7" s="30">
        <v>1012.48</v>
      </c>
      <c r="Q7" s="30">
        <v>1003.78</v>
      </c>
      <c r="R7" s="31">
        <v>999.96</v>
      </c>
    </row>
    <row r="8" spans="1:18" ht="26.25" customHeight="1">
      <c r="E8" s="32" t="s">
        <v>66</v>
      </c>
      <c r="F8" s="36">
        <v>2787.21</v>
      </c>
      <c r="G8" s="30">
        <v>2986.65</v>
      </c>
      <c r="H8" s="30">
        <v>2951.9</v>
      </c>
      <c r="I8" s="30">
        <v>2979.32</v>
      </c>
      <c r="J8" s="30">
        <v>3208.12</v>
      </c>
      <c r="K8" s="30">
        <v>3185.9</v>
      </c>
      <c r="L8" s="30">
        <v>3209.93</v>
      </c>
      <c r="M8" s="30">
        <v>3365.49</v>
      </c>
      <c r="N8" s="30">
        <v>3398.26</v>
      </c>
      <c r="O8" s="30">
        <v>3596.1</v>
      </c>
      <c r="P8" s="30">
        <v>3575.22</v>
      </c>
      <c r="Q8" s="30">
        <v>3416.65</v>
      </c>
      <c r="R8" s="31">
        <v>3316.57</v>
      </c>
    </row>
    <row r="9" spans="1:18" ht="26.25" customHeight="1" thickBot="1">
      <c r="E9" s="33" t="s">
        <v>67</v>
      </c>
      <c r="F9" s="37">
        <v>2583.44</v>
      </c>
      <c r="G9" s="34">
        <v>2593.4699999999998</v>
      </c>
      <c r="H9" s="34">
        <v>2611.0700000000002</v>
      </c>
      <c r="I9" s="34">
        <v>2634.48</v>
      </c>
      <c r="J9" s="34">
        <v>2655.66</v>
      </c>
      <c r="K9" s="34">
        <v>2671.37</v>
      </c>
      <c r="L9" s="34">
        <v>2688.55</v>
      </c>
      <c r="M9" s="34">
        <v>2719.07</v>
      </c>
      <c r="N9" s="34">
        <v>2763.93</v>
      </c>
      <c r="O9" s="34">
        <v>2806.32</v>
      </c>
      <c r="P9" s="34">
        <v>2832.26</v>
      </c>
      <c r="Q9" s="34">
        <v>2850.83</v>
      </c>
      <c r="R9" s="35">
        <v>2859.7</v>
      </c>
    </row>
    <row r="10" spans="1:18" ht="30" customHeight="1" thickBot="1">
      <c r="E10" s="246" t="s">
        <v>88</v>
      </c>
      <c r="F10" s="230"/>
      <c r="G10" s="230"/>
      <c r="H10" s="230"/>
      <c r="I10" s="230"/>
      <c r="J10" s="230"/>
      <c r="K10" s="230"/>
      <c r="L10" s="230"/>
      <c r="M10" s="230"/>
      <c r="N10" s="230"/>
      <c r="O10" s="230"/>
      <c r="P10" s="230"/>
      <c r="Q10" s="230"/>
      <c r="R10" s="230"/>
    </row>
    <row r="11" spans="1:18" ht="30" customHeight="1" thickBot="1">
      <c r="F11" s="258" t="s">
        <v>131</v>
      </c>
      <c r="G11" s="249"/>
      <c r="H11" s="249"/>
      <c r="I11" s="249"/>
      <c r="J11" s="249"/>
      <c r="K11" s="249"/>
      <c r="L11" s="249"/>
      <c r="M11" s="249"/>
      <c r="N11" s="249"/>
      <c r="O11" s="249"/>
      <c r="P11" s="249"/>
      <c r="Q11" s="249"/>
      <c r="R11" s="250"/>
    </row>
    <row r="12" spans="1:18" ht="30" customHeight="1" thickBot="1">
      <c r="D12" s="46" t="s">
        <v>84</v>
      </c>
      <c r="E12" s="62" t="s">
        <v>83</v>
      </c>
      <c r="F12" s="59">
        <v>44713</v>
      </c>
      <c r="G12" s="60">
        <v>44743</v>
      </c>
      <c r="H12" s="60">
        <v>44774</v>
      </c>
      <c r="I12" s="60">
        <v>44805</v>
      </c>
      <c r="J12" s="60">
        <v>44835</v>
      </c>
      <c r="K12" s="60">
        <v>44866</v>
      </c>
      <c r="L12" s="60">
        <v>44896</v>
      </c>
      <c r="M12" s="60">
        <v>44927</v>
      </c>
      <c r="N12" s="60">
        <v>44958</v>
      </c>
      <c r="O12" s="60">
        <v>44986</v>
      </c>
      <c r="P12" s="60">
        <v>45017</v>
      </c>
      <c r="Q12" s="60">
        <v>45047</v>
      </c>
      <c r="R12" s="60">
        <v>45078</v>
      </c>
    </row>
    <row r="13" spans="1:18" ht="30" customHeight="1">
      <c r="D13" s="231" t="s">
        <v>85</v>
      </c>
      <c r="E13" s="44" t="s">
        <v>68</v>
      </c>
      <c r="F13" s="72">
        <v>1224.76</v>
      </c>
      <c r="G13" s="73">
        <v>1324.23</v>
      </c>
      <c r="H13" s="73">
        <v>1334.86</v>
      </c>
      <c r="I13" s="73">
        <v>1348.44</v>
      </c>
      <c r="J13" s="73">
        <v>1390.28</v>
      </c>
      <c r="K13" s="73">
        <v>1400.42</v>
      </c>
      <c r="L13" s="73">
        <v>1410.99</v>
      </c>
      <c r="M13" s="73">
        <v>1458.78</v>
      </c>
      <c r="N13" s="73">
        <v>1484.64</v>
      </c>
      <c r="O13" s="73">
        <v>1556.75</v>
      </c>
      <c r="P13" s="73">
        <v>1573.28</v>
      </c>
      <c r="Q13" s="73">
        <v>1585.35</v>
      </c>
      <c r="R13" s="74">
        <v>1586.86</v>
      </c>
    </row>
    <row r="14" spans="1:18" ht="30" customHeight="1" thickBot="1">
      <c r="D14" s="232"/>
      <c r="E14" s="32" t="s">
        <v>69</v>
      </c>
      <c r="F14" s="36">
        <v>1543.76</v>
      </c>
      <c r="G14" s="30">
        <v>1665.88</v>
      </c>
      <c r="H14" s="30">
        <v>1679.33</v>
      </c>
      <c r="I14" s="30">
        <v>1696.41</v>
      </c>
      <c r="J14" s="30">
        <v>1750.02</v>
      </c>
      <c r="K14" s="30">
        <v>1762.52</v>
      </c>
      <c r="L14" s="30">
        <v>1776</v>
      </c>
      <c r="M14" s="30">
        <v>1836</v>
      </c>
      <c r="N14" s="30">
        <v>1868.8</v>
      </c>
      <c r="O14" s="30">
        <v>1959.18</v>
      </c>
      <c r="P14" s="30">
        <v>1979.65</v>
      </c>
      <c r="Q14" s="30">
        <v>1995.07</v>
      </c>
      <c r="R14" s="31">
        <v>1997.09</v>
      </c>
    </row>
    <row r="15" spans="1:18" ht="30" customHeight="1" thickBot="1">
      <c r="D15" s="45" t="s">
        <v>86</v>
      </c>
      <c r="E15" s="32" t="s">
        <v>70</v>
      </c>
      <c r="F15" s="36">
        <v>2787.21</v>
      </c>
      <c r="G15" s="30">
        <v>2986.65</v>
      </c>
      <c r="H15" s="30">
        <v>2951.9</v>
      </c>
      <c r="I15" s="30">
        <v>2979.32</v>
      </c>
      <c r="J15" s="30">
        <v>3208.12</v>
      </c>
      <c r="K15" s="30">
        <v>3185.9</v>
      </c>
      <c r="L15" s="30">
        <v>3209.93</v>
      </c>
      <c r="M15" s="30">
        <v>3365.49</v>
      </c>
      <c r="N15" s="30">
        <v>3398.26</v>
      </c>
      <c r="O15" s="30">
        <v>3596.1</v>
      </c>
      <c r="P15" s="30">
        <v>3575.22</v>
      </c>
      <c r="Q15" s="30">
        <v>3416.65</v>
      </c>
      <c r="R15" s="31">
        <v>3316.57</v>
      </c>
    </row>
    <row r="16" spans="1:18" ht="30" customHeight="1" thickBot="1">
      <c r="D16" s="45" t="s">
        <v>87</v>
      </c>
      <c r="E16" s="33" t="s">
        <v>71</v>
      </c>
      <c r="F16" s="29">
        <v>3344.652</v>
      </c>
      <c r="G16" s="26">
        <v>3583.98</v>
      </c>
      <c r="H16" s="26">
        <v>3542.28</v>
      </c>
      <c r="I16" s="26">
        <v>3575.1840000000002</v>
      </c>
      <c r="J16" s="26">
        <v>3849.7439999999997</v>
      </c>
      <c r="K16" s="26">
        <v>3823.08</v>
      </c>
      <c r="L16" s="26">
        <v>3851.9159999999997</v>
      </c>
      <c r="M16" s="26">
        <v>4038.5879999999997</v>
      </c>
      <c r="N16" s="26">
        <v>4077.9120000000003</v>
      </c>
      <c r="O16" s="26">
        <v>4315.32</v>
      </c>
      <c r="P16" s="26">
        <v>4290.2640000000001</v>
      </c>
      <c r="Q16" s="26">
        <v>4099.9800000000005</v>
      </c>
      <c r="R16" s="26">
        <v>3979.884</v>
      </c>
    </row>
    <row r="17" spans="5:18" ht="15" customHeight="1">
      <c r="E17" s="240" t="s">
        <v>89</v>
      </c>
      <c r="F17" s="228"/>
      <c r="G17" s="228"/>
      <c r="H17" s="228"/>
      <c r="I17" s="228"/>
      <c r="J17" s="228"/>
      <c r="K17" s="228"/>
      <c r="L17" s="228"/>
      <c r="M17" s="228"/>
      <c r="N17" s="228"/>
      <c r="O17" s="228"/>
      <c r="P17" s="228"/>
      <c r="Q17" s="228"/>
      <c r="R17" s="228"/>
    </row>
    <row r="18" spans="5:18" ht="23.25" customHeight="1">
      <c r="E18" s="228"/>
      <c r="F18" s="228"/>
      <c r="G18" s="228"/>
      <c r="H18" s="228"/>
      <c r="I18" s="228"/>
      <c r="J18" s="228"/>
      <c r="K18" s="228"/>
      <c r="L18" s="228"/>
      <c r="M18" s="228"/>
      <c r="N18" s="228"/>
      <c r="O18" s="228"/>
      <c r="P18" s="228"/>
      <c r="Q18" s="228"/>
      <c r="R18" s="228"/>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9"/>
  <dimension ref="A1:R87"/>
  <sheetViews>
    <sheetView topLeftCell="B20" zoomScaleNormal="100" workbookViewId="0">
      <selection activeCell="M9" sqref="M9"/>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6384" width="11.42578125" style="2"/>
  </cols>
  <sheetData>
    <row r="1" spans="1:18">
      <c r="A1" s="229"/>
      <c r="B1" s="229"/>
      <c r="C1" s="229"/>
    </row>
    <row r="3" spans="1:18" ht="26.25" customHeight="1" thickBot="1">
      <c r="F3" s="247" t="s">
        <v>136</v>
      </c>
      <c r="G3" s="247"/>
      <c r="H3" s="247"/>
      <c r="I3" s="247"/>
      <c r="J3" s="247"/>
      <c r="K3" s="247"/>
      <c r="L3" s="247"/>
      <c r="M3" s="247"/>
      <c r="N3" s="247"/>
      <c r="O3" s="247"/>
      <c r="P3" s="247"/>
      <c r="Q3" s="247"/>
      <c r="R3" s="247"/>
    </row>
    <row r="4" spans="1:18" ht="26.25" customHeight="1" thickBot="1">
      <c r="E4" s="84" t="s">
        <v>60</v>
      </c>
      <c r="F4" s="47">
        <v>44743</v>
      </c>
      <c r="G4" s="47">
        <v>44774</v>
      </c>
      <c r="H4" s="47">
        <v>44805</v>
      </c>
      <c r="I4" s="47">
        <v>44835</v>
      </c>
      <c r="J4" s="47">
        <v>44866</v>
      </c>
      <c r="K4" s="47">
        <v>44896</v>
      </c>
      <c r="L4" s="47">
        <v>44927</v>
      </c>
      <c r="M4" s="47">
        <v>44958</v>
      </c>
      <c r="N4" s="47">
        <v>44986</v>
      </c>
      <c r="O4" s="47">
        <v>45017</v>
      </c>
      <c r="P4" s="48">
        <v>45047</v>
      </c>
      <c r="Q4" s="47">
        <v>45078</v>
      </c>
      <c r="R4" s="48">
        <v>45108</v>
      </c>
    </row>
    <row r="5" spans="1:18" ht="26.25" customHeight="1">
      <c r="E5" s="64" t="s">
        <v>63</v>
      </c>
      <c r="F5" s="41">
        <v>1084.04</v>
      </c>
      <c r="G5" s="42">
        <v>1170.8399999999999</v>
      </c>
      <c r="H5" s="42">
        <v>1170.8399999999999</v>
      </c>
      <c r="I5" s="42">
        <v>1194.6500000000001</v>
      </c>
      <c r="J5" s="42">
        <v>1306.98</v>
      </c>
      <c r="K5" s="42">
        <v>1280.49</v>
      </c>
      <c r="L5" s="42">
        <v>1442</v>
      </c>
      <c r="M5" s="42">
        <v>1399.3417400000001</v>
      </c>
      <c r="N5" s="42">
        <v>1480.39</v>
      </c>
      <c r="O5" s="42">
        <v>1480.39</v>
      </c>
      <c r="P5" s="42">
        <v>1446.34653</v>
      </c>
      <c r="Q5" s="42">
        <v>1503.75</v>
      </c>
      <c r="R5" s="43">
        <v>1167.84988</v>
      </c>
    </row>
    <row r="6" spans="1:18" ht="26.25" customHeight="1">
      <c r="E6" s="32" t="s">
        <v>64</v>
      </c>
      <c r="F6" s="28">
        <v>455.47</v>
      </c>
      <c r="G6" s="11">
        <v>455.02</v>
      </c>
      <c r="H6" s="11">
        <v>455.02</v>
      </c>
      <c r="I6" s="11">
        <v>482.93</v>
      </c>
      <c r="J6" s="11">
        <v>510.84</v>
      </c>
      <c r="K6" s="11">
        <v>513.98</v>
      </c>
      <c r="L6" s="11">
        <v>479.72</v>
      </c>
      <c r="M6" s="11">
        <v>568.80488000000003</v>
      </c>
      <c r="N6" s="11">
        <v>652.25</v>
      </c>
      <c r="O6" s="11">
        <v>652.25</v>
      </c>
      <c r="P6" s="11">
        <v>595.78170999999998</v>
      </c>
      <c r="Q6" s="11">
        <v>546.73099999999999</v>
      </c>
      <c r="R6" s="25">
        <v>576.06700000000001</v>
      </c>
    </row>
    <row r="7" spans="1:18" ht="26.25" customHeight="1">
      <c r="E7" s="32" t="s">
        <v>65</v>
      </c>
      <c r="F7" s="28">
        <v>396.6</v>
      </c>
      <c r="G7" s="11">
        <v>396.6</v>
      </c>
      <c r="H7" s="11">
        <v>396.6</v>
      </c>
      <c r="I7" s="11">
        <v>396.6</v>
      </c>
      <c r="J7" s="11">
        <v>396.6</v>
      </c>
      <c r="K7" s="11">
        <v>396.6</v>
      </c>
      <c r="L7" s="11">
        <v>448.63</v>
      </c>
      <c r="M7" s="11">
        <v>448.63537000000002</v>
      </c>
      <c r="N7" s="11">
        <v>448.63537000000002</v>
      </c>
      <c r="O7" s="11">
        <v>448.63537000000002</v>
      </c>
      <c r="P7" s="11">
        <v>448.63537000000002</v>
      </c>
      <c r="Q7" s="11">
        <v>448.63499999999999</v>
      </c>
      <c r="R7" s="25">
        <v>448.63537000000002</v>
      </c>
    </row>
    <row r="8" spans="1:18" ht="26.25" customHeight="1">
      <c r="E8" s="32" t="s">
        <v>66</v>
      </c>
      <c r="F8" s="28">
        <v>2033.52</v>
      </c>
      <c r="G8" s="11">
        <v>2121.38</v>
      </c>
      <c r="H8" s="11">
        <v>2121.38</v>
      </c>
      <c r="I8" s="11">
        <v>2176.65</v>
      </c>
      <c r="J8" s="11">
        <v>2318.8000000000002</v>
      </c>
      <c r="K8" s="11">
        <v>2297.1799999999998</v>
      </c>
      <c r="L8" s="11">
        <v>2485</v>
      </c>
      <c r="M8" s="11">
        <v>2531</v>
      </c>
      <c r="N8" s="11">
        <v>2701.57</v>
      </c>
      <c r="O8" s="11">
        <v>2701.57</v>
      </c>
      <c r="P8" s="11">
        <v>2603.83</v>
      </c>
      <c r="Q8" s="11">
        <v>2610.15</v>
      </c>
      <c r="R8" s="25">
        <v>2281.7531100000001</v>
      </c>
    </row>
    <row r="9" spans="1:18" ht="26.25" customHeight="1" thickBot="1">
      <c r="E9" s="33" t="s">
        <v>67</v>
      </c>
      <c r="F9" s="29">
        <v>3458.15</v>
      </c>
      <c r="G9" s="26">
        <v>3481.62</v>
      </c>
      <c r="H9" s="26">
        <v>3481.62</v>
      </c>
      <c r="I9" s="26">
        <v>3541.07</v>
      </c>
      <c r="J9" s="26">
        <v>3562.02</v>
      </c>
      <c r="K9" s="26">
        <v>3584.93</v>
      </c>
      <c r="L9" s="26">
        <v>3625.62</v>
      </c>
      <c r="M9" s="26">
        <v>3685.4430600000001</v>
      </c>
      <c r="N9" s="26">
        <v>3741.96</v>
      </c>
      <c r="O9" s="26">
        <v>3741.96</v>
      </c>
      <c r="P9" s="26">
        <v>3801.3080300000001</v>
      </c>
      <c r="Q9" s="26">
        <v>3813.14</v>
      </c>
      <c r="R9" s="27">
        <v>3819.79243</v>
      </c>
    </row>
    <row r="10" spans="1:18" ht="30" customHeight="1">
      <c r="E10" s="259" t="s">
        <v>88</v>
      </c>
      <c r="F10" s="259"/>
      <c r="G10" s="259"/>
    </row>
    <row r="11" spans="1:18" ht="30" customHeight="1" thickBot="1">
      <c r="F11" s="237" t="s">
        <v>109</v>
      </c>
      <c r="G11" s="237"/>
      <c r="H11" s="237"/>
      <c r="I11" s="237"/>
      <c r="J11" s="237"/>
      <c r="K11" s="237"/>
      <c r="L11" s="237"/>
      <c r="M11" s="237"/>
      <c r="N11" s="237"/>
      <c r="O11" s="237"/>
      <c r="P11" s="237"/>
      <c r="Q11" s="237"/>
      <c r="R11" s="237"/>
    </row>
    <row r="12" spans="1:18" ht="30" customHeight="1" thickBot="1">
      <c r="D12" s="46" t="s">
        <v>84</v>
      </c>
      <c r="E12" s="85" t="s">
        <v>83</v>
      </c>
      <c r="F12" s="47">
        <v>44743</v>
      </c>
      <c r="G12" s="47">
        <v>44774</v>
      </c>
      <c r="H12" s="47">
        <v>44805</v>
      </c>
      <c r="I12" s="47">
        <v>44835</v>
      </c>
      <c r="J12" s="47">
        <v>44866</v>
      </c>
      <c r="K12" s="47">
        <v>44896</v>
      </c>
      <c r="L12" s="47">
        <v>44927</v>
      </c>
      <c r="M12" s="47">
        <v>44958</v>
      </c>
      <c r="N12" s="47">
        <v>44986</v>
      </c>
      <c r="O12" s="47">
        <v>45017</v>
      </c>
      <c r="P12" s="48">
        <v>45047</v>
      </c>
      <c r="Q12" s="47">
        <v>45078</v>
      </c>
      <c r="R12" s="48">
        <v>45108</v>
      </c>
    </row>
    <row r="13" spans="1:18" ht="30" customHeight="1">
      <c r="D13" s="238" t="s">
        <v>85</v>
      </c>
      <c r="E13" s="64" t="s">
        <v>68</v>
      </c>
      <c r="F13" s="41">
        <v>931.44</v>
      </c>
      <c r="G13" s="42">
        <v>964.95</v>
      </c>
      <c r="H13" s="42">
        <v>964.95</v>
      </c>
      <c r="I13" s="42">
        <v>992.06</v>
      </c>
      <c r="J13" s="42">
        <v>1048.08</v>
      </c>
      <c r="K13" s="42">
        <v>1056.1400000000001</v>
      </c>
      <c r="L13" s="42">
        <v>1116.5999999999999</v>
      </c>
      <c r="M13" s="42">
        <v>1143.48</v>
      </c>
      <c r="N13" s="42">
        <v>1211.6600000000001</v>
      </c>
      <c r="O13" s="42">
        <v>1211.6600000000001</v>
      </c>
      <c r="P13" s="42">
        <v>1233.96</v>
      </c>
      <c r="Q13" s="42">
        <v>1239.3499999999999</v>
      </c>
      <c r="R13" s="43">
        <v>1243.07</v>
      </c>
    </row>
    <row r="14" spans="1:18" ht="30" customHeight="1" thickBot="1">
      <c r="D14" s="239"/>
      <c r="E14" s="32" t="s">
        <v>69</v>
      </c>
      <c r="F14" s="28">
        <v>1170.6300000000001</v>
      </c>
      <c r="G14" s="11">
        <v>1212.0999999999999</v>
      </c>
      <c r="H14" s="11">
        <v>1212.0999999999999</v>
      </c>
      <c r="I14" s="11">
        <v>1246.3800000000001</v>
      </c>
      <c r="J14" s="11">
        <v>1315.96</v>
      </c>
      <c r="K14" s="11">
        <v>1326.08</v>
      </c>
      <c r="L14" s="11">
        <v>1402.33</v>
      </c>
      <c r="M14" s="11">
        <v>1435.53</v>
      </c>
      <c r="N14" s="11">
        <v>1522.37</v>
      </c>
      <c r="O14" s="11">
        <v>1522.37</v>
      </c>
      <c r="P14" s="11">
        <v>1550.39</v>
      </c>
      <c r="Q14" s="11">
        <v>1557.16</v>
      </c>
      <c r="R14" s="25">
        <v>1561.83</v>
      </c>
    </row>
    <row r="15" spans="1:18" ht="30" customHeight="1" thickBot="1">
      <c r="D15" s="65" t="s">
        <v>86</v>
      </c>
      <c r="E15" s="32" t="s">
        <v>70</v>
      </c>
      <c r="F15" s="28">
        <v>2033.52</v>
      </c>
      <c r="G15" s="11">
        <v>2121.38</v>
      </c>
      <c r="H15" s="11">
        <v>2121.38</v>
      </c>
      <c r="I15" s="11">
        <v>2176.65</v>
      </c>
      <c r="J15" s="11">
        <f>+J8</f>
        <v>2318.8000000000002</v>
      </c>
      <c r="K15" s="11">
        <v>2297.1799999999998</v>
      </c>
      <c r="L15" s="11">
        <v>2485</v>
      </c>
      <c r="M15" s="11">
        <v>2531</v>
      </c>
      <c r="N15" s="11">
        <f>+N8</f>
        <v>2701.57</v>
      </c>
      <c r="O15" s="11">
        <f>+O8</f>
        <v>2701.57</v>
      </c>
      <c r="P15" s="11">
        <f>+P8</f>
        <v>2603.83</v>
      </c>
      <c r="Q15" s="11">
        <f>+Q8</f>
        <v>2610.15</v>
      </c>
      <c r="R15" s="25">
        <f>+R8</f>
        <v>2281.7531100000001</v>
      </c>
    </row>
    <row r="16" spans="1:18" ht="30" customHeight="1" thickBot="1">
      <c r="D16" s="65" t="s">
        <v>87</v>
      </c>
      <c r="E16" s="33" t="s">
        <v>71</v>
      </c>
      <c r="F16" s="29">
        <v>2440.2239999999997</v>
      </c>
      <c r="G16" s="26">
        <v>2545.6559999999999</v>
      </c>
      <c r="H16" s="26">
        <f>H15*1.2</f>
        <v>2545.6559999999999</v>
      </c>
      <c r="I16" s="26">
        <v>2611.98</v>
      </c>
      <c r="J16" s="26">
        <f>+J15*1.2</f>
        <v>2782.56</v>
      </c>
      <c r="K16" s="26">
        <f>2297.18*1.2</f>
        <v>2756.6159999999995</v>
      </c>
      <c r="L16" s="26">
        <f t="shared" ref="L16" si="0">+L15*1.2</f>
        <v>2982</v>
      </c>
      <c r="M16" s="26">
        <v>3037.2</v>
      </c>
      <c r="N16" s="26">
        <f>+N15*1.2</f>
        <v>3241.884</v>
      </c>
      <c r="O16" s="26">
        <f>+O15*1.2</f>
        <v>3241.884</v>
      </c>
      <c r="P16" s="26">
        <f>+P15*1.2</f>
        <v>3124.596</v>
      </c>
      <c r="Q16" s="26">
        <f>+Q15*1.2</f>
        <v>3132.18</v>
      </c>
      <c r="R16" s="27">
        <f>+R15*1.2</f>
        <v>2738.103732</v>
      </c>
    </row>
    <row r="17" spans="5:14" ht="30" customHeight="1">
      <c r="E17" s="259" t="s">
        <v>88</v>
      </c>
      <c r="F17" s="259"/>
      <c r="G17" s="259"/>
    </row>
    <row r="18" spans="5:14" ht="18.600000000000001" customHeight="1">
      <c r="E18" s="236" t="s">
        <v>97</v>
      </c>
      <c r="F18" s="236"/>
      <c r="G18" s="236"/>
      <c r="H18" s="236"/>
      <c r="I18" s="236"/>
      <c r="J18" s="236"/>
      <c r="K18" s="236"/>
      <c r="L18" s="236"/>
      <c r="M18" s="236"/>
      <c r="N18" s="236"/>
    </row>
    <row r="19" spans="5:14">
      <c r="E19" s="236"/>
      <c r="F19" s="236"/>
      <c r="G19" s="236"/>
      <c r="H19" s="236"/>
      <c r="I19" s="236"/>
      <c r="J19" s="236"/>
      <c r="K19" s="236"/>
      <c r="L19" s="236"/>
      <c r="M19" s="236"/>
      <c r="N19" s="236"/>
    </row>
    <row r="80" ht="32.25" customHeight="1"/>
    <row r="81" ht="32.25" customHeight="1"/>
    <row r="84" ht="30" customHeight="1"/>
    <row r="87" ht="21" customHeight="1"/>
  </sheetData>
  <mergeCells count="7">
    <mergeCell ref="E18:N19"/>
    <mergeCell ref="E17:G17"/>
    <mergeCell ref="A1:C1"/>
    <mergeCell ref="E10:G10"/>
    <mergeCell ref="D13:D14"/>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
  <dimension ref="A1:R87"/>
  <sheetViews>
    <sheetView topLeftCell="A23" zoomScaleNormal="100" workbookViewId="0">
      <selection activeCell="C34" sqref="C34"/>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5" width="11.42578125" style="2"/>
    <col min="16" max="16" width="14.42578125" style="2" hidden="1" customWidth="1"/>
    <col min="17" max="16384" width="11.42578125" style="2"/>
  </cols>
  <sheetData>
    <row r="1" spans="1:18">
      <c r="A1" s="229"/>
      <c r="B1" s="229"/>
      <c r="C1" s="229"/>
    </row>
    <row r="2" spans="1:18" ht="3.6" customHeight="1"/>
    <row r="3" spans="1:18" ht="37.15" customHeight="1" thickBot="1">
      <c r="F3" s="247" t="s">
        <v>138</v>
      </c>
      <c r="G3" s="247"/>
      <c r="H3" s="247"/>
      <c r="I3" s="247"/>
      <c r="J3" s="247"/>
      <c r="K3" s="247"/>
      <c r="L3" s="247"/>
      <c r="M3" s="247"/>
      <c r="N3" s="247"/>
      <c r="O3" s="247"/>
      <c r="P3" s="247"/>
      <c r="Q3" s="247"/>
      <c r="R3" s="247"/>
    </row>
    <row r="4" spans="1:18" ht="26.25" customHeight="1" thickBot="1">
      <c r="E4" s="50" t="s">
        <v>60</v>
      </c>
      <c r="F4" s="261" t="s">
        <v>156</v>
      </c>
      <c r="G4" s="261" t="s">
        <v>157</v>
      </c>
      <c r="H4" s="97">
        <v>44805</v>
      </c>
      <c r="I4" s="97">
        <v>44835</v>
      </c>
      <c r="J4" s="97">
        <v>44866</v>
      </c>
      <c r="K4" s="97">
        <v>44896</v>
      </c>
      <c r="L4" s="97">
        <v>44927</v>
      </c>
      <c r="M4" s="97">
        <v>44958</v>
      </c>
      <c r="N4" s="97">
        <v>44986</v>
      </c>
      <c r="O4" s="97">
        <v>45017</v>
      </c>
      <c r="P4" s="97">
        <v>45047</v>
      </c>
      <c r="Q4" s="98">
        <v>45078</v>
      </c>
      <c r="R4" s="48">
        <v>45108</v>
      </c>
    </row>
    <row r="5" spans="1:18" ht="26.25" customHeight="1">
      <c r="E5" s="44" t="s">
        <v>63</v>
      </c>
      <c r="F5" s="11">
        <v>1034</v>
      </c>
      <c r="G5" s="11">
        <v>1101</v>
      </c>
      <c r="H5" s="11">
        <v>1089</v>
      </c>
      <c r="I5" s="11">
        <v>1146</v>
      </c>
      <c r="J5" s="11">
        <v>1212</v>
      </c>
      <c r="K5" s="11">
        <v>1212</v>
      </c>
      <c r="L5" s="11">
        <v>1348</v>
      </c>
      <c r="M5" s="11">
        <v>1307.53</v>
      </c>
      <c r="N5" s="11">
        <v>1281.0999999999999</v>
      </c>
      <c r="O5" s="11">
        <v>1264.6300000000001</v>
      </c>
      <c r="P5" s="11"/>
      <c r="Q5" s="11">
        <v>1332.29</v>
      </c>
      <c r="R5" s="43">
        <v>1213.8800000000001</v>
      </c>
    </row>
    <row r="6" spans="1:18" ht="26.25" customHeight="1">
      <c r="E6" s="32" t="s">
        <v>64</v>
      </c>
      <c r="F6" s="11">
        <v>369</v>
      </c>
      <c r="G6" s="11">
        <v>396</v>
      </c>
      <c r="H6" s="11">
        <v>392</v>
      </c>
      <c r="I6" s="11">
        <v>341</v>
      </c>
      <c r="J6" s="11">
        <v>352</v>
      </c>
      <c r="K6" s="11">
        <v>352</v>
      </c>
      <c r="L6" s="11">
        <v>310.95</v>
      </c>
      <c r="M6" s="11">
        <v>371.84</v>
      </c>
      <c r="N6" s="11">
        <v>351.77</v>
      </c>
      <c r="O6" s="11">
        <v>356.99</v>
      </c>
      <c r="P6" s="11"/>
      <c r="Q6" s="11">
        <v>385.86</v>
      </c>
      <c r="R6" s="25">
        <v>358.06</v>
      </c>
    </row>
    <row r="7" spans="1:18" ht="26.25" customHeight="1">
      <c r="E7" s="32" t="s">
        <v>65</v>
      </c>
      <c r="F7" s="11">
        <v>818</v>
      </c>
      <c r="G7" s="11">
        <v>834</v>
      </c>
      <c r="H7" s="11">
        <v>833</v>
      </c>
      <c r="I7" s="11">
        <v>838</v>
      </c>
      <c r="J7" s="11">
        <v>858</v>
      </c>
      <c r="K7" s="11">
        <v>858</v>
      </c>
      <c r="L7" s="11">
        <v>871</v>
      </c>
      <c r="M7" s="11">
        <v>885</v>
      </c>
      <c r="N7" s="11">
        <v>901</v>
      </c>
      <c r="O7" s="11">
        <v>902</v>
      </c>
      <c r="P7" s="11"/>
      <c r="Q7" s="11">
        <v>897</v>
      </c>
      <c r="R7" s="25">
        <v>893</v>
      </c>
    </row>
    <row r="8" spans="1:18" ht="26.25" customHeight="1">
      <c r="E8" s="32" t="s">
        <v>66</v>
      </c>
      <c r="F8" s="11">
        <v>2244.9</v>
      </c>
      <c r="G8" s="11">
        <v>2355.1</v>
      </c>
      <c r="H8" s="11">
        <v>2345.5300000000002</v>
      </c>
      <c r="I8" s="11">
        <v>2355.1</v>
      </c>
      <c r="J8" s="11">
        <v>2461.9699999999998</v>
      </c>
      <c r="K8" s="11">
        <v>2461.9699999999998</v>
      </c>
      <c r="L8" s="11">
        <v>2586.67</v>
      </c>
      <c r="M8" s="11">
        <v>2623.2</v>
      </c>
      <c r="N8" s="11">
        <v>2590.7399999999998</v>
      </c>
      <c r="O8" s="11">
        <v>2580.0500000000002</v>
      </c>
      <c r="P8" s="11"/>
      <c r="Q8" s="11">
        <v>2673.91</v>
      </c>
      <c r="R8" s="25">
        <v>2506.8000000000002</v>
      </c>
    </row>
    <row r="9" spans="1:18" ht="26.25" customHeight="1" thickBot="1">
      <c r="E9" s="33" t="s">
        <v>67</v>
      </c>
      <c r="F9" s="26">
        <v>2791</v>
      </c>
      <c r="G9" s="26">
        <v>2810</v>
      </c>
      <c r="H9" s="26">
        <v>2835</v>
      </c>
      <c r="I9" s="26">
        <v>2858</v>
      </c>
      <c r="J9" s="26">
        <v>2875</v>
      </c>
      <c r="K9" s="26">
        <v>2875</v>
      </c>
      <c r="L9" s="26">
        <v>2926.32</v>
      </c>
      <c r="M9" s="26">
        <v>2974.61</v>
      </c>
      <c r="N9" s="26">
        <v>3020.23</v>
      </c>
      <c r="O9" s="26">
        <v>3048.14</v>
      </c>
      <c r="P9" s="26"/>
      <c r="Q9" s="26">
        <v>3077.68</v>
      </c>
      <c r="R9" s="27">
        <v>3083.05</v>
      </c>
    </row>
    <row r="10" spans="1:18" ht="30" customHeight="1">
      <c r="E10" s="246" t="s">
        <v>88</v>
      </c>
      <c r="F10" s="230"/>
      <c r="G10" s="230"/>
    </row>
    <row r="11" spans="1:18" ht="30" customHeight="1" thickBot="1">
      <c r="F11" s="242" t="s">
        <v>110</v>
      </c>
      <c r="G11" s="242"/>
      <c r="H11" s="242"/>
      <c r="I11" s="242"/>
      <c r="J11" s="242"/>
      <c r="K11" s="242"/>
      <c r="L11" s="242"/>
      <c r="M11" s="242"/>
      <c r="N11" s="242"/>
      <c r="O11" s="242"/>
      <c r="P11" s="242"/>
      <c r="Q11" s="242"/>
      <c r="R11" s="242"/>
    </row>
    <row r="12" spans="1:18" ht="30" customHeight="1" thickBot="1">
      <c r="D12" s="46" t="s">
        <v>84</v>
      </c>
      <c r="E12" s="85" t="s">
        <v>83</v>
      </c>
      <c r="F12" s="51">
        <v>44743</v>
      </c>
      <c r="G12" s="51">
        <v>44774</v>
      </c>
      <c r="H12" s="51">
        <v>44805</v>
      </c>
      <c r="I12" s="51">
        <v>44835</v>
      </c>
      <c r="J12" s="51">
        <v>44866</v>
      </c>
      <c r="K12" s="51">
        <v>44896</v>
      </c>
      <c r="L12" s="51">
        <v>44927</v>
      </c>
      <c r="M12" s="52">
        <v>44958</v>
      </c>
      <c r="N12" s="51">
        <v>44986</v>
      </c>
      <c r="O12" s="52">
        <v>45017</v>
      </c>
      <c r="P12" s="51">
        <v>45047</v>
      </c>
      <c r="Q12" s="48">
        <v>45078</v>
      </c>
      <c r="R12" s="48">
        <v>45108</v>
      </c>
    </row>
    <row r="13" spans="1:18" ht="30" customHeight="1">
      <c r="D13" s="231" t="s">
        <v>85</v>
      </c>
      <c r="E13" s="64" t="s">
        <v>68</v>
      </c>
      <c r="F13" s="42">
        <v>986.73</v>
      </c>
      <c r="G13" s="42">
        <v>1035.1300000000001</v>
      </c>
      <c r="H13" s="42">
        <v>1026.99</v>
      </c>
      <c r="I13" s="42">
        <v>1032.8800000000001</v>
      </c>
      <c r="J13" s="42">
        <v>1077.8</v>
      </c>
      <c r="K13" s="42">
        <v>1077.8</v>
      </c>
      <c r="L13" s="76"/>
      <c r="M13" s="76"/>
      <c r="N13" s="76"/>
      <c r="O13" s="76"/>
      <c r="P13" s="76"/>
      <c r="Q13" s="42">
        <v>1169.58</v>
      </c>
      <c r="R13" s="43">
        <v>1106</v>
      </c>
    </row>
    <row r="14" spans="1:18" ht="30" customHeight="1" thickBot="1">
      <c r="D14" s="232"/>
      <c r="E14" s="32" t="s">
        <v>69</v>
      </c>
      <c r="F14" s="11">
        <v>1232.8699999999999</v>
      </c>
      <c r="G14" s="11">
        <v>1293.3900000000001</v>
      </c>
      <c r="H14" s="11">
        <v>1283.72</v>
      </c>
      <c r="I14" s="11">
        <v>1290.83</v>
      </c>
      <c r="J14" s="11">
        <v>1346.96</v>
      </c>
      <c r="K14" s="11">
        <v>1346.96</v>
      </c>
      <c r="L14" s="75"/>
      <c r="M14" s="75"/>
      <c r="N14" s="75"/>
      <c r="O14" s="75"/>
      <c r="P14" s="75"/>
      <c r="Q14" s="11">
        <v>1461.63</v>
      </c>
      <c r="R14" s="25">
        <v>1382.28</v>
      </c>
    </row>
    <row r="15" spans="1:18" ht="30" customHeight="1" thickBot="1">
      <c r="D15" s="45" t="s">
        <v>86</v>
      </c>
      <c r="E15" s="32" t="s">
        <v>70</v>
      </c>
      <c r="F15" s="11">
        <v>2244.9</v>
      </c>
      <c r="G15" s="11">
        <v>2355.1</v>
      </c>
      <c r="H15" s="11">
        <v>2345.5300000000002</v>
      </c>
      <c r="I15" s="11">
        <v>2355.1</v>
      </c>
      <c r="J15" s="11">
        <f>+J8</f>
        <v>2461.9699999999998</v>
      </c>
      <c r="K15" s="11">
        <v>2461.9699999999998</v>
      </c>
      <c r="L15" s="11">
        <f t="shared" ref="L15:M15" si="0">+L8</f>
        <v>2586.67</v>
      </c>
      <c r="M15" s="11">
        <f t="shared" si="0"/>
        <v>2623.2</v>
      </c>
      <c r="N15" s="11">
        <f t="shared" ref="N15:O15" si="1">+N8</f>
        <v>2590.7399999999998</v>
      </c>
      <c r="O15" s="11">
        <f t="shared" si="1"/>
        <v>2580.0500000000002</v>
      </c>
      <c r="P15" s="11">
        <f t="shared" ref="P15" si="2">+P8</f>
        <v>0</v>
      </c>
      <c r="Q15" s="11">
        <f>+Q8</f>
        <v>2673.91</v>
      </c>
      <c r="R15" s="25">
        <f>+R8</f>
        <v>2506.8000000000002</v>
      </c>
    </row>
    <row r="16" spans="1:18" ht="30" customHeight="1" thickBot="1">
      <c r="D16" s="45" t="s">
        <v>87</v>
      </c>
      <c r="E16" s="33" t="s">
        <v>71</v>
      </c>
      <c r="F16" s="26">
        <v>2693.88</v>
      </c>
      <c r="G16" s="26">
        <v>2826.12</v>
      </c>
      <c r="H16" s="26">
        <v>2814.6</v>
      </c>
      <c r="I16" s="26">
        <v>2826.12</v>
      </c>
      <c r="J16" s="26">
        <v>2954.3639999999996</v>
      </c>
      <c r="K16" s="26">
        <v>2461.9699999999998</v>
      </c>
      <c r="L16" s="26">
        <v>3104.0039999999999</v>
      </c>
      <c r="M16" s="26">
        <v>3147.8399999999997</v>
      </c>
      <c r="N16" s="26">
        <f>+N15*1.2</f>
        <v>3108.8879999999995</v>
      </c>
      <c r="O16" s="26">
        <f>+O15*1.2</f>
        <v>3096.06</v>
      </c>
      <c r="P16" s="26">
        <f>+P15*1.2</f>
        <v>0</v>
      </c>
      <c r="Q16" s="26">
        <f>+Q15*1.2</f>
        <v>3208.6919999999996</v>
      </c>
      <c r="R16" s="27">
        <f>+R15*1.2</f>
        <v>3008.1600000000003</v>
      </c>
    </row>
    <row r="17" spans="5:18" ht="30" customHeight="1">
      <c r="E17" s="246" t="s">
        <v>88</v>
      </c>
      <c r="F17" s="230"/>
      <c r="G17" s="230"/>
    </row>
    <row r="18" spans="5:18" ht="24" customHeight="1">
      <c r="E18" s="236" t="s">
        <v>152</v>
      </c>
      <c r="F18" s="236"/>
      <c r="G18" s="236"/>
      <c r="H18" s="236"/>
      <c r="I18" s="236"/>
      <c r="J18" s="236"/>
      <c r="K18" s="236"/>
      <c r="L18" s="236"/>
      <c r="M18" s="236"/>
      <c r="N18" s="236"/>
      <c r="O18" s="236"/>
      <c r="P18" s="236"/>
      <c r="Q18" s="236"/>
      <c r="R18" s="236"/>
    </row>
    <row r="19" spans="5:18">
      <c r="E19" s="236"/>
      <c r="F19" s="236"/>
      <c r="G19" s="236"/>
      <c r="H19" s="236"/>
      <c r="I19" s="236"/>
      <c r="J19" s="236"/>
      <c r="K19" s="236"/>
      <c r="L19" s="236"/>
      <c r="M19" s="236"/>
      <c r="N19" s="236"/>
      <c r="O19" s="236"/>
      <c r="P19" s="236"/>
      <c r="Q19" s="236"/>
      <c r="R19" s="236"/>
    </row>
    <row r="80" ht="32.25" customHeight="1"/>
    <row r="81" ht="32.25" customHeight="1"/>
    <row r="84" ht="30" customHeight="1"/>
    <row r="87" ht="21" customHeight="1"/>
  </sheetData>
  <mergeCells count="7">
    <mergeCell ref="E18:R19"/>
    <mergeCell ref="A1:C1"/>
    <mergeCell ref="E10:G10"/>
    <mergeCell ref="D13:D14"/>
    <mergeCell ref="E17:G17"/>
    <mergeCell ref="F3:R3"/>
    <mergeCell ref="F11:R11"/>
  </mergeCells>
  <phoneticPr fontId="30" type="noConversion"/>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86"/>
  <sheetViews>
    <sheetView topLeftCell="D43" zoomScaleNormal="100" workbookViewId="0">
      <selection activeCell="S32" sqref="S32"/>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20">
      <c r="A1" s="229"/>
      <c r="B1" s="229"/>
      <c r="C1" s="229"/>
    </row>
    <row r="3" spans="1:20" ht="26.25" customHeight="1" thickBot="1">
      <c r="F3" s="263" t="s">
        <v>107</v>
      </c>
      <c r="G3" s="264"/>
      <c r="H3" s="264"/>
      <c r="I3" s="264"/>
      <c r="J3" s="264"/>
      <c r="K3" s="264"/>
      <c r="L3" s="264"/>
      <c r="M3" s="264"/>
      <c r="N3" s="264"/>
      <c r="O3" s="264"/>
      <c r="P3" s="264"/>
      <c r="Q3" s="264"/>
      <c r="R3" s="265"/>
    </row>
    <row r="4" spans="1:20" ht="26.25" customHeight="1" thickBot="1">
      <c r="E4" s="58" t="s">
        <v>60</v>
      </c>
      <c r="F4" s="262">
        <v>44743</v>
      </c>
      <c r="G4" s="262">
        <v>44774</v>
      </c>
      <c r="H4" s="262">
        <v>44805</v>
      </c>
      <c r="I4" s="262">
        <v>44835</v>
      </c>
      <c r="J4" s="262">
        <v>44866</v>
      </c>
      <c r="K4" s="262">
        <v>44896</v>
      </c>
      <c r="L4" s="262">
        <v>44927</v>
      </c>
      <c r="M4" s="262">
        <v>44958</v>
      </c>
      <c r="N4" s="262">
        <v>44986</v>
      </c>
      <c r="O4" s="262">
        <v>45017</v>
      </c>
      <c r="P4" s="262">
        <v>45047</v>
      </c>
      <c r="Q4" s="262">
        <v>45078</v>
      </c>
      <c r="R4" s="262">
        <v>45108</v>
      </c>
    </row>
    <row r="5" spans="1:20" ht="26.25" customHeight="1">
      <c r="E5" s="64" t="s">
        <v>63</v>
      </c>
      <c r="F5" s="42">
        <v>1071.0999999999999</v>
      </c>
      <c r="G5" s="42">
        <v>1023.83</v>
      </c>
      <c r="H5" s="42">
        <v>1045.5</v>
      </c>
      <c r="I5" s="42">
        <v>1082.55</v>
      </c>
      <c r="J5" s="42">
        <v>1084.79</v>
      </c>
      <c r="K5" s="42">
        <v>1167.54</v>
      </c>
      <c r="L5" s="42">
        <v>1311.57</v>
      </c>
      <c r="M5" s="42">
        <v>1293.5899999999999</v>
      </c>
      <c r="N5" s="42">
        <v>1346.83</v>
      </c>
      <c r="O5" s="42">
        <v>1311.89</v>
      </c>
      <c r="P5" s="42">
        <v>1354.14</v>
      </c>
      <c r="Q5" s="42">
        <v>1266.52</v>
      </c>
      <c r="R5" s="43">
        <v>1173.9100000000001</v>
      </c>
    </row>
    <row r="6" spans="1:20" ht="26.25" customHeight="1">
      <c r="E6" s="32" t="s">
        <v>64</v>
      </c>
      <c r="F6" s="11">
        <v>2063.9499999999998</v>
      </c>
      <c r="G6" s="11">
        <v>2018.26</v>
      </c>
      <c r="H6" s="11">
        <v>2036.21</v>
      </c>
      <c r="I6" s="11">
        <v>2009.58</v>
      </c>
      <c r="J6" s="11">
        <v>2006.14</v>
      </c>
      <c r="K6" s="11">
        <v>2150.64</v>
      </c>
      <c r="L6" s="11">
        <v>2362.0100000000002</v>
      </c>
      <c r="M6" s="11">
        <v>2412.88</v>
      </c>
      <c r="N6" s="11">
        <v>2460.3200000000002</v>
      </c>
      <c r="O6" s="11">
        <v>2517.58</v>
      </c>
      <c r="P6" s="11">
        <v>2473.7600000000002</v>
      </c>
      <c r="Q6" s="11">
        <v>2392.2399999999998</v>
      </c>
      <c r="R6" s="25">
        <v>2415.98</v>
      </c>
    </row>
    <row r="7" spans="1:20" ht="26.25" customHeight="1">
      <c r="E7" s="32" t="s">
        <v>65</v>
      </c>
      <c r="F7" s="11">
        <v>408.78</v>
      </c>
      <c r="G7" s="11">
        <v>418.18</v>
      </c>
      <c r="H7" s="11">
        <v>415.42</v>
      </c>
      <c r="I7" s="11">
        <v>414.99</v>
      </c>
      <c r="J7" s="11">
        <v>421.15</v>
      </c>
      <c r="K7" s="11">
        <v>428.78</v>
      </c>
      <c r="L7" s="11">
        <v>427.02</v>
      </c>
      <c r="M7" s="11">
        <v>432.47</v>
      </c>
      <c r="N7" s="11">
        <v>438.26</v>
      </c>
      <c r="O7" s="11">
        <v>438.54</v>
      </c>
      <c r="P7" s="11">
        <v>433.72</v>
      </c>
      <c r="Q7" s="11">
        <v>428.13</v>
      </c>
      <c r="R7" s="25">
        <v>419.29</v>
      </c>
    </row>
    <row r="8" spans="1:20" ht="26.25" customHeight="1">
      <c r="E8" s="32" t="s">
        <v>66</v>
      </c>
      <c r="F8" s="11">
        <v>3524.51</v>
      </c>
      <c r="G8" s="11">
        <v>3440.02</v>
      </c>
      <c r="H8" s="11">
        <v>3480.88</v>
      </c>
      <c r="I8" s="11">
        <v>3487.76</v>
      </c>
      <c r="J8" s="11">
        <v>3496.7</v>
      </c>
      <c r="K8" s="11">
        <v>3725.2</v>
      </c>
      <c r="L8" s="11">
        <v>4077.6</v>
      </c>
      <c r="M8" s="11">
        <v>4135.24</v>
      </c>
      <c r="N8" s="11">
        <v>4250.37</v>
      </c>
      <c r="O8" s="11">
        <v>4273.76</v>
      </c>
      <c r="P8" s="11">
        <v>4279.7</v>
      </c>
      <c r="Q8" s="11">
        <v>4098.6400000000003</v>
      </c>
      <c r="R8" s="25">
        <v>4008.82</v>
      </c>
    </row>
    <row r="9" spans="1:20" ht="26.25" customHeight="1" thickBot="1">
      <c r="E9" s="33" t="s">
        <v>67</v>
      </c>
      <c r="F9" s="26">
        <v>5599.7</v>
      </c>
      <c r="G9" s="26">
        <v>5638.02</v>
      </c>
      <c r="H9" s="26">
        <v>5688.83</v>
      </c>
      <c r="I9" s="26">
        <v>5734.85</v>
      </c>
      <c r="J9" s="26">
        <v>5768.64</v>
      </c>
      <c r="K9" s="26">
        <v>5805.59</v>
      </c>
      <c r="L9" s="26">
        <v>5871.43</v>
      </c>
      <c r="M9" s="26">
        <v>5970.53</v>
      </c>
      <c r="N9" s="26">
        <v>6060.79</v>
      </c>
      <c r="O9" s="26">
        <v>6117.51</v>
      </c>
      <c r="P9" s="26">
        <v>6155.59</v>
      </c>
      <c r="Q9" s="26">
        <v>6173.27</v>
      </c>
      <c r="R9" s="27">
        <v>6184.45</v>
      </c>
    </row>
    <row r="10" spans="1:20" ht="30" customHeight="1">
      <c r="E10" s="246" t="s">
        <v>88</v>
      </c>
      <c r="F10" s="246"/>
      <c r="G10" s="246"/>
      <c r="H10" s="246"/>
      <c r="I10" s="246"/>
      <c r="J10" s="246"/>
      <c r="K10" s="246"/>
      <c r="L10" s="246"/>
      <c r="M10" s="246"/>
      <c r="N10" s="246"/>
      <c r="O10" s="246"/>
      <c r="P10" s="246"/>
      <c r="Q10" s="246"/>
      <c r="R10" s="246"/>
      <c r="S10" s="269"/>
    </row>
    <row r="11" spans="1:20" ht="30" customHeight="1" thickBot="1">
      <c r="F11" s="266" t="s">
        <v>108</v>
      </c>
      <c r="G11" s="267"/>
      <c r="H11" s="267"/>
      <c r="I11" s="267"/>
      <c r="J11" s="267"/>
      <c r="K11" s="267"/>
      <c r="L11" s="267"/>
      <c r="M11" s="267"/>
      <c r="N11" s="267"/>
      <c r="O11" s="267"/>
      <c r="P11" s="267"/>
      <c r="Q11" s="267"/>
      <c r="R11" s="268"/>
    </row>
    <row r="12" spans="1:20" ht="30" customHeight="1" thickBot="1">
      <c r="D12" s="62" t="s">
        <v>84</v>
      </c>
      <c r="E12" s="83" t="s">
        <v>83</v>
      </c>
      <c r="F12" s="262">
        <v>44743</v>
      </c>
      <c r="G12" s="262">
        <v>44774</v>
      </c>
      <c r="H12" s="262">
        <v>44805</v>
      </c>
      <c r="I12" s="262">
        <v>44835</v>
      </c>
      <c r="J12" s="262">
        <v>44866</v>
      </c>
      <c r="K12" s="262">
        <v>44896</v>
      </c>
      <c r="L12" s="262">
        <v>44927</v>
      </c>
      <c r="M12" s="262">
        <v>44958</v>
      </c>
      <c r="N12" s="262">
        <v>44986</v>
      </c>
      <c r="O12" s="262">
        <v>45017</v>
      </c>
      <c r="P12" s="262">
        <v>45047</v>
      </c>
      <c r="Q12" s="262">
        <v>45078</v>
      </c>
      <c r="R12" s="262">
        <v>45108</v>
      </c>
      <c r="T12" s="93"/>
    </row>
    <row r="13" spans="1:20" ht="30" customHeight="1">
      <c r="D13" s="231" t="s">
        <v>85</v>
      </c>
      <c r="E13" s="44" t="s">
        <v>68</v>
      </c>
      <c r="F13" s="42">
        <v>1656.22</v>
      </c>
      <c r="G13" s="42">
        <v>1669.64</v>
      </c>
      <c r="H13" s="42">
        <v>1686.8</v>
      </c>
      <c r="I13" s="42">
        <v>1702.57</v>
      </c>
      <c r="J13" s="42">
        <v>1714.74</v>
      </c>
      <c r="K13" s="42">
        <v>1763.93</v>
      </c>
      <c r="L13" s="42">
        <v>1916.75</v>
      </c>
      <c r="M13" s="42">
        <v>1951.54</v>
      </c>
      <c r="N13" s="42">
        <v>1984.02</v>
      </c>
      <c r="O13" s="42">
        <v>2005.09</v>
      </c>
      <c r="P13" s="42">
        <v>2020.1</v>
      </c>
      <c r="Q13" s="42">
        <v>2028.44</v>
      </c>
      <c r="R13" s="43">
        <v>2034.66</v>
      </c>
      <c r="S13" s="93"/>
    </row>
    <row r="14" spans="1:20" ht="30" customHeight="1" thickBot="1">
      <c r="D14" s="232"/>
      <c r="E14" s="32" t="s">
        <v>69</v>
      </c>
      <c r="F14" s="11">
        <v>2098.37</v>
      </c>
      <c r="G14" s="11">
        <v>2115.37</v>
      </c>
      <c r="H14" s="11">
        <v>2137.11</v>
      </c>
      <c r="I14" s="11">
        <v>2157.09</v>
      </c>
      <c r="J14" s="11">
        <v>2172.52</v>
      </c>
      <c r="K14" s="11">
        <v>2235.71</v>
      </c>
      <c r="L14" s="11">
        <v>2431.2800000000002</v>
      </c>
      <c r="M14" s="11">
        <v>2475.41</v>
      </c>
      <c r="N14" s="11">
        <v>2519.25</v>
      </c>
      <c r="O14" s="11">
        <v>2546.0100000000002</v>
      </c>
      <c r="P14" s="11">
        <v>2565.0700000000002</v>
      </c>
      <c r="Q14" s="11">
        <v>2575.66</v>
      </c>
      <c r="R14" s="25">
        <v>2583.5500000000002</v>
      </c>
      <c r="S14" s="93"/>
    </row>
    <row r="15" spans="1:20" ht="30" customHeight="1" thickBot="1">
      <c r="D15" s="45" t="s">
        <v>86</v>
      </c>
      <c r="E15" s="32" t="s">
        <v>70</v>
      </c>
      <c r="F15" s="11">
        <v>3524.51</v>
      </c>
      <c r="G15" s="11">
        <v>3440.02</v>
      </c>
      <c r="H15" s="11">
        <v>3480.88</v>
      </c>
      <c r="I15" s="11">
        <v>3487.76</v>
      </c>
      <c r="J15" s="11">
        <v>3496.7</v>
      </c>
      <c r="K15" s="11">
        <v>3725.2</v>
      </c>
      <c r="L15" s="11">
        <v>4077.6</v>
      </c>
      <c r="M15" s="11">
        <v>4273.76</v>
      </c>
      <c r="N15" s="11">
        <v>4250.37</v>
      </c>
      <c r="O15" s="11">
        <v>4279.7</v>
      </c>
      <c r="P15" s="11">
        <v>4279.7</v>
      </c>
      <c r="Q15" s="11">
        <v>4098.6400000000003</v>
      </c>
      <c r="R15" s="25">
        <v>4008.82</v>
      </c>
      <c r="S15" s="93"/>
    </row>
    <row r="16" spans="1:20" ht="30" customHeight="1" thickBot="1">
      <c r="D16" s="45" t="s">
        <v>87</v>
      </c>
      <c r="E16" s="33" t="s">
        <v>71</v>
      </c>
      <c r="F16" s="26">
        <v>4229.4120000000003</v>
      </c>
      <c r="G16" s="26">
        <v>4128.0239999999994</v>
      </c>
      <c r="H16" s="26">
        <v>4177.0559999999996</v>
      </c>
      <c r="I16" s="26">
        <v>4185.3119999999999</v>
      </c>
      <c r="J16" s="26">
        <v>4196.04</v>
      </c>
      <c r="K16" s="26">
        <v>4470.24</v>
      </c>
      <c r="L16" s="26">
        <v>4893.12</v>
      </c>
      <c r="M16" s="26">
        <v>5128.5119999999997</v>
      </c>
      <c r="N16" s="26">
        <v>5100.4439999999995</v>
      </c>
      <c r="O16" s="26">
        <v>5135.6399999999994</v>
      </c>
      <c r="P16" s="26">
        <v>5135.6399999999994</v>
      </c>
      <c r="Q16" s="26">
        <v>4918.3680000000004</v>
      </c>
      <c r="R16" s="27">
        <v>4810.5840000000007</v>
      </c>
      <c r="S16" s="93"/>
    </row>
    <row r="17" spans="5:19" ht="15" customHeight="1">
      <c r="E17" s="228" t="s">
        <v>89</v>
      </c>
      <c r="F17" s="228"/>
      <c r="G17" s="228"/>
      <c r="H17" s="228"/>
      <c r="I17" s="228"/>
      <c r="J17" s="228"/>
      <c r="K17" s="228"/>
      <c r="L17" s="228"/>
      <c r="M17" s="228"/>
      <c r="N17" s="228"/>
      <c r="O17" s="228"/>
      <c r="P17" s="228"/>
      <c r="Q17" s="228"/>
      <c r="R17" s="228"/>
      <c r="S17" s="228"/>
    </row>
    <row r="18" spans="5:19">
      <c r="E18" s="228"/>
      <c r="F18" s="228"/>
      <c r="G18" s="228"/>
      <c r="H18" s="228"/>
      <c r="I18" s="228"/>
      <c r="J18" s="228"/>
      <c r="K18" s="228"/>
      <c r="L18" s="228"/>
      <c r="M18" s="228"/>
      <c r="N18" s="228"/>
      <c r="O18" s="228"/>
      <c r="P18" s="228"/>
      <c r="Q18" s="228"/>
      <c r="R18" s="228"/>
      <c r="S18" s="228"/>
    </row>
    <row r="79" ht="32.25" customHeight="1"/>
    <row r="80" ht="32.25" customHeight="1"/>
    <row r="83" ht="30" customHeight="1"/>
    <row r="86" ht="21" customHeight="1"/>
  </sheetData>
  <mergeCells count="6">
    <mergeCell ref="A1:C1"/>
    <mergeCell ref="D13:D14"/>
    <mergeCell ref="E17:S18"/>
    <mergeCell ref="F3:R3"/>
    <mergeCell ref="F11:R11"/>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4"/>
  <dimension ref="A1:R87"/>
  <sheetViews>
    <sheetView topLeftCell="D28" zoomScaleNormal="100" workbookViewId="0">
      <selection activeCell="S38" sqref="S38"/>
    </sheetView>
  </sheetViews>
  <sheetFormatPr baseColWidth="10" defaultColWidth="11.42578125" defaultRowHeight="15"/>
  <cols>
    <col min="1" max="3" width="11.42578125" style="2"/>
    <col min="4" max="4" width="14.42578125" style="2" customWidth="1"/>
    <col min="5" max="5" width="18" style="2" customWidth="1"/>
    <col min="6" max="10" width="9.5703125" style="2" customWidth="1"/>
    <col min="11" max="16384" width="11.42578125" style="2"/>
  </cols>
  <sheetData>
    <row r="1" spans="1:18">
      <c r="A1" s="229"/>
      <c r="B1" s="229"/>
      <c r="C1" s="229"/>
    </row>
    <row r="3" spans="1:18" ht="26.25" customHeight="1" thickBot="1">
      <c r="F3" s="242" t="s">
        <v>111</v>
      </c>
      <c r="G3" s="242"/>
      <c r="H3" s="242"/>
      <c r="I3" s="242"/>
      <c r="J3" s="242"/>
      <c r="K3" s="242"/>
      <c r="L3" s="242"/>
      <c r="M3" s="242"/>
      <c r="N3" s="242"/>
      <c r="O3" s="242"/>
      <c r="P3" s="242"/>
      <c r="Q3" s="242"/>
      <c r="R3" s="242"/>
    </row>
    <row r="4" spans="1:18" ht="26.25" customHeight="1" thickBot="1">
      <c r="E4" s="50" t="s">
        <v>60</v>
      </c>
      <c r="F4" s="51">
        <v>44743</v>
      </c>
      <c r="G4" s="51">
        <v>44774</v>
      </c>
      <c r="H4" s="51">
        <v>44805</v>
      </c>
      <c r="I4" s="51">
        <v>44835</v>
      </c>
      <c r="J4" s="51">
        <v>44866</v>
      </c>
      <c r="K4" s="51">
        <v>44896</v>
      </c>
      <c r="L4" s="51">
        <v>44927</v>
      </c>
      <c r="M4" s="51">
        <v>44958</v>
      </c>
      <c r="N4" s="94">
        <v>44986</v>
      </c>
      <c r="O4" s="51">
        <v>45017</v>
      </c>
      <c r="P4" s="94">
        <v>45047</v>
      </c>
      <c r="Q4" s="51">
        <v>45078</v>
      </c>
      <c r="R4" s="94">
        <v>45108</v>
      </c>
    </row>
    <row r="5" spans="1:18" ht="26.25" customHeight="1">
      <c r="E5" s="64" t="s">
        <v>63</v>
      </c>
      <c r="F5" s="42">
        <v>886.17</v>
      </c>
      <c r="G5" s="42">
        <v>910.91</v>
      </c>
      <c r="H5" s="42">
        <v>912.26</v>
      </c>
      <c r="I5" s="42">
        <v>962.02</v>
      </c>
      <c r="J5" s="42">
        <v>1040.3399999999999</v>
      </c>
      <c r="K5" s="42">
        <v>1022.62</v>
      </c>
      <c r="L5" s="42">
        <v>1114.3</v>
      </c>
      <c r="M5" s="42">
        <v>1093.5</v>
      </c>
      <c r="N5" s="42">
        <v>1136.5</v>
      </c>
      <c r="O5" s="42">
        <v>1079.1400000000001</v>
      </c>
      <c r="P5" s="42">
        <v>1106.33</v>
      </c>
      <c r="Q5" s="43">
        <v>1001.4</v>
      </c>
      <c r="R5" s="43">
        <v>1001.4</v>
      </c>
    </row>
    <row r="6" spans="1:18" ht="26.25" customHeight="1">
      <c r="E6" s="32" t="s">
        <v>64</v>
      </c>
      <c r="F6" s="11">
        <v>211.86</v>
      </c>
      <c r="G6" s="11">
        <v>206.26</v>
      </c>
      <c r="H6" s="11">
        <v>206.01</v>
      </c>
      <c r="I6" s="11">
        <v>185.17</v>
      </c>
      <c r="J6" s="11">
        <v>186.54</v>
      </c>
      <c r="K6" s="11">
        <v>191.17</v>
      </c>
      <c r="L6" s="11">
        <v>187.05</v>
      </c>
      <c r="M6" s="11">
        <v>211.55</v>
      </c>
      <c r="N6" s="11">
        <v>209.16</v>
      </c>
      <c r="O6" s="11">
        <v>208.7</v>
      </c>
      <c r="P6" s="11">
        <v>226.94</v>
      </c>
      <c r="Q6" s="25">
        <v>232.37</v>
      </c>
      <c r="R6" s="25">
        <v>232.37</v>
      </c>
    </row>
    <row r="7" spans="1:18" ht="26.25" customHeight="1">
      <c r="E7" s="32" t="s">
        <v>65</v>
      </c>
      <c r="F7" s="11">
        <v>837.8</v>
      </c>
      <c r="G7" s="11">
        <v>852.79</v>
      </c>
      <c r="H7" s="11">
        <v>853.9</v>
      </c>
      <c r="I7" s="11">
        <v>859.36</v>
      </c>
      <c r="J7" s="11">
        <v>870.26</v>
      </c>
      <c r="K7" s="11">
        <v>882.47</v>
      </c>
      <c r="L7" s="11">
        <v>883.66</v>
      </c>
      <c r="M7" s="11">
        <v>930.03</v>
      </c>
      <c r="N7" s="11">
        <v>944.52</v>
      </c>
      <c r="O7" s="11">
        <v>948.13</v>
      </c>
      <c r="P7" s="11">
        <v>944.03</v>
      </c>
      <c r="Q7" s="25">
        <v>943.37</v>
      </c>
      <c r="R7" s="25">
        <v>943.37</v>
      </c>
    </row>
    <row r="8" spans="1:18" ht="26.25" customHeight="1">
      <c r="E8" s="32" t="s">
        <v>66</v>
      </c>
      <c r="F8" s="11">
        <v>1978.46</v>
      </c>
      <c r="G8" s="11">
        <v>2014.17</v>
      </c>
      <c r="H8" s="11">
        <v>2018.96</v>
      </c>
      <c r="I8" s="11">
        <v>2054.17</v>
      </c>
      <c r="J8" s="11">
        <v>2147.73</v>
      </c>
      <c r="K8" s="11">
        <v>2146.46</v>
      </c>
      <c r="L8" s="11">
        <v>2238.4</v>
      </c>
      <c r="M8" s="11">
        <v>2288.91</v>
      </c>
      <c r="N8" s="11">
        <v>2345.6</v>
      </c>
      <c r="O8" s="11">
        <v>2289.3200000000002</v>
      </c>
      <c r="P8" s="11">
        <v>2332.27</v>
      </c>
      <c r="Q8" s="25">
        <v>2221.89</v>
      </c>
      <c r="R8" s="25">
        <v>2221.89</v>
      </c>
    </row>
    <row r="9" spans="1:18" ht="26.25" customHeight="1" thickBot="1">
      <c r="E9" s="33" t="s">
        <v>67</v>
      </c>
      <c r="F9" s="26">
        <v>3121.06</v>
      </c>
      <c r="G9" s="26">
        <v>3142.24</v>
      </c>
      <c r="H9" s="26">
        <v>3170.41</v>
      </c>
      <c r="I9" s="26">
        <v>3195.89</v>
      </c>
      <c r="J9" s="26">
        <v>3214.8</v>
      </c>
      <c r="K9" s="26">
        <v>3235.48</v>
      </c>
      <c r="L9" s="26">
        <v>3272.2</v>
      </c>
      <c r="M9" s="26">
        <v>3326.2</v>
      </c>
      <c r="N9" s="26">
        <v>3377.2</v>
      </c>
      <c r="O9" s="26">
        <v>3408.42</v>
      </c>
      <c r="P9" s="26">
        <v>3430.77</v>
      </c>
      <c r="Q9" s="27">
        <v>3447.45</v>
      </c>
      <c r="R9" s="27">
        <v>3447.45</v>
      </c>
    </row>
    <row r="10" spans="1:18" ht="30" customHeight="1">
      <c r="E10" s="246" t="s">
        <v>88</v>
      </c>
      <c r="F10" s="246"/>
      <c r="G10" s="246"/>
      <c r="H10" s="246"/>
      <c r="I10" s="246"/>
      <c r="J10" s="246"/>
      <c r="K10" s="246"/>
      <c r="L10" s="246"/>
      <c r="M10" s="246"/>
      <c r="N10" s="246"/>
      <c r="O10" s="246"/>
      <c r="P10" s="246"/>
      <c r="Q10" s="246"/>
      <c r="R10" s="246"/>
    </row>
    <row r="11" spans="1:18" ht="30" customHeight="1" thickBot="1">
      <c r="F11" s="242" t="s">
        <v>141</v>
      </c>
      <c r="G11" s="242"/>
      <c r="H11" s="242"/>
      <c r="I11" s="242"/>
      <c r="J11" s="242"/>
      <c r="K11" s="242"/>
      <c r="L11" s="242"/>
      <c r="M11" s="242"/>
      <c r="N11" s="242"/>
      <c r="O11" s="242"/>
      <c r="P11" s="242"/>
      <c r="Q11" s="242"/>
      <c r="R11" s="242"/>
    </row>
    <row r="12" spans="1:18" ht="30" customHeight="1" thickBot="1">
      <c r="D12" s="46" t="s">
        <v>84</v>
      </c>
      <c r="E12" s="85" t="s">
        <v>83</v>
      </c>
      <c r="F12" s="51">
        <v>44743</v>
      </c>
      <c r="G12" s="51">
        <v>44774</v>
      </c>
      <c r="H12" s="51">
        <v>44805</v>
      </c>
      <c r="I12" s="51">
        <v>44835</v>
      </c>
      <c r="J12" s="51">
        <v>44866</v>
      </c>
      <c r="K12" s="51">
        <v>44896</v>
      </c>
      <c r="L12" s="51">
        <v>44927</v>
      </c>
      <c r="M12" s="51">
        <v>44958</v>
      </c>
      <c r="N12" s="52">
        <v>44986</v>
      </c>
      <c r="O12" s="52">
        <v>45017</v>
      </c>
      <c r="P12" s="52">
        <v>45047</v>
      </c>
      <c r="Q12" s="51">
        <v>45078</v>
      </c>
      <c r="R12" s="94">
        <v>45108</v>
      </c>
    </row>
    <row r="13" spans="1:18" ht="30" customHeight="1">
      <c r="D13" s="238" t="s">
        <v>85</v>
      </c>
      <c r="E13" s="69" t="s">
        <v>68</v>
      </c>
      <c r="F13" s="42">
        <v>894.13</v>
      </c>
      <c r="G13" s="42">
        <v>907.16</v>
      </c>
      <c r="H13" s="42">
        <v>907.44</v>
      </c>
      <c r="I13" s="42">
        <v>924.96</v>
      </c>
      <c r="J13" s="42">
        <v>962.82</v>
      </c>
      <c r="K13" s="42">
        <v>970.22</v>
      </c>
      <c r="L13" s="42">
        <v>1001.38</v>
      </c>
      <c r="M13" s="42">
        <v>1024.53</v>
      </c>
      <c r="N13" s="42">
        <v>1049.77</v>
      </c>
      <c r="O13" s="42">
        <v>1060.8</v>
      </c>
      <c r="P13" s="42">
        <v>1069.0899999999999</v>
      </c>
      <c r="Q13" s="43">
        <v>1076.98</v>
      </c>
      <c r="R13" s="43">
        <v>1076.98</v>
      </c>
    </row>
    <row r="14" spans="1:18" ht="30" customHeight="1" thickBot="1">
      <c r="D14" s="239"/>
      <c r="E14" s="70" t="s">
        <v>69</v>
      </c>
      <c r="F14" s="11">
        <v>1119.1300000000001</v>
      </c>
      <c r="G14" s="11">
        <v>1137.3699999999999</v>
      </c>
      <c r="H14" s="11">
        <v>1149</v>
      </c>
      <c r="I14" s="11">
        <v>1159.68</v>
      </c>
      <c r="J14" s="11">
        <v>1206.32</v>
      </c>
      <c r="K14" s="11">
        <v>1215.5999999999999</v>
      </c>
      <c r="L14" s="11">
        <v>1254.3</v>
      </c>
      <c r="M14" s="11">
        <v>1284.4000000000001</v>
      </c>
      <c r="N14" s="11">
        <v>1317.27</v>
      </c>
      <c r="O14" s="11">
        <v>1331.1</v>
      </c>
      <c r="P14" s="11">
        <v>1341.51</v>
      </c>
      <c r="Q14" s="25">
        <v>1351.41</v>
      </c>
      <c r="R14" s="25">
        <v>1351.41</v>
      </c>
    </row>
    <row r="15" spans="1:18" ht="30" customHeight="1" thickBot="1">
      <c r="D15" s="65" t="s">
        <v>86</v>
      </c>
      <c r="E15" s="70" t="s">
        <v>70</v>
      </c>
      <c r="F15" s="11">
        <v>1978.46</v>
      </c>
      <c r="G15" s="11">
        <v>2014.17</v>
      </c>
      <c r="H15" s="11">
        <v>2018.96</v>
      </c>
      <c r="I15" s="11">
        <v>2054.17</v>
      </c>
      <c r="J15" s="11">
        <f>+J8</f>
        <v>2147.73</v>
      </c>
      <c r="K15" s="11">
        <v>2146.46</v>
      </c>
      <c r="L15" s="11">
        <f t="shared" ref="L15:M15" si="0">+L8</f>
        <v>2238.4</v>
      </c>
      <c r="M15" s="11">
        <f t="shared" si="0"/>
        <v>2288.91</v>
      </c>
      <c r="N15" s="11">
        <f t="shared" ref="N15:O15" si="1">+N8</f>
        <v>2345.6</v>
      </c>
      <c r="O15" s="11">
        <f t="shared" si="1"/>
        <v>2289.3200000000002</v>
      </c>
      <c r="P15" s="11">
        <f t="shared" ref="P15:Q15" si="2">+P8</f>
        <v>2332.27</v>
      </c>
      <c r="Q15" s="25">
        <f t="shared" si="2"/>
        <v>2221.89</v>
      </c>
      <c r="R15" s="25">
        <f t="shared" ref="R15" si="3">+R8</f>
        <v>2221.89</v>
      </c>
    </row>
    <row r="16" spans="1:18" ht="30" customHeight="1" thickBot="1">
      <c r="D16" s="65" t="s">
        <v>87</v>
      </c>
      <c r="E16" s="71" t="s">
        <v>71</v>
      </c>
      <c r="F16" s="26">
        <v>2374.152</v>
      </c>
      <c r="G16" s="26">
        <v>2417.0039999999999</v>
      </c>
      <c r="H16" s="26">
        <v>2422.8000000000002</v>
      </c>
      <c r="I16" s="26">
        <v>2465.0039999999999</v>
      </c>
      <c r="J16" s="26">
        <v>2577.2759999999998</v>
      </c>
      <c r="K16" s="26">
        <v>2575.752</v>
      </c>
      <c r="L16" s="26">
        <v>2686.08</v>
      </c>
      <c r="M16" s="26">
        <v>2746.6919999999996</v>
      </c>
      <c r="N16" s="26">
        <f>+N15*1.2</f>
        <v>2814.72</v>
      </c>
      <c r="O16" s="26">
        <f>+O15*1.2</f>
        <v>2747.1840000000002</v>
      </c>
      <c r="P16" s="26">
        <f>+P15*1.2</f>
        <v>2798.7239999999997</v>
      </c>
      <c r="Q16" s="27">
        <f>+Q15*1.2</f>
        <v>2666.2679999999996</v>
      </c>
      <c r="R16" s="27">
        <f>+R15*1.2</f>
        <v>2666.2679999999996</v>
      </c>
    </row>
    <row r="17" spans="5:18" ht="30" customHeight="1">
      <c r="E17" s="246" t="s">
        <v>88</v>
      </c>
      <c r="F17" s="246"/>
      <c r="G17" s="246"/>
      <c r="H17" s="246"/>
      <c r="I17" s="246"/>
      <c r="J17" s="246"/>
      <c r="K17" s="246"/>
      <c r="L17" s="246"/>
      <c r="M17" s="246"/>
      <c r="N17" s="246"/>
      <c r="O17" s="246"/>
      <c r="P17" s="246"/>
      <c r="Q17" s="246"/>
      <c r="R17" s="246"/>
    </row>
    <row r="18" spans="5:18" ht="24.75" customHeight="1">
      <c r="E18" s="236" t="s">
        <v>94</v>
      </c>
      <c r="F18" s="236"/>
      <c r="G18" s="236"/>
      <c r="H18" s="236"/>
      <c r="I18" s="236"/>
      <c r="J18" s="236"/>
      <c r="K18" s="236"/>
      <c r="L18" s="236"/>
      <c r="M18" s="236"/>
      <c r="N18" s="236"/>
      <c r="O18" s="236"/>
      <c r="P18" s="236"/>
      <c r="Q18" s="236"/>
      <c r="R18" s="236"/>
    </row>
    <row r="19" spans="5:18" ht="24.75" customHeight="1">
      <c r="E19" s="236"/>
      <c r="F19" s="236"/>
      <c r="G19" s="236"/>
      <c r="H19" s="236"/>
      <c r="I19" s="236"/>
      <c r="J19" s="236"/>
      <c r="K19" s="236"/>
      <c r="L19" s="236"/>
      <c r="M19" s="236"/>
      <c r="N19" s="236"/>
      <c r="O19" s="236"/>
      <c r="P19" s="236"/>
      <c r="Q19" s="236"/>
      <c r="R19" s="236"/>
    </row>
    <row r="80" ht="32.25" customHeight="1"/>
    <row r="81" ht="32.25" customHeight="1"/>
    <row r="84" ht="30" customHeight="1"/>
    <row r="87" ht="21" customHeight="1"/>
  </sheetData>
  <mergeCells count="7">
    <mergeCell ref="A1:C1"/>
    <mergeCell ref="D13:D14"/>
    <mergeCell ref="F3:R3"/>
    <mergeCell ref="F11:R11"/>
    <mergeCell ref="E18:R19"/>
    <mergeCell ref="E10:R10"/>
    <mergeCell ref="E17:R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
  <dimension ref="A1:R87"/>
  <sheetViews>
    <sheetView topLeftCell="C1" zoomScale="70" zoomScaleNormal="70" workbookViewId="0">
      <selection activeCell="S9" sqref="S9"/>
    </sheetView>
  </sheetViews>
  <sheetFormatPr baseColWidth="10" defaultColWidth="11.42578125" defaultRowHeight="15"/>
  <cols>
    <col min="1" max="3" width="11.42578125" style="2"/>
    <col min="4" max="4" width="14.42578125" style="2" customWidth="1"/>
    <col min="5" max="5" width="18" style="2" customWidth="1"/>
    <col min="6" max="11" width="9.5703125" style="2" customWidth="1"/>
    <col min="12" max="16384" width="11.42578125" style="2"/>
  </cols>
  <sheetData>
    <row r="1" spans="1:18">
      <c r="A1" s="229"/>
      <c r="B1" s="229"/>
      <c r="C1" s="229"/>
    </row>
    <row r="3" spans="1:18" ht="26.25" customHeight="1" thickBot="1">
      <c r="F3" s="260" t="s">
        <v>113</v>
      </c>
      <c r="G3" s="260"/>
      <c r="H3" s="260"/>
      <c r="I3" s="260"/>
      <c r="J3" s="260"/>
      <c r="K3" s="260"/>
      <c r="L3" s="260"/>
      <c r="M3" s="260"/>
      <c r="N3" s="260"/>
      <c r="O3" s="260"/>
      <c r="P3" s="260"/>
      <c r="Q3" s="260"/>
      <c r="R3" s="260"/>
    </row>
    <row r="4" spans="1:18" ht="26.25" customHeight="1" thickBot="1">
      <c r="E4" s="50" t="s">
        <v>60</v>
      </c>
      <c r="F4" s="51">
        <v>44743</v>
      </c>
      <c r="G4" s="51">
        <v>44774</v>
      </c>
      <c r="H4" s="51">
        <v>44805</v>
      </c>
      <c r="I4" s="51">
        <v>44835</v>
      </c>
      <c r="J4" s="51">
        <v>44866</v>
      </c>
      <c r="K4" s="51">
        <v>44896</v>
      </c>
      <c r="L4" s="51">
        <v>44927</v>
      </c>
      <c r="M4" s="51">
        <v>44958</v>
      </c>
      <c r="N4" s="52">
        <v>44986</v>
      </c>
      <c r="O4" s="51">
        <v>45017</v>
      </c>
      <c r="P4" s="52">
        <v>45047</v>
      </c>
      <c r="Q4" s="51">
        <v>45078</v>
      </c>
      <c r="R4" s="52">
        <v>45108</v>
      </c>
    </row>
    <row r="5" spans="1:18" ht="26.25" customHeight="1">
      <c r="E5" s="44" t="s">
        <v>63</v>
      </c>
      <c r="F5" s="41">
        <v>1416</v>
      </c>
      <c r="G5" s="42">
        <v>1431</v>
      </c>
      <c r="H5" s="42">
        <v>1456</v>
      </c>
      <c r="I5" s="42">
        <v>1469</v>
      </c>
      <c r="J5" s="42">
        <v>1591</v>
      </c>
      <c r="K5" s="42">
        <v>1467</v>
      </c>
      <c r="L5" s="42">
        <v>1624</v>
      </c>
      <c r="M5" s="42">
        <v>1511</v>
      </c>
      <c r="N5" s="42">
        <v>1450</v>
      </c>
      <c r="O5" s="42">
        <v>1512</v>
      </c>
      <c r="P5" s="42">
        <v>1512</v>
      </c>
      <c r="Q5" s="42">
        <v>1497</v>
      </c>
      <c r="R5" s="43">
        <v>1414</v>
      </c>
    </row>
    <row r="6" spans="1:18" ht="26.25" customHeight="1">
      <c r="E6" s="32" t="s">
        <v>64</v>
      </c>
      <c r="F6" s="28">
        <v>293</v>
      </c>
      <c r="G6" s="11">
        <v>324</v>
      </c>
      <c r="H6" s="11">
        <v>308</v>
      </c>
      <c r="I6" s="11">
        <v>268</v>
      </c>
      <c r="J6" s="11">
        <v>292</v>
      </c>
      <c r="K6" s="11">
        <v>289</v>
      </c>
      <c r="L6" s="11">
        <v>308</v>
      </c>
      <c r="M6" s="11">
        <v>322</v>
      </c>
      <c r="N6" s="11">
        <v>304</v>
      </c>
      <c r="O6" s="11">
        <v>320</v>
      </c>
      <c r="P6" s="11">
        <v>320</v>
      </c>
      <c r="Q6" s="11">
        <v>310</v>
      </c>
      <c r="R6" s="25">
        <v>320</v>
      </c>
    </row>
    <row r="7" spans="1:18" ht="26.25" customHeight="1">
      <c r="E7" s="32" t="s">
        <v>65</v>
      </c>
      <c r="F7" s="28">
        <v>695</v>
      </c>
      <c r="G7" s="11">
        <v>707</v>
      </c>
      <c r="H7" s="11">
        <v>707</v>
      </c>
      <c r="I7" s="11">
        <v>712</v>
      </c>
      <c r="J7" s="11">
        <v>718</v>
      </c>
      <c r="K7" s="11">
        <v>731</v>
      </c>
      <c r="L7" s="11">
        <v>735</v>
      </c>
      <c r="M7" s="11">
        <v>746</v>
      </c>
      <c r="N7" s="11">
        <v>755</v>
      </c>
      <c r="O7" s="11">
        <v>758</v>
      </c>
      <c r="P7" s="11">
        <v>758</v>
      </c>
      <c r="Q7" s="11">
        <v>757</v>
      </c>
      <c r="R7" s="25">
        <v>752</v>
      </c>
    </row>
    <row r="8" spans="1:18" ht="26.25" customHeight="1">
      <c r="E8" s="32" t="s">
        <v>66</v>
      </c>
      <c r="F8" s="28">
        <v>2455.61</v>
      </c>
      <c r="G8" s="11">
        <v>2514.15</v>
      </c>
      <c r="H8" s="11">
        <v>2525.2800000000002</v>
      </c>
      <c r="I8" s="11">
        <v>2503.54</v>
      </c>
      <c r="J8" s="11">
        <v>2658.31</v>
      </c>
      <c r="K8" s="11">
        <v>2544.2399999999998</v>
      </c>
      <c r="L8" s="11">
        <v>2736.03</v>
      </c>
      <c r="M8" s="11">
        <v>2641.83</v>
      </c>
      <c r="N8" s="11">
        <v>2568.94</v>
      </c>
      <c r="O8" s="11">
        <v>2651.33</v>
      </c>
      <c r="P8" s="11">
        <v>2651.33</v>
      </c>
      <c r="Q8" s="11">
        <v>2619.0300000000002</v>
      </c>
      <c r="R8" s="25">
        <v>2542.1799999999998</v>
      </c>
    </row>
    <row r="9" spans="1:18" ht="26.25" customHeight="1" thickBot="1">
      <c r="E9" s="33" t="s">
        <v>67</v>
      </c>
      <c r="F9" s="29">
        <v>3457</v>
      </c>
      <c r="G9" s="26">
        <v>3480</v>
      </c>
      <c r="H9" s="26">
        <v>4322</v>
      </c>
      <c r="I9" s="26">
        <v>4356</v>
      </c>
      <c r="J9" s="26">
        <v>4382</v>
      </c>
      <c r="K9" s="26">
        <v>4410</v>
      </c>
      <c r="L9" s="26">
        <v>4460</v>
      </c>
      <c r="M9" s="26">
        <v>4534</v>
      </c>
      <c r="N9" s="26">
        <v>4604</v>
      </c>
      <c r="O9" s="26">
        <v>4646</v>
      </c>
      <c r="P9" s="26">
        <v>4646</v>
      </c>
      <c r="Q9" s="26">
        <v>4961</v>
      </c>
      <c r="R9" s="27">
        <v>4699</v>
      </c>
    </row>
    <row r="10" spans="1:18" ht="30" customHeight="1">
      <c r="K10" s="259" t="s">
        <v>88</v>
      </c>
      <c r="L10" s="259"/>
      <c r="M10" s="259"/>
    </row>
    <row r="11" spans="1:18" ht="30" customHeight="1" thickBot="1">
      <c r="F11" s="260" t="s">
        <v>112</v>
      </c>
      <c r="G11" s="260"/>
      <c r="H11" s="260"/>
      <c r="I11" s="260"/>
      <c r="J11" s="260"/>
      <c r="K11" s="260"/>
      <c r="L11" s="260"/>
      <c r="M11" s="260"/>
      <c r="N11" s="260"/>
      <c r="O11" s="260"/>
      <c r="P11" s="260"/>
      <c r="Q11" s="260"/>
      <c r="R11" s="260"/>
    </row>
    <row r="12" spans="1:18" ht="30" customHeight="1" thickBot="1">
      <c r="D12" s="46" t="s">
        <v>84</v>
      </c>
      <c r="E12" s="46" t="s">
        <v>83</v>
      </c>
      <c r="F12" s="47">
        <v>44743</v>
      </c>
      <c r="G12" s="47">
        <v>44774</v>
      </c>
      <c r="H12" s="47">
        <v>44805</v>
      </c>
      <c r="I12" s="47">
        <v>44835</v>
      </c>
      <c r="J12" s="47">
        <v>44866</v>
      </c>
      <c r="K12" s="47">
        <v>44896</v>
      </c>
      <c r="L12" s="47">
        <v>44927</v>
      </c>
      <c r="M12" s="48">
        <v>44958</v>
      </c>
      <c r="N12" s="47">
        <v>44986</v>
      </c>
      <c r="O12" s="48">
        <v>45017</v>
      </c>
      <c r="P12" s="48">
        <v>45047</v>
      </c>
      <c r="Q12" s="51">
        <v>45078</v>
      </c>
      <c r="R12" s="48">
        <v>45108</v>
      </c>
    </row>
    <row r="13" spans="1:18" ht="30" customHeight="1">
      <c r="D13" s="231" t="s">
        <v>85</v>
      </c>
      <c r="E13" s="44" t="s">
        <v>68</v>
      </c>
      <c r="F13" s="41">
        <v>1123.27</v>
      </c>
      <c r="G13" s="42">
        <v>1149.3599999999999</v>
      </c>
      <c r="H13" s="42">
        <v>1154.32</v>
      </c>
      <c r="I13" s="42">
        <v>1146.18</v>
      </c>
      <c r="J13" s="42">
        <v>1212.06</v>
      </c>
      <c r="K13" s="42">
        <v>1166.58</v>
      </c>
      <c r="L13" s="42">
        <v>1248.7</v>
      </c>
      <c r="M13" s="42">
        <v>1212.8900000000001</v>
      </c>
      <c r="N13" s="42">
        <v>1183.19</v>
      </c>
      <c r="O13" s="42">
        <v>1215.25</v>
      </c>
      <c r="P13" s="42">
        <v>1215.25</v>
      </c>
      <c r="Q13" s="42">
        <v>1209.4100000000001</v>
      </c>
      <c r="R13" s="43">
        <v>1178</v>
      </c>
    </row>
    <row r="14" spans="1:18" ht="30" customHeight="1" thickBot="1">
      <c r="D14" s="232"/>
      <c r="E14" s="32" t="s">
        <v>69</v>
      </c>
      <c r="F14" s="28">
        <v>1408.66</v>
      </c>
      <c r="G14" s="11">
        <v>1442.77</v>
      </c>
      <c r="H14" s="11">
        <v>1447.01</v>
      </c>
      <c r="I14" s="11">
        <v>1437.12</v>
      </c>
      <c r="J14" s="11">
        <v>1519.44</v>
      </c>
      <c r="K14" s="11">
        <v>1463.43</v>
      </c>
      <c r="L14" s="11">
        <v>1565.89</v>
      </c>
      <c r="M14" s="11">
        <v>1521.57</v>
      </c>
      <c r="N14" s="11">
        <v>1482.78</v>
      </c>
      <c r="O14" s="11">
        <v>1524.46</v>
      </c>
      <c r="P14" s="11">
        <v>1524.46</v>
      </c>
      <c r="Q14" s="11">
        <v>1517.12</v>
      </c>
      <c r="R14" s="25">
        <v>1477.97</v>
      </c>
    </row>
    <row r="15" spans="1:18" ht="30" customHeight="1" thickBot="1">
      <c r="D15" s="45" t="s">
        <v>86</v>
      </c>
      <c r="E15" s="32" t="s">
        <v>70</v>
      </c>
      <c r="F15" s="28">
        <v>2455.61</v>
      </c>
      <c r="G15" s="11">
        <v>2514.15</v>
      </c>
      <c r="H15" s="11">
        <v>2525.2800000000002</v>
      </c>
      <c r="I15" s="11">
        <v>2503.54</v>
      </c>
      <c r="J15" s="11">
        <f>+J8</f>
        <v>2658.31</v>
      </c>
      <c r="K15" s="11">
        <v>2544.2399999999998</v>
      </c>
      <c r="L15" s="11">
        <v>2736.03</v>
      </c>
      <c r="M15" s="11">
        <f t="shared" ref="M15:O15" si="0">+M8</f>
        <v>2641.83</v>
      </c>
      <c r="N15" s="11">
        <f t="shared" si="0"/>
        <v>2568.94</v>
      </c>
      <c r="O15" s="11">
        <f t="shared" si="0"/>
        <v>2651.33</v>
      </c>
      <c r="P15" s="11">
        <f t="shared" ref="P15:Q15" si="1">+P8</f>
        <v>2651.33</v>
      </c>
      <c r="Q15" s="11">
        <f t="shared" si="1"/>
        <v>2619.0300000000002</v>
      </c>
      <c r="R15" s="25">
        <f t="shared" ref="R15" si="2">+R8</f>
        <v>2542.1799999999998</v>
      </c>
    </row>
    <row r="16" spans="1:18" ht="30" customHeight="1" thickBot="1">
      <c r="D16" s="45" t="s">
        <v>87</v>
      </c>
      <c r="E16" s="33" t="s">
        <v>71</v>
      </c>
      <c r="F16" s="29">
        <v>2946.732</v>
      </c>
      <c r="G16" s="26">
        <v>3016.98</v>
      </c>
      <c r="H16" s="26">
        <v>3030.3360000000002</v>
      </c>
      <c r="I16" s="26">
        <v>3004.248</v>
      </c>
      <c r="J16" s="26">
        <v>3189.9719999999998</v>
      </c>
      <c r="K16" s="26">
        <v>3053.0879999999997</v>
      </c>
      <c r="L16" s="26">
        <v>3283.2360000000003</v>
      </c>
      <c r="M16" s="26">
        <v>3170.1959999999999</v>
      </c>
      <c r="N16" s="26">
        <f>+N15*1.2</f>
        <v>3082.7280000000001</v>
      </c>
      <c r="O16" s="26">
        <f>+O15*1.2</f>
        <v>3181.596</v>
      </c>
      <c r="P16" s="26">
        <f>+P15*1.2</f>
        <v>3181.596</v>
      </c>
      <c r="Q16" s="26">
        <f>+Q15*1.2</f>
        <v>3142.8360000000002</v>
      </c>
      <c r="R16" s="27">
        <f>+R15*1.2</f>
        <v>3050.6159999999995</v>
      </c>
    </row>
    <row r="17" spans="5:18" ht="30" customHeight="1">
      <c r="K17" s="259" t="s">
        <v>88</v>
      </c>
      <c r="L17" s="259"/>
      <c r="M17" s="259"/>
    </row>
    <row r="18" spans="5:18" ht="21.75" customHeight="1">
      <c r="E18" s="236" t="s">
        <v>97</v>
      </c>
      <c r="F18" s="236"/>
      <c r="G18" s="236"/>
      <c r="H18" s="236"/>
      <c r="I18" s="236"/>
      <c r="J18" s="236"/>
      <c r="K18" s="236"/>
      <c r="L18" s="236"/>
      <c r="M18" s="236"/>
      <c r="N18" s="236"/>
      <c r="O18" s="236"/>
      <c r="P18" s="236"/>
      <c r="Q18" s="236"/>
      <c r="R18" s="236"/>
    </row>
    <row r="19" spans="5:18" ht="21.75" customHeight="1">
      <c r="E19" s="236"/>
      <c r="F19" s="236"/>
      <c r="G19" s="236"/>
      <c r="H19" s="236"/>
      <c r="I19" s="236"/>
      <c r="J19" s="236"/>
      <c r="K19" s="236"/>
      <c r="L19" s="236"/>
      <c r="M19" s="236"/>
      <c r="N19" s="236"/>
      <c r="O19" s="236"/>
      <c r="P19" s="236"/>
      <c r="Q19" s="236"/>
      <c r="R19" s="236"/>
    </row>
    <row r="80" ht="32.25" customHeight="1"/>
    <row r="81" ht="32.25" customHeight="1"/>
    <row r="84" ht="30" customHeight="1"/>
    <row r="87" ht="21" customHeight="1"/>
  </sheetData>
  <mergeCells count="7">
    <mergeCell ref="E18:R19"/>
    <mergeCell ref="K17:M17"/>
    <mergeCell ref="A1:C1"/>
    <mergeCell ref="K10:M10"/>
    <mergeCell ref="D13:D14"/>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dimension ref="A1:W86"/>
  <sheetViews>
    <sheetView topLeftCell="E20" zoomScaleNormal="100" workbookViewId="0">
      <selection activeCell="E10" sqref="E10:P10"/>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6384" width="11.42578125" style="2"/>
  </cols>
  <sheetData>
    <row r="1" spans="1:23">
      <c r="A1" s="229"/>
      <c r="B1" s="229"/>
      <c r="C1" s="229"/>
    </row>
    <row r="3" spans="1:23" ht="26.25" customHeight="1" thickBot="1">
      <c r="F3" s="237" t="s">
        <v>114</v>
      </c>
      <c r="G3" s="237"/>
      <c r="H3" s="237"/>
      <c r="I3" s="237"/>
      <c r="J3" s="237"/>
      <c r="K3" s="237"/>
      <c r="L3" s="237"/>
      <c r="M3" s="237"/>
      <c r="N3" s="237"/>
      <c r="O3" s="237"/>
      <c r="P3" s="237"/>
      <c r="Q3" s="237"/>
      <c r="R3" s="237"/>
    </row>
    <row r="4" spans="1:23" ht="26.25" customHeight="1" thickBot="1">
      <c r="E4" s="84" t="s">
        <v>60</v>
      </c>
      <c r="F4" s="47">
        <v>44743</v>
      </c>
      <c r="G4" s="47">
        <v>44774</v>
      </c>
      <c r="H4" s="47">
        <v>44805</v>
      </c>
      <c r="I4" s="47">
        <v>44835</v>
      </c>
      <c r="J4" s="47">
        <v>44866</v>
      </c>
      <c r="K4" s="47">
        <v>44896</v>
      </c>
      <c r="L4" s="47">
        <v>44927</v>
      </c>
      <c r="M4" s="68">
        <v>44958</v>
      </c>
      <c r="N4" s="48">
        <v>44986</v>
      </c>
      <c r="O4" s="48">
        <v>45017</v>
      </c>
      <c r="P4" s="48">
        <v>45047</v>
      </c>
      <c r="Q4" s="48">
        <v>45078</v>
      </c>
      <c r="R4" s="48">
        <v>45108</v>
      </c>
    </row>
    <row r="5" spans="1:23" ht="26.25" customHeight="1">
      <c r="E5" s="64" t="s">
        <v>63</v>
      </c>
      <c r="F5" s="41">
        <v>1071.0999999999999</v>
      </c>
      <c r="G5" s="42">
        <v>1023.83</v>
      </c>
      <c r="H5" s="42">
        <v>1045.5</v>
      </c>
      <c r="I5" s="42">
        <v>1082.55</v>
      </c>
      <c r="J5" s="42">
        <v>1084.79</v>
      </c>
      <c r="K5" s="42">
        <v>1167.54</v>
      </c>
      <c r="L5" s="42">
        <v>1311.57</v>
      </c>
      <c r="M5" s="42">
        <v>1293.5899999999999</v>
      </c>
      <c r="N5" s="42">
        <v>1346.83</v>
      </c>
      <c r="O5" s="42">
        <v>1311.89</v>
      </c>
      <c r="P5" s="42">
        <v>1354.14</v>
      </c>
      <c r="Q5" s="42">
        <v>1266.52</v>
      </c>
      <c r="R5" s="43">
        <v>1173.9100000000001</v>
      </c>
    </row>
    <row r="6" spans="1:23" ht="26.25" customHeight="1">
      <c r="E6" s="32" t="s">
        <v>64</v>
      </c>
      <c r="F6" s="28">
        <v>300.23</v>
      </c>
      <c r="G6" s="11">
        <v>265.35000000000002</v>
      </c>
      <c r="H6" s="11">
        <v>286.69</v>
      </c>
      <c r="I6" s="11">
        <v>276.23</v>
      </c>
      <c r="J6" s="11">
        <v>273.13</v>
      </c>
      <c r="K6" s="11">
        <v>349.4</v>
      </c>
      <c r="L6" s="11">
        <v>374.33</v>
      </c>
      <c r="M6" s="11">
        <v>283.45</v>
      </c>
      <c r="N6" s="11">
        <v>350.38</v>
      </c>
      <c r="O6" s="11">
        <v>364.02</v>
      </c>
      <c r="P6" s="11">
        <v>334.83</v>
      </c>
      <c r="Q6" s="11">
        <v>292.77</v>
      </c>
      <c r="R6" s="25">
        <v>244.29</v>
      </c>
    </row>
    <row r="7" spans="1:23" ht="26.25" customHeight="1">
      <c r="E7" s="32" t="s">
        <v>65</v>
      </c>
      <c r="F7" s="28">
        <v>501.07</v>
      </c>
      <c r="G7" s="11">
        <v>513.09</v>
      </c>
      <c r="H7" s="11">
        <v>509.94</v>
      </c>
      <c r="I7" s="11">
        <v>511.58</v>
      </c>
      <c r="J7" s="11">
        <v>519.57000000000005</v>
      </c>
      <c r="K7" s="11">
        <v>527.09</v>
      </c>
      <c r="L7" s="11">
        <v>524.58000000000004</v>
      </c>
      <c r="M7" s="11">
        <v>529.74</v>
      </c>
      <c r="N7" s="11">
        <v>534.44000000000005</v>
      </c>
      <c r="O7" s="11">
        <v>529.26</v>
      </c>
      <c r="P7" s="11">
        <v>522.32000000000005</v>
      </c>
      <c r="Q7" s="11">
        <v>522.32000000000005</v>
      </c>
      <c r="R7" s="25">
        <v>509.62</v>
      </c>
      <c r="W7" s="93"/>
    </row>
    <row r="8" spans="1:23" ht="26.25" customHeight="1">
      <c r="E8" s="32" t="s">
        <v>66</v>
      </c>
      <c r="F8" s="28">
        <v>1889.9</v>
      </c>
      <c r="G8" s="11">
        <v>1822.3</v>
      </c>
      <c r="H8" s="11">
        <v>1865.58</v>
      </c>
      <c r="I8" s="11">
        <v>1892.31</v>
      </c>
      <c r="J8" s="11">
        <v>1896.63</v>
      </c>
      <c r="K8" s="11">
        <v>2065.2600000000002</v>
      </c>
      <c r="L8" s="11">
        <v>2232.86</v>
      </c>
      <c r="M8" s="11">
        <v>2128.04</v>
      </c>
      <c r="N8" s="11">
        <v>2251.92</v>
      </c>
      <c r="O8" s="11">
        <v>2223.64</v>
      </c>
      <c r="P8" s="11">
        <v>2227.4899999999998</v>
      </c>
      <c r="Q8" s="11">
        <v>2092.35</v>
      </c>
      <c r="R8" s="25">
        <v>1937.39</v>
      </c>
      <c r="W8" s="93"/>
    </row>
    <row r="9" spans="1:23" ht="26.25" customHeight="1" thickBot="1">
      <c r="E9" s="33" t="s">
        <v>67</v>
      </c>
      <c r="F9" s="29">
        <v>2363.38</v>
      </c>
      <c r="G9" s="26">
        <v>2379.5500000000002</v>
      </c>
      <c r="H9" s="26">
        <v>2400.9899999999998</v>
      </c>
      <c r="I9" s="26">
        <v>2420.42</v>
      </c>
      <c r="J9" s="26">
        <v>2434.6799999999998</v>
      </c>
      <c r="K9" s="26">
        <v>2450.27</v>
      </c>
      <c r="L9" s="26">
        <v>2478.06</v>
      </c>
      <c r="M9" s="26">
        <v>2519.89</v>
      </c>
      <c r="N9" s="26">
        <v>2557.98</v>
      </c>
      <c r="O9" s="26">
        <v>2581.92</v>
      </c>
      <c r="P9" s="26">
        <v>2597.9899999999998</v>
      </c>
      <c r="Q9" s="26">
        <v>2605.4499999999998</v>
      </c>
      <c r="R9" s="27">
        <v>2610.17</v>
      </c>
      <c r="W9" s="93"/>
    </row>
    <row r="10" spans="1:23" ht="30" customHeight="1">
      <c r="E10" s="230" t="s">
        <v>88</v>
      </c>
      <c r="F10" s="230"/>
      <c r="G10" s="230"/>
      <c r="H10" s="230"/>
      <c r="I10" s="230"/>
      <c r="J10" s="230"/>
      <c r="K10" s="230"/>
      <c r="L10" s="230"/>
      <c r="M10" s="230"/>
      <c r="N10" s="230"/>
      <c r="O10" s="230"/>
      <c r="P10" s="230"/>
      <c r="W10" s="93"/>
    </row>
    <row r="11" spans="1:23" ht="30" customHeight="1" thickBot="1">
      <c r="F11" s="237" t="s">
        <v>115</v>
      </c>
      <c r="G11" s="237"/>
      <c r="H11" s="237"/>
      <c r="I11" s="237"/>
      <c r="J11" s="237"/>
      <c r="K11" s="237"/>
      <c r="L11" s="237"/>
      <c r="M11" s="237"/>
      <c r="N11" s="237"/>
      <c r="O11" s="237"/>
      <c r="P11" s="237"/>
      <c r="Q11" s="237"/>
      <c r="R11" s="237"/>
      <c r="W11" s="93"/>
    </row>
    <row r="12" spans="1:23" ht="30" customHeight="1" thickBot="1">
      <c r="D12" s="46" t="s">
        <v>84</v>
      </c>
      <c r="E12" s="85" t="s">
        <v>83</v>
      </c>
      <c r="F12" s="47">
        <v>44743</v>
      </c>
      <c r="G12" s="47">
        <v>44774</v>
      </c>
      <c r="H12" s="47">
        <v>44805</v>
      </c>
      <c r="I12" s="47">
        <v>44835</v>
      </c>
      <c r="J12" s="47">
        <v>44866</v>
      </c>
      <c r="K12" s="47">
        <v>44896</v>
      </c>
      <c r="L12" s="47">
        <v>44927</v>
      </c>
      <c r="M12" s="47">
        <v>44958</v>
      </c>
      <c r="N12" s="47">
        <v>44986</v>
      </c>
      <c r="O12" s="47">
        <v>45017</v>
      </c>
      <c r="P12" s="48">
        <v>45047</v>
      </c>
      <c r="Q12" s="48">
        <v>45078</v>
      </c>
      <c r="R12" s="48">
        <v>45108</v>
      </c>
    </row>
    <row r="13" spans="1:23" ht="30" customHeight="1">
      <c r="D13" s="238" t="s">
        <v>85</v>
      </c>
      <c r="E13" s="64" t="s">
        <v>68</v>
      </c>
      <c r="F13" s="41">
        <v>855.48</v>
      </c>
      <c r="G13" s="42">
        <v>862.41</v>
      </c>
      <c r="H13" s="42">
        <v>871.27</v>
      </c>
      <c r="I13" s="42">
        <v>879.42</v>
      </c>
      <c r="J13" s="42">
        <v>885.71</v>
      </c>
      <c r="K13" s="42">
        <v>932.64</v>
      </c>
      <c r="L13" s="42">
        <v>1004.76</v>
      </c>
      <c r="M13" s="42">
        <v>1039.76</v>
      </c>
      <c r="N13" s="42">
        <v>1039.76</v>
      </c>
      <c r="O13" s="42">
        <v>1050.8</v>
      </c>
      <c r="P13" s="42">
        <v>1058.67</v>
      </c>
      <c r="Q13" s="42">
        <v>1063.04</v>
      </c>
      <c r="R13" s="43">
        <v>1066.3</v>
      </c>
    </row>
    <row r="14" spans="1:23" ht="30" customHeight="1" thickBot="1">
      <c r="D14" s="239"/>
      <c r="E14" s="32" t="s">
        <v>69</v>
      </c>
      <c r="F14" s="28">
        <v>1073.26</v>
      </c>
      <c r="G14" s="11">
        <v>1081.96</v>
      </c>
      <c r="H14" s="11">
        <v>1093.08</v>
      </c>
      <c r="I14" s="11">
        <v>1103.3</v>
      </c>
      <c r="J14" s="11">
        <v>1111.19</v>
      </c>
      <c r="K14" s="11">
        <v>1170.28</v>
      </c>
      <c r="L14" s="11">
        <v>1260.83</v>
      </c>
      <c r="M14" s="11">
        <v>1304.76</v>
      </c>
      <c r="N14" s="11">
        <v>1304.76</v>
      </c>
      <c r="O14" s="11">
        <v>1318.62</v>
      </c>
      <c r="P14" s="11">
        <v>1328.49</v>
      </c>
      <c r="Q14" s="11">
        <v>1333.97</v>
      </c>
      <c r="R14" s="25">
        <v>1338.06</v>
      </c>
    </row>
    <row r="15" spans="1:23" ht="30" customHeight="1" thickBot="1">
      <c r="D15" s="65" t="s">
        <v>86</v>
      </c>
      <c r="E15" s="32" t="s">
        <v>70</v>
      </c>
      <c r="F15" s="28">
        <v>1889.9</v>
      </c>
      <c r="G15" s="11">
        <v>1822.3</v>
      </c>
      <c r="H15" s="11">
        <f>+H8</f>
        <v>1865.58</v>
      </c>
      <c r="I15" s="11">
        <f>+I8</f>
        <v>1892.31</v>
      </c>
      <c r="J15" s="11">
        <f>+J8</f>
        <v>1896.63</v>
      </c>
      <c r="K15" s="11">
        <f>+K8</f>
        <v>2065.2600000000002</v>
      </c>
      <c r="L15" s="11">
        <f>+L8</f>
        <v>2232.86</v>
      </c>
      <c r="M15" s="11">
        <v>2251.92</v>
      </c>
      <c r="N15" s="11">
        <v>2251.92</v>
      </c>
      <c r="O15" s="11">
        <f>+O8</f>
        <v>2223.64</v>
      </c>
      <c r="P15" s="11">
        <v>2227.4899999999998</v>
      </c>
      <c r="Q15" s="11">
        <f>+Q8</f>
        <v>2092.35</v>
      </c>
      <c r="R15" s="25">
        <f>+R8</f>
        <v>1937.39</v>
      </c>
    </row>
    <row r="16" spans="1:23" ht="30" customHeight="1" thickBot="1">
      <c r="D16" s="65" t="s">
        <v>87</v>
      </c>
      <c r="E16" s="33" t="s">
        <v>71</v>
      </c>
      <c r="F16" s="29">
        <v>2267.88</v>
      </c>
      <c r="G16" s="26">
        <v>2186.7599999999998</v>
      </c>
      <c r="H16" s="26">
        <f t="shared" ref="H16:L16" si="0">+H15*1.2</f>
        <v>2238.6959999999999</v>
      </c>
      <c r="I16" s="26">
        <f t="shared" si="0"/>
        <v>2270.7719999999999</v>
      </c>
      <c r="J16" s="26">
        <f t="shared" si="0"/>
        <v>2275.9560000000001</v>
      </c>
      <c r="K16" s="26">
        <f t="shared" si="0"/>
        <v>2478.3120000000004</v>
      </c>
      <c r="L16" s="26">
        <f t="shared" si="0"/>
        <v>2679.4320000000002</v>
      </c>
      <c r="M16" s="26">
        <v>2702.3040000000001</v>
      </c>
      <c r="N16" s="26">
        <v>2702.3040000000001</v>
      </c>
      <c r="O16" s="26">
        <f>+O15*1.2</f>
        <v>2668.3679999999999</v>
      </c>
      <c r="P16" s="26">
        <v>2672.9879999999998</v>
      </c>
      <c r="Q16" s="26">
        <f>+Q15*1.2</f>
        <v>2510.8199999999997</v>
      </c>
      <c r="R16" s="27">
        <f>+R15*1.2</f>
        <v>2324.8679999999999</v>
      </c>
    </row>
    <row r="17" spans="5:23" ht="28.5" customHeight="1">
      <c r="E17" s="228" t="s">
        <v>89</v>
      </c>
      <c r="F17" s="228"/>
      <c r="G17" s="228"/>
      <c r="H17" s="228"/>
      <c r="I17" s="228"/>
      <c r="J17" s="228"/>
      <c r="K17" s="228"/>
      <c r="L17" s="228"/>
      <c r="M17" s="228"/>
      <c r="N17" s="228"/>
      <c r="O17" s="228"/>
      <c r="P17" s="228"/>
    </row>
    <row r="18" spans="5:23">
      <c r="E18" s="228"/>
      <c r="F18" s="228"/>
      <c r="G18" s="228"/>
      <c r="H18" s="228"/>
      <c r="I18" s="228"/>
      <c r="J18" s="228"/>
      <c r="K18" s="228"/>
      <c r="L18" s="228"/>
      <c r="M18" s="228"/>
      <c r="N18" s="228"/>
      <c r="O18" s="228"/>
      <c r="P18" s="228"/>
    </row>
    <row r="22" spans="5:23">
      <c r="W22" s="93"/>
    </row>
    <row r="23" spans="5:23">
      <c r="W23" s="93"/>
    </row>
    <row r="79" ht="32.25" customHeight="1"/>
    <row r="80" ht="32.25" customHeight="1"/>
    <row r="83" ht="30" customHeight="1"/>
    <row r="86" ht="21" customHeigh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86"/>
  <sheetViews>
    <sheetView topLeftCell="B22" zoomScaleNormal="100" workbookViewId="0">
      <selection activeCell="E17" sqref="E17:Q18"/>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29"/>
      <c r="B1" s="229"/>
      <c r="C1" s="229"/>
    </row>
    <row r="3" spans="1:18" ht="26.25" customHeight="1" thickBot="1">
      <c r="F3" s="237" t="s">
        <v>101</v>
      </c>
      <c r="G3" s="237"/>
      <c r="H3" s="237"/>
      <c r="I3" s="237"/>
      <c r="J3" s="237"/>
      <c r="K3" s="237"/>
      <c r="L3" s="237"/>
      <c r="M3" s="237"/>
      <c r="N3" s="237"/>
      <c r="O3" s="237"/>
      <c r="P3" s="237"/>
      <c r="Q3" s="237"/>
      <c r="R3" s="237"/>
    </row>
    <row r="4" spans="1:18" ht="26.25" customHeight="1" thickBot="1">
      <c r="E4" s="58" t="s">
        <v>60</v>
      </c>
      <c r="F4" s="47">
        <v>44743</v>
      </c>
      <c r="G4" s="47">
        <v>44774</v>
      </c>
      <c r="H4" s="47">
        <v>44805</v>
      </c>
      <c r="I4" s="47">
        <v>44835</v>
      </c>
      <c r="J4" s="47">
        <v>44866</v>
      </c>
      <c r="K4" s="47">
        <v>44896</v>
      </c>
      <c r="L4" s="47">
        <v>44927</v>
      </c>
      <c r="M4" s="47">
        <v>44958</v>
      </c>
      <c r="N4" s="47">
        <v>44986</v>
      </c>
      <c r="O4" s="47">
        <v>45017</v>
      </c>
      <c r="P4" s="47">
        <v>45047</v>
      </c>
      <c r="Q4" s="48">
        <v>45078</v>
      </c>
      <c r="R4" s="47">
        <v>45108</v>
      </c>
    </row>
    <row r="5" spans="1:18" ht="26.25" customHeight="1">
      <c r="E5" s="44" t="s">
        <v>63</v>
      </c>
      <c r="F5" s="38">
        <v>1416</v>
      </c>
      <c r="G5" s="39">
        <v>1431</v>
      </c>
      <c r="H5" s="39">
        <v>1456</v>
      </c>
      <c r="I5" s="39">
        <v>1469</v>
      </c>
      <c r="J5" s="39">
        <v>1591</v>
      </c>
      <c r="K5" s="39">
        <v>1467</v>
      </c>
      <c r="L5" s="39">
        <v>1624</v>
      </c>
      <c r="M5" s="39">
        <v>1511</v>
      </c>
      <c r="N5" s="39">
        <v>1450</v>
      </c>
      <c r="O5" s="39">
        <v>1512</v>
      </c>
      <c r="P5" s="39">
        <v>1512</v>
      </c>
      <c r="Q5" s="39">
        <v>1497</v>
      </c>
      <c r="R5" s="40">
        <v>1414</v>
      </c>
    </row>
    <row r="6" spans="1:18" ht="26.25" customHeight="1">
      <c r="E6" s="32" t="s">
        <v>64</v>
      </c>
      <c r="F6" s="36">
        <v>293</v>
      </c>
      <c r="G6" s="30">
        <v>324</v>
      </c>
      <c r="H6" s="30">
        <v>308</v>
      </c>
      <c r="I6" s="30">
        <v>268</v>
      </c>
      <c r="J6" s="30">
        <v>292</v>
      </c>
      <c r="K6" s="30">
        <v>289</v>
      </c>
      <c r="L6" s="30">
        <v>308</v>
      </c>
      <c r="M6" s="30">
        <v>322</v>
      </c>
      <c r="N6" s="30">
        <v>304</v>
      </c>
      <c r="O6" s="30">
        <v>320</v>
      </c>
      <c r="P6" s="30">
        <v>320</v>
      </c>
      <c r="Q6" s="30">
        <v>310</v>
      </c>
      <c r="R6" s="31">
        <v>320</v>
      </c>
    </row>
    <row r="7" spans="1:18" ht="26.25" customHeight="1">
      <c r="E7" s="32" t="s">
        <v>65</v>
      </c>
      <c r="F7" s="36">
        <v>695</v>
      </c>
      <c r="G7" s="30">
        <v>707</v>
      </c>
      <c r="H7" s="30">
        <v>707</v>
      </c>
      <c r="I7" s="30">
        <v>712</v>
      </c>
      <c r="J7" s="30">
        <v>718</v>
      </c>
      <c r="K7" s="30">
        <v>731</v>
      </c>
      <c r="L7" s="30">
        <v>735</v>
      </c>
      <c r="M7" s="30">
        <v>746</v>
      </c>
      <c r="N7" s="30">
        <v>755</v>
      </c>
      <c r="O7" s="30">
        <v>758</v>
      </c>
      <c r="P7" s="30">
        <v>758</v>
      </c>
      <c r="Q7" s="30">
        <v>757</v>
      </c>
      <c r="R7" s="31">
        <v>752</v>
      </c>
    </row>
    <row r="8" spans="1:18" ht="26.25" customHeight="1">
      <c r="E8" s="32" t="s">
        <v>66</v>
      </c>
      <c r="F8" s="36">
        <v>2455.61</v>
      </c>
      <c r="G8" s="30">
        <v>2514.15</v>
      </c>
      <c r="H8" s="30">
        <v>2525.2800000000002</v>
      </c>
      <c r="I8" s="30">
        <v>2503.54</v>
      </c>
      <c r="J8" s="30">
        <v>2658.31</v>
      </c>
      <c r="K8" s="30">
        <v>2544.2399999999998</v>
      </c>
      <c r="L8" s="30">
        <v>2736.03</v>
      </c>
      <c r="M8" s="30">
        <v>2641.83</v>
      </c>
      <c r="N8" s="30">
        <v>2568.94</v>
      </c>
      <c r="O8" s="30">
        <v>2651.33</v>
      </c>
      <c r="P8" s="30">
        <v>2651.33</v>
      </c>
      <c r="Q8" s="30">
        <v>2619.0300000000002</v>
      </c>
      <c r="R8" s="31">
        <v>2542.1799999999998</v>
      </c>
    </row>
    <row r="9" spans="1:18" ht="26.25" customHeight="1" thickBot="1">
      <c r="E9" s="33" t="s">
        <v>67</v>
      </c>
      <c r="F9" s="37">
        <v>4254</v>
      </c>
      <c r="G9" s="34">
        <v>4283</v>
      </c>
      <c r="H9" s="34">
        <v>4322</v>
      </c>
      <c r="I9" s="34">
        <v>4356</v>
      </c>
      <c r="J9" s="34">
        <v>4382</v>
      </c>
      <c r="K9" s="34">
        <v>4410</v>
      </c>
      <c r="L9" s="34">
        <v>4460</v>
      </c>
      <c r="M9" s="34">
        <v>4534</v>
      </c>
      <c r="N9" s="34">
        <v>4604</v>
      </c>
      <c r="O9" s="34">
        <v>4646</v>
      </c>
      <c r="P9" s="34">
        <v>4646</v>
      </c>
      <c r="Q9" s="34">
        <v>4691</v>
      </c>
      <c r="R9" s="35">
        <v>4699</v>
      </c>
    </row>
    <row r="10" spans="1:18" ht="30" customHeight="1">
      <c r="E10" s="246" t="s">
        <v>88</v>
      </c>
      <c r="F10" s="230"/>
      <c r="G10" s="230"/>
      <c r="H10" s="230"/>
      <c r="I10" s="230"/>
      <c r="J10" s="230"/>
      <c r="K10" s="230"/>
      <c r="L10" s="230"/>
      <c r="M10" s="230"/>
      <c r="N10" s="230"/>
      <c r="O10" s="230"/>
      <c r="P10" s="230"/>
      <c r="Q10" s="230"/>
    </row>
    <row r="11" spans="1:18" ht="30" customHeight="1" thickBot="1">
      <c r="F11" s="237" t="s">
        <v>102</v>
      </c>
      <c r="G11" s="237"/>
      <c r="H11" s="237"/>
      <c r="I11" s="237"/>
      <c r="J11" s="237"/>
      <c r="K11" s="237"/>
      <c r="L11" s="237"/>
      <c r="M11" s="237"/>
      <c r="N11" s="237"/>
      <c r="O11" s="237"/>
      <c r="P11" s="237"/>
      <c r="Q11" s="237"/>
      <c r="R11" s="237"/>
    </row>
    <row r="12" spans="1:18" ht="30" customHeight="1" thickBot="1">
      <c r="D12" s="62" t="s">
        <v>84</v>
      </c>
      <c r="E12" s="62" t="s">
        <v>83</v>
      </c>
      <c r="F12" s="47">
        <v>44743</v>
      </c>
      <c r="G12" s="47">
        <v>44774</v>
      </c>
      <c r="H12" s="47">
        <v>44805</v>
      </c>
      <c r="I12" s="47">
        <v>44835</v>
      </c>
      <c r="J12" s="47">
        <v>44866</v>
      </c>
      <c r="K12" s="47">
        <v>44896</v>
      </c>
      <c r="L12" s="47">
        <v>44927</v>
      </c>
      <c r="M12" s="47">
        <v>44958</v>
      </c>
      <c r="N12" s="47">
        <v>44986</v>
      </c>
      <c r="O12" s="47">
        <v>45017</v>
      </c>
      <c r="P12" s="47">
        <v>45047</v>
      </c>
      <c r="Q12" s="48">
        <v>45078</v>
      </c>
      <c r="R12" s="47">
        <v>45108</v>
      </c>
    </row>
    <row r="13" spans="1:18" ht="30" customHeight="1">
      <c r="D13" s="231" t="s">
        <v>85</v>
      </c>
      <c r="E13" s="44" t="s">
        <v>68</v>
      </c>
      <c r="F13" s="38">
        <v>1123.27</v>
      </c>
      <c r="G13" s="39">
        <v>1149.3599999999999</v>
      </c>
      <c r="H13" s="39">
        <v>1154.32</v>
      </c>
      <c r="I13" s="39">
        <v>1146.18</v>
      </c>
      <c r="J13" s="39">
        <v>1212.06</v>
      </c>
      <c r="K13" s="39">
        <v>1166.58</v>
      </c>
      <c r="L13" s="39">
        <v>1248.7</v>
      </c>
      <c r="M13" s="39">
        <v>1212.8900000000001</v>
      </c>
      <c r="N13" s="39">
        <v>1183.19</v>
      </c>
      <c r="O13" s="39">
        <v>1215.25</v>
      </c>
      <c r="P13" s="39">
        <v>1215.25</v>
      </c>
      <c r="Q13" s="39">
        <v>1209.4100000000001</v>
      </c>
      <c r="R13" s="40">
        <v>1178</v>
      </c>
    </row>
    <row r="14" spans="1:18" ht="30" customHeight="1" thickBot="1">
      <c r="D14" s="232"/>
      <c r="E14" s="32" t="s">
        <v>69</v>
      </c>
      <c r="F14" s="36">
        <v>1408.66</v>
      </c>
      <c r="G14" s="30">
        <v>1442.77</v>
      </c>
      <c r="H14" s="30">
        <v>1447.01</v>
      </c>
      <c r="I14" s="30">
        <v>1437.12</v>
      </c>
      <c r="J14" s="30">
        <v>1519.44</v>
      </c>
      <c r="K14" s="30">
        <v>1463.43</v>
      </c>
      <c r="L14" s="30">
        <v>1565.89</v>
      </c>
      <c r="M14" s="30">
        <v>1521.57</v>
      </c>
      <c r="N14" s="30">
        <v>1482.78</v>
      </c>
      <c r="O14" s="30">
        <v>1524.46</v>
      </c>
      <c r="P14" s="30">
        <v>1524.46</v>
      </c>
      <c r="Q14" s="30">
        <v>1517.12</v>
      </c>
      <c r="R14" s="31">
        <v>1477.97</v>
      </c>
    </row>
    <row r="15" spans="1:18" ht="30" customHeight="1" thickBot="1">
      <c r="D15" s="45" t="s">
        <v>86</v>
      </c>
      <c r="E15" s="32" t="s">
        <v>70</v>
      </c>
      <c r="F15" s="36">
        <v>2455.61</v>
      </c>
      <c r="G15" s="30">
        <v>2514.15</v>
      </c>
      <c r="H15" s="30">
        <v>2525.2800000000002</v>
      </c>
      <c r="I15" s="30">
        <v>2503.54</v>
      </c>
      <c r="J15" s="30">
        <v>2658.31</v>
      </c>
      <c r="K15" s="30">
        <v>2544.2399999999998</v>
      </c>
      <c r="L15" s="30">
        <v>2736.03</v>
      </c>
      <c r="M15" s="30">
        <v>2641.83</v>
      </c>
      <c r="N15" s="30">
        <v>2568.94</v>
      </c>
      <c r="O15" s="30">
        <f>+O8</f>
        <v>2651.33</v>
      </c>
      <c r="P15" s="30">
        <v>2651.33</v>
      </c>
      <c r="Q15" s="30">
        <v>2619.0300000000002</v>
      </c>
      <c r="R15" s="31">
        <f>+R8</f>
        <v>2542.1799999999998</v>
      </c>
    </row>
    <row r="16" spans="1:18" ht="30" customHeight="1" thickBot="1">
      <c r="D16" s="45" t="s">
        <v>87</v>
      </c>
      <c r="E16" s="33" t="s">
        <v>71</v>
      </c>
      <c r="F16" s="29">
        <v>2946.732</v>
      </c>
      <c r="G16" s="26">
        <v>3016.98</v>
      </c>
      <c r="H16" s="26">
        <v>3030.3360000000002</v>
      </c>
      <c r="I16" s="26">
        <v>3004.248</v>
      </c>
      <c r="J16" s="26">
        <v>3189.9719999999998</v>
      </c>
      <c r="K16" s="26">
        <v>3053.0879999999997</v>
      </c>
      <c r="L16" s="26">
        <v>3283.2360000000003</v>
      </c>
      <c r="M16" s="26">
        <v>3170.1959999999999</v>
      </c>
      <c r="N16" s="26">
        <v>3082.7280000000001</v>
      </c>
      <c r="O16" s="26">
        <v>3181.596</v>
      </c>
      <c r="P16" s="26">
        <v>3181.596</v>
      </c>
      <c r="Q16" s="26">
        <v>3142.8360000000002</v>
      </c>
      <c r="R16" s="27">
        <f>+R15*1.2</f>
        <v>3050.6159999999995</v>
      </c>
    </row>
    <row r="17" spans="5:17" ht="24.75" customHeight="1">
      <c r="E17" s="228" t="s">
        <v>89</v>
      </c>
      <c r="F17" s="228"/>
      <c r="G17" s="228"/>
      <c r="H17" s="228"/>
      <c r="I17" s="228"/>
      <c r="J17" s="228"/>
      <c r="K17" s="228"/>
      <c r="L17" s="228"/>
      <c r="M17" s="228"/>
      <c r="N17" s="228"/>
      <c r="O17" s="228"/>
      <c r="P17" s="228"/>
      <c r="Q17" s="228"/>
    </row>
    <row r="18" spans="5:17" ht="24.75" customHeight="1">
      <c r="E18" s="228"/>
      <c r="F18" s="228"/>
      <c r="G18" s="228"/>
      <c r="H18" s="228"/>
      <c r="I18" s="228"/>
      <c r="J18" s="228"/>
      <c r="K18" s="228"/>
      <c r="L18" s="228"/>
      <c r="M18" s="228"/>
      <c r="N18" s="228"/>
      <c r="O18" s="228"/>
      <c r="P18" s="228"/>
      <c r="Q18" s="228"/>
    </row>
    <row r="79" ht="32.25" customHeight="1"/>
    <row r="80" ht="32.25" customHeight="1"/>
    <row r="83" ht="30" customHeight="1"/>
    <row r="86" ht="21" customHeigh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6"/>
  <sheetViews>
    <sheetView topLeftCell="H17" zoomScale="80" zoomScaleNormal="80" workbookViewId="0">
      <selection activeCell="T17" sqref="T17"/>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29"/>
      <c r="B1" s="229"/>
      <c r="C1" s="229"/>
    </row>
    <row r="3" spans="1:19" ht="26.25" customHeight="1" thickBot="1">
      <c r="F3" s="253" t="s">
        <v>120</v>
      </c>
      <c r="G3" s="254"/>
      <c r="H3" s="254"/>
      <c r="I3" s="254"/>
      <c r="J3" s="254"/>
      <c r="K3" s="254"/>
      <c r="L3" s="254"/>
      <c r="M3" s="254"/>
      <c r="N3" s="254"/>
      <c r="O3" s="254"/>
      <c r="P3" s="254"/>
      <c r="Q3" s="254"/>
      <c r="R3" s="254"/>
      <c r="S3" s="91"/>
    </row>
    <row r="4" spans="1:19" ht="26.25" customHeight="1" thickBot="1">
      <c r="E4" s="58" t="s">
        <v>60</v>
      </c>
      <c r="F4" s="59">
        <v>44713</v>
      </c>
      <c r="G4" s="60">
        <v>44743</v>
      </c>
      <c r="H4" s="60">
        <v>44774</v>
      </c>
      <c r="I4" s="60">
        <v>44805</v>
      </c>
      <c r="J4" s="60">
        <v>44835</v>
      </c>
      <c r="K4" s="60">
        <v>44866</v>
      </c>
      <c r="L4" s="60">
        <v>44896</v>
      </c>
      <c r="M4" s="60">
        <v>44927</v>
      </c>
      <c r="N4" s="60">
        <v>44958</v>
      </c>
      <c r="O4" s="60">
        <v>44986</v>
      </c>
      <c r="P4" s="60">
        <v>45017</v>
      </c>
      <c r="Q4" s="60">
        <v>45047</v>
      </c>
      <c r="R4" s="61">
        <v>45078</v>
      </c>
    </row>
    <row r="5" spans="1:19" ht="26.25" customHeight="1">
      <c r="E5" s="44" t="s">
        <v>63</v>
      </c>
      <c r="F5" s="72">
        <v>794.08</v>
      </c>
      <c r="G5" s="73">
        <v>827.1</v>
      </c>
      <c r="H5" s="73">
        <v>874.34</v>
      </c>
      <c r="I5" s="73">
        <v>874.34</v>
      </c>
      <c r="J5" s="73">
        <v>891.55</v>
      </c>
      <c r="K5" s="73">
        <v>964.95</v>
      </c>
      <c r="L5" s="73">
        <v>1043.68</v>
      </c>
      <c r="M5" s="73">
        <v>1157.27</v>
      </c>
      <c r="N5" s="73">
        <v>1314.49</v>
      </c>
      <c r="O5" s="73">
        <v>1187.7</v>
      </c>
      <c r="P5" s="73">
        <v>1127.9000000000001</v>
      </c>
      <c r="Q5" s="73">
        <v>1127.9000000000001</v>
      </c>
      <c r="R5" s="74">
        <v>1090.01</v>
      </c>
    </row>
    <row r="6" spans="1:19" ht="26.25" customHeight="1">
      <c r="E6" s="32" t="s">
        <v>64</v>
      </c>
      <c r="F6" s="36">
        <v>240.57</v>
      </c>
      <c r="G6" s="30">
        <v>270.77</v>
      </c>
      <c r="H6" s="30">
        <v>264.11</v>
      </c>
      <c r="I6" s="30">
        <v>264.11</v>
      </c>
      <c r="J6" s="30">
        <v>296.77</v>
      </c>
      <c r="K6" s="30">
        <v>290.22000000000003</v>
      </c>
      <c r="L6" s="30">
        <v>299.05</v>
      </c>
      <c r="M6" s="30">
        <v>320.12</v>
      </c>
      <c r="N6" s="30">
        <v>331.09</v>
      </c>
      <c r="O6" s="30">
        <v>335.79</v>
      </c>
      <c r="P6" s="30">
        <v>320.55</v>
      </c>
      <c r="Q6" s="30">
        <v>320.55</v>
      </c>
      <c r="R6" s="31">
        <v>294.39999999999998</v>
      </c>
    </row>
    <row r="7" spans="1:19" ht="26.25" customHeight="1">
      <c r="E7" s="32" t="s">
        <v>65</v>
      </c>
      <c r="F7" s="36">
        <v>438.25</v>
      </c>
      <c r="G7" s="30">
        <v>437.28</v>
      </c>
      <c r="H7" s="30">
        <v>444.06</v>
      </c>
      <c r="I7" s="30">
        <v>444.06</v>
      </c>
      <c r="J7" s="30">
        <v>445.21</v>
      </c>
      <c r="K7" s="30">
        <v>450.99</v>
      </c>
      <c r="L7" s="30">
        <v>457.65</v>
      </c>
      <c r="M7" s="30">
        <v>455.93</v>
      </c>
      <c r="N7" s="30">
        <v>462.69</v>
      </c>
      <c r="O7" s="30">
        <v>468.75</v>
      </c>
      <c r="P7" s="30">
        <v>470.54</v>
      </c>
      <c r="Q7" s="30">
        <v>470.54</v>
      </c>
      <c r="R7" s="31">
        <v>466.35</v>
      </c>
    </row>
    <row r="8" spans="1:19" ht="26.25" customHeight="1">
      <c r="E8" s="32" t="s">
        <v>66</v>
      </c>
      <c r="F8" s="36">
        <v>1485.4</v>
      </c>
      <c r="G8" s="30">
        <v>1556.51</v>
      </c>
      <c r="H8" s="30">
        <v>1608.02</v>
      </c>
      <c r="I8" s="30">
        <v>1608.02</v>
      </c>
      <c r="J8" s="30">
        <v>1640.64</v>
      </c>
      <c r="K8" s="30">
        <v>1709.23</v>
      </c>
      <c r="L8" s="30">
        <v>1803.47</v>
      </c>
      <c r="M8" s="30">
        <v>1940.74</v>
      </c>
      <c r="N8" s="30">
        <v>2119.87</v>
      </c>
      <c r="O8" s="30">
        <v>1998.36</v>
      </c>
      <c r="P8" s="30">
        <v>1923.35</v>
      </c>
      <c r="Q8" s="30">
        <v>1923.35</v>
      </c>
      <c r="R8" s="31">
        <v>1845.24</v>
      </c>
    </row>
    <row r="9" spans="1:19" ht="26.25" customHeight="1" thickBot="1">
      <c r="E9" s="33" t="s">
        <v>67</v>
      </c>
      <c r="F9" s="37">
        <v>2522</v>
      </c>
      <c r="G9" s="34">
        <v>2532</v>
      </c>
      <c r="H9" s="34">
        <v>2549</v>
      </c>
      <c r="I9" s="34">
        <v>2549</v>
      </c>
      <c r="J9" s="34">
        <v>2593</v>
      </c>
      <c r="K9" s="34">
        <v>2608</v>
      </c>
      <c r="L9" s="34">
        <v>2625</v>
      </c>
      <c r="M9" s="34">
        <v>2655</v>
      </c>
      <c r="N9" s="34">
        <v>2698</v>
      </c>
      <c r="O9" s="34">
        <v>2740</v>
      </c>
      <c r="P9" s="34">
        <v>2765</v>
      </c>
      <c r="Q9" s="34">
        <v>2765</v>
      </c>
      <c r="R9" s="35">
        <v>2792</v>
      </c>
    </row>
    <row r="10" spans="1:19" ht="30" customHeight="1">
      <c r="E10" s="246" t="s">
        <v>88</v>
      </c>
      <c r="F10" s="230"/>
      <c r="G10" s="230"/>
      <c r="H10" s="230"/>
      <c r="I10" s="230"/>
      <c r="J10" s="230"/>
      <c r="K10" s="230"/>
      <c r="L10" s="230"/>
      <c r="M10" s="230"/>
      <c r="N10" s="230"/>
      <c r="O10" s="230"/>
      <c r="P10" s="230"/>
      <c r="Q10" s="230"/>
      <c r="R10" s="230"/>
    </row>
    <row r="11" spans="1:19" ht="30" customHeight="1" thickBot="1">
      <c r="F11" s="241" t="s">
        <v>121</v>
      </c>
      <c r="G11" s="242"/>
      <c r="H11" s="242"/>
      <c r="I11" s="242"/>
      <c r="J11" s="242"/>
      <c r="K11" s="242"/>
      <c r="L11" s="242"/>
      <c r="M11" s="242"/>
      <c r="N11" s="242"/>
      <c r="O11" s="242"/>
      <c r="P11" s="242"/>
      <c r="Q11" s="242"/>
      <c r="R11" s="242"/>
      <c r="S11" s="90"/>
    </row>
    <row r="12" spans="1:19" ht="30" customHeight="1" thickBot="1">
      <c r="D12" s="46" t="s">
        <v>84</v>
      </c>
      <c r="E12" s="62" t="s">
        <v>83</v>
      </c>
      <c r="F12" s="59">
        <v>44713</v>
      </c>
      <c r="G12" s="60">
        <v>44743</v>
      </c>
      <c r="H12" s="60">
        <v>44774</v>
      </c>
      <c r="I12" s="60">
        <v>44805</v>
      </c>
      <c r="J12" s="60">
        <v>44835</v>
      </c>
      <c r="K12" s="60">
        <v>44866</v>
      </c>
      <c r="L12" s="60">
        <v>44896</v>
      </c>
      <c r="M12" s="60">
        <v>44927</v>
      </c>
      <c r="N12" s="60">
        <v>44958</v>
      </c>
      <c r="O12" s="60">
        <v>44986</v>
      </c>
      <c r="P12" s="60">
        <v>45017</v>
      </c>
      <c r="Q12" s="60">
        <v>45047</v>
      </c>
      <c r="R12" s="61">
        <v>45078</v>
      </c>
    </row>
    <row r="13" spans="1:19" ht="30" customHeight="1">
      <c r="D13" s="231" t="s">
        <v>85</v>
      </c>
      <c r="E13" s="44" t="s">
        <v>68</v>
      </c>
      <c r="F13" s="72">
        <v>669.11</v>
      </c>
      <c r="G13" s="73">
        <v>696.25</v>
      </c>
      <c r="H13" s="73">
        <v>716.29</v>
      </c>
      <c r="I13" s="73">
        <v>716.29</v>
      </c>
      <c r="J13" s="73">
        <v>730.59</v>
      </c>
      <c r="K13" s="73">
        <v>759.45</v>
      </c>
      <c r="L13" s="73">
        <v>797.7</v>
      </c>
      <c r="M13" s="73">
        <v>857</v>
      </c>
      <c r="N13" s="73">
        <v>930.14</v>
      </c>
      <c r="O13" s="73">
        <v>882</v>
      </c>
      <c r="P13" s="73">
        <v>853.19</v>
      </c>
      <c r="Q13" s="73">
        <v>853.19</v>
      </c>
      <c r="R13" s="74">
        <v>822.7</v>
      </c>
    </row>
    <row r="14" spans="1:19" ht="30" customHeight="1" thickBot="1">
      <c r="D14" s="232"/>
      <c r="E14" s="32" t="s">
        <v>69</v>
      </c>
      <c r="F14" s="36">
        <v>843.76</v>
      </c>
      <c r="G14" s="30">
        <v>877.82</v>
      </c>
      <c r="H14" s="30">
        <v>902.55</v>
      </c>
      <c r="I14" s="30">
        <v>902.55</v>
      </c>
      <c r="J14" s="30">
        <v>920.71</v>
      </c>
      <c r="K14" s="30">
        <v>956.41</v>
      </c>
      <c r="L14" s="30">
        <v>1005.41</v>
      </c>
      <c r="M14" s="30">
        <v>1079.6300000000001</v>
      </c>
      <c r="N14" s="30">
        <v>1170.78</v>
      </c>
      <c r="O14" s="30">
        <v>1110.47</v>
      </c>
      <c r="P14" s="30">
        <v>1075.46</v>
      </c>
      <c r="Q14" s="30">
        <v>1075.46</v>
      </c>
      <c r="R14" s="31">
        <v>1037.6099999999999</v>
      </c>
    </row>
    <row r="15" spans="1:19" ht="30" customHeight="1" thickBot="1">
      <c r="D15" s="45" t="s">
        <v>86</v>
      </c>
      <c r="E15" s="32" t="s">
        <v>70</v>
      </c>
      <c r="F15" s="36">
        <v>1485.4</v>
      </c>
      <c r="G15" s="30">
        <v>1556.51</v>
      </c>
      <c r="H15" s="30">
        <v>1608.02</v>
      </c>
      <c r="I15" s="30">
        <v>1608.02</v>
      </c>
      <c r="J15" s="30">
        <v>1640.64</v>
      </c>
      <c r="K15" s="30">
        <v>1709.23</v>
      </c>
      <c r="L15" s="30">
        <v>1803.47</v>
      </c>
      <c r="M15" s="30">
        <v>1940.74</v>
      </c>
      <c r="N15" s="30">
        <v>2119.87</v>
      </c>
      <c r="O15" s="30">
        <v>1998.36</v>
      </c>
      <c r="P15" s="30">
        <f>+P8</f>
        <v>1923.35</v>
      </c>
      <c r="Q15" s="30">
        <v>1923.35</v>
      </c>
      <c r="R15" s="31">
        <v>1845.24</v>
      </c>
    </row>
    <row r="16" spans="1:19" ht="30" customHeight="1" thickBot="1">
      <c r="D16" s="45" t="s">
        <v>87</v>
      </c>
      <c r="E16" s="33" t="s">
        <v>71</v>
      </c>
      <c r="F16" s="29">
        <v>1782.48</v>
      </c>
      <c r="G16" s="26">
        <v>1867.8119999999999</v>
      </c>
      <c r="H16" s="26">
        <v>1929.6239999999998</v>
      </c>
      <c r="I16" s="26">
        <v>1929.6239999999998</v>
      </c>
      <c r="J16" s="26">
        <v>1968.768</v>
      </c>
      <c r="K16" s="26">
        <v>2051.076</v>
      </c>
      <c r="L16" s="26">
        <v>2164.1639999999998</v>
      </c>
      <c r="M16" s="26">
        <v>2328.8879999999999</v>
      </c>
      <c r="N16" s="26">
        <v>2543.8439999999996</v>
      </c>
      <c r="O16" s="26">
        <v>2398.0319999999997</v>
      </c>
      <c r="P16" s="26">
        <v>2308.02</v>
      </c>
      <c r="Q16" s="26">
        <v>2308.02</v>
      </c>
      <c r="R16" s="27">
        <v>2214.288</v>
      </c>
    </row>
    <row r="17" spans="5:18" ht="15" customHeight="1">
      <c r="E17" s="240" t="s">
        <v>89</v>
      </c>
      <c r="F17" s="228"/>
      <c r="G17" s="228"/>
      <c r="H17" s="228"/>
      <c r="I17" s="228"/>
      <c r="J17" s="228"/>
      <c r="K17" s="228"/>
      <c r="L17" s="228"/>
      <c r="M17" s="228"/>
      <c r="N17" s="228"/>
      <c r="O17" s="228"/>
      <c r="P17" s="228"/>
      <c r="Q17" s="228"/>
      <c r="R17" s="228"/>
    </row>
    <row r="18" spans="5:18">
      <c r="E18" s="228"/>
      <c r="F18" s="228"/>
      <c r="G18" s="228"/>
      <c r="H18" s="228"/>
      <c r="I18" s="228"/>
      <c r="J18" s="228"/>
      <c r="K18" s="228"/>
      <c r="L18" s="228"/>
      <c r="M18" s="228"/>
      <c r="N18" s="228"/>
      <c r="O18" s="228"/>
      <c r="P18" s="228"/>
      <c r="Q18" s="228"/>
      <c r="R18" s="228"/>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7:AG53"/>
  <sheetViews>
    <sheetView topLeftCell="A38" zoomScale="110" zoomScaleNormal="110" workbookViewId="0"/>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65" t="s">
        <v>8</v>
      </c>
    </row>
    <row r="10" spans="2:4" ht="15.75" thickBot="1">
      <c r="B10" s="24"/>
      <c r="C10" s="21"/>
      <c r="D10" s="166"/>
    </row>
    <row r="11" spans="2:4" ht="119.25" customHeight="1">
      <c r="B11" s="169" t="s">
        <v>9</v>
      </c>
      <c r="C11" s="20" t="s">
        <v>48</v>
      </c>
      <c r="D11" s="165" t="s">
        <v>10</v>
      </c>
    </row>
    <row r="12" spans="2:4" ht="15.75" thickBot="1">
      <c r="B12" s="170"/>
      <c r="C12" s="21"/>
      <c r="D12" s="166"/>
    </row>
    <row r="13" spans="2:4" ht="74.25" customHeight="1">
      <c r="B13" s="163" t="s">
        <v>11</v>
      </c>
      <c r="C13" s="20" t="s">
        <v>47</v>
      </c>
      <c r="D13" s="165" t="s">
        <v>12</v>
      </c>
    </row>
    <row r="14" spans="2:4" ht="15.75" thickBot="1">
      <c r="B14" s="172"/>
      <c r="C14" s="21"/>
      <c r="D14" s="166"/>
    </row>
    <row r="15" spans="2:4" ht="96.75" customHeight="1">
      <c r="B15" s="172"/>
      <c r="C15" s="20" t="s">
        <v>46</v>
      </c>
      <c r="D15" s="165" t="s">
        <v>13</v>
      </c>
    </row>
    <row r="16" spans="2:4" ht="15.75" thickBot="1">
      <c r="B16" s="164"/>
      <c r="C16" s="21"/>
      <c r="D16" s="166"/>
    </row>
    <row r="17" spans="2:4" ht="220.5" customHeight="1">
      <c r="B17" s="169" t="s">
        <v>14</v>
      </c>
      <c r="C17" s="20" t="s">
        <v>45</v>
      </c>
      <c r="D17" s="165" t="s">
        <v>15</v>
      </c>
    </row>
    <row r="18" spans="2:4" ht="15.75" thickBot="1">
      <c r="B18" s="170"/>
      <c r="C18" s="21"/>
      <c r="D18" s="166"/>
    </row>
    <row r="19" spans="2:4" ht="75" customHeight="1">
      <c r="B19" s="163" t="s">
        <v>16</v>
      </c>
      <c r="C19" s="20" t="s">
        <v>44</v>
      </c>
      <c r="D19" s="165" t="s">
        <v>17</v>
      </c>
    </row>
    <row r="20" spans="2:4" ht="15" customHeight="1" thickBot="1">
      <c r="B20" s="164"/>
      <c r="C20" s="21"/>
      <c r="D20" s="166"/>
    </row>
    <row r="21" spans="2:4" ht="74.25" customHeight="1">
      <c r="B21" s="169" t="s">
        <v>18</v>
      </c>
      <c r="C21" s="20" t="s">
        <v>43</v>
      </c>
      <c r="D21" s="165" t="s">
        <v>19</v>
      </c>
    </row>
    <row r="22" spans="2:4" ht="15.75" thickBot="1">
      <c r="B22" s="170"/>
      <c r="C22" s="21"/>
      <c r="D22" s="166"/>
    </row>
    <row r="23" spans="2:4" ht="198" customHeight="1">
      <c r="B23" s="163" t="s">
        <v>20</v>
      </c>
      <c r="C23" s="20" t="s">
        <v>42</v>
      </c>
      <c r="D23" s="165" t="s">
        <v>98</v>
      </c>
    </row>
    <row r="24" spans="2:4" ht="15.75" thickBot="1">
      <c r="B24" s="164"/>
      <c r="C24" s="21"/>
      <c r="D24" s="166"/>
    </row>
    <row r="25" spans="2:4" ht="119.25" customHeight="1">
      <c r="B25" s="169" t="s">
        <v>21</v>
      </c>
      <c r="C25" s="20" t="s">
        <v>41</v>
      </c>
      <c r="D25" s="165" t="s">
        <v>22</v>
      </c>
    </row>
    <row r="26" spans="2:4" ht="15.75" thickBot="1">
      <c r="B26" s="170"/>
      <c r="C26" s="21"/>
      <c r="D26" s="166"/>
    </row>
    <row r="27" spans="2:4" ht="153" customHeight="1">
      <c r="B27" s="163" t="s">
        <v>23</v>
      </c>
      <c r="C27" s="20" t="s">
        <v>40</v>
      </c>
      <c r="D27" s="165" t="s">
        <v>24</v>
      </c>
    </row>
    <row r="28" spans="2:4" ht="15.75" thickBot="1">
      <c r="B28" s="164"/>
      <c r="C28" s="21"/>
      <c r="D28" s="166"/>
    </row>
    <row r="29" spans="2:4" ht="130.5" customHeight="1">
      <c r="B29" s="163" t="s">
        <v>25</v>
      </c>
      <c r="C29" s="20" t="s">
        <v>92</v>
      </c>
      <c r="D29" s="165" t="s">
        <v>26</v>
      </c>
    </row>
    <row r="30" spans="2:4" ht="15.75" thickBot="1">
      <c r="B30" s="164"/>
      <c r="C30" s="21"/>
      <c r="D30" s="166"/>
    </row>
    <row r="31" spans="2:4" ht="130.5" customHeight="1">
      <c r="B31" s="163" t="s">
        <v>27</v>
      </c>
      <c r="C31" s="20" t="s">
        <v>39</v>
      </c>
      <c r="D31" s="165" t="s">
        <v>28</v>
      </c>
    </row>
    <row r="32" spans="2:4" ht="15.75" thickBot="1">
      <c r="B32" s="164"/>
      <c r="C32" s="21"/>
      <c r="D32" s="166"/>
    </row>
    <row r="33" spans="2:4" ht="175.5" customHeight="1">
      <c r="B33" s="169" t="s">
        <v>29</v>
      </c>
      <c r="C33" s="20" t="s">
        <v>93</v>
      </c>
      <c r="D33" s="165" t="s">
        <v>30</v>
      </c>
    </row>
    <row r="34" spans="2:4" ht="15.75" thickBot="1">
      <c r="B34" s="170"/>
      <c r="C34" s="21"/>
      <c r="D34" s="166"/>
    </row>
    <row r="35" spans="2:4" ht="34.5" thickBot="1">
      <c r="B35" s="169" t="s">
        <v>31</v>
      </c>
      <c r="C35" s="22" t="s">
        <v>32</v>
      </c>
      <c r="D35" s="22" t="s">
        <v>33</v>
      </c>
    </row>
    <row r="36" spans="2:4" ht="30.75" customHeight="1" thickBot="1">
      <c r="B36" s="171"/>
      <c r="C36" s="22" t="s">
        <v>34</v>
      </c>
      <c r="D36" s="22" t="s">
        <v>35</v>
      </c>
    </row>
    <row r="37" spans="2:4" ht="57" thickBot="1">
      <c r="B37" s="170"/>
      <c r="C37" s="22" t="s">
        <v>139</v>
      </c>
      <c r="D37" s="22" t="s">
        <v>140</v>
      </c>
    </row>
    <row r="38" spans="2:4" ht="96.75" customHeight="1">
      <c r="B38" s="163" t="s">
        <v>36</v>
      </c>
      <c r="C38" s="20" t="s">
        <v>38</v>
      </c>
      <c r="D38" s="165" t="s">
        <v>37</v>
      </c>
    </row>
    <row r="39" spans="2:4" ht="15.75" thickBot="1">
      <c r="B39" s="164"/>
      <c r="C39" s="21"/>
      <c r="D39" s="166"/>
    </row>
    <row r="40" spans="2:4" ht="63.75" customHeight="1">
      <c r="B40" s="163" t="s">
        <v>50</v>
      </c>
      <c r="C40" s="167" t="s">
        <v>51</v>
      </c>
      <c r="D40" s="165" t="s">
        <v>52</v>
      </c>
    </row>
    <row r="41" spans="2:4" ht="15.75" thickBot="1">
      <c r="B41" s="164"/>
      <c r="C41" s="168"/>
      <c r="D41" s="166"/>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6"/>
  <sheetViews>
    <sheetView topLeftCell="A16" zoomScale="70" zoomScaleNormal="70" workbookViewId="0">
      <selection activeCell="AA29" sqref="AA29"/>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8" width="9.7109375" style="2" customWidth="1"/>
    <col min="19" max="16384" width="11.42578125" style="2"/>
  </cols>
  <sheetData>
    <row r="1" spans="1:19">
      <c r="A1" s="229"/>
      <c r="B1" s="229"/>
      <c r="C1" s="229"/>
    </row>
    <row r="2" spans="1:19" ht="15.75" thickBot="1"/>
    <row r="3" spans="1:19" ht="26.25" customHeight="1" thickBot="1">
      <c r="F3" s="249" t="s">
        <v>116</v>
      </c>
      <c r="G3" s="249"/>
      <c r="H3" s="249"/>
      <c r="I3" s="249"/>
      <c r="J3" s="249"/>
      <c r="K3" s="249"/>
      <c r="L3" s="249"/>
      <c r="M3" s="249"/>
      <c r="N3" s="249"/>
      <c r="O3" s="249"/>
      <c r="P3" s="249"/>
      <c r="Q3" s="249"/>
      <c r="R3" s="249"/>
      <c r="S3" s="250"/>
    </row>
    <row r="4" spans="1:19" ht="26.25" customHeight="1" thickBot="1">
      <c r="E4" s="63" t="s">
        <v>60</v>
      </c>
      <c r="F4" s="47">
        <v>44621</v>
      </c>
      <c r="G4" s="47">
        <v>44743</v>
      </c>
      <c r="H4" s="47">
        <v>44774</v>
      </c>
      <c r="I4" s="47">
        <v>44805</v>
      </c>
      <c r="J4" s="47">
        <v>44835</v>
      </c>
      <c r="K4" s="47">
        <v>44866</v>
      </c>
      <c r="L4" s="47">
        <v>44896</v>
      </c>
      <c r="M4" s="47">
        <v>44927</v>
      </c>
      <c r="N4" s="47">
        <v>44958</v>
      </c>
      <c r="O4" s="47">
        <v>44986</v>
      </c>
      <c r="P4" s="47">
        <v>45017</v>
      </c>
      <c r="Q4" s="47">
        <v>45047</v>
      </c>
      <c r="R4" s="47">
        <v>45078</v>
      </c>
      <c r="S4" s="47">
        <v>45108</v>
      </c>
    </row>
    <row r="5" spans="1:19" ht="26.25" customHeight="1">
      <c r="E5" s="64" t="s">
        <v>63</v>
      </c>
      <c r="F5" s="42">
        <v>213.68</v>
      </c>
      <c r="G5" s="42">
        <v>225.24</v>
      </c>
      <c r="H5" s="42">
        <v>236.51</v>
      </c>
      <c r="I5" s="42">
        <v>240.31</v>
      </c>
      <c r="J5" s="42">
        <v>243.58</v>
      </c>
      <c r="K5" s="42">
        <v>251.27</v>
      </c>
      <c r="L5" s="42">
        <v>283.07</v>
      </c>
      <c r="M5" s="42">
        <v>257.50779999999997</v>
      </c>
      <c r="N5" s="42">
        <v>281.45060000000001</v>
      </c>
      <c r="O5" s="42">
        <v>292.02760000000001</v>
      </c>
      <c r="P5" s="42">
        <v>277.1576</v>
      </c>
      <c r="Q5" s="42">
        <v>206.2183</v>
      </c>
      <c r="R5" s="42">
        <v>226.09719999999999</v>
      </c>
      <c r="S5" s="43">
        <v>200.10300000000001</v>
      </c>
    </row>
    <row r="6" spans="1:19" ht="26.25" customHeight="1">
      <c r="E6" s="32" t="s">
        <v>64</v>
      </c>
      <c r="F6" s="11">
        <v>70.77</v>
      </c>
      <c r="G6" s="11">
        <v>80.83</v>
      </c>
      <c r="H6" s="11">
        <v>81</v>
      </c>
      <c r="I6" s="11">
        <v>80.239999999999995</v>
      </c>
      <c r="J6" s="11">
        <v>84.76</v>
      </c>
      <c r="K6" s="11">
        <v>78.75</v>
      </c>
      <c r="L6" s="11">
        <v>84.41</v>
      </c>
      <c r="M6" s="11">
        <v>77.815100000000001</v>
      </c>
      <c r="N6" s="11">
        <v>92.544899999999998</v>
      </c>
      <c r="O6" s="11">
        <v>83.344899999999996</v>
      </c>
      <c r="P6" s="11">
        <v>73.847999999999999</v>
      </c>
      <c r="Q6" s="11">
        <v>70.831999999999994</v>
      </c>
      <c r="R6" s="11">
        <v>67.766099999999994</v>
      </c>
      <c r="S6" s="25">
        <v>75.481399999999994</v>
      </c>
    </row>
    <row r="7" spans="1:19" ht="26.25" customHeight="1">
      <c r="E7" s="32" t="s">
        <v>65</v>
      </c>
      <c r="F7" s="11">
        <v>119.98</v>
      </c>
      <c r="G7" s="11">
        <v>127.29</v>
      </c>
      <c r="H7" s="11">
        <v>130.34</v>
      </c>
      <c r="I7" s="11">
        <v>129.54</v>
      </c>
      <c r="J7" s="11">
        <v>129.96</v>
      </c>
      <c r="K7" s="11">
        <v>131.99</v>
      </c>
      <c r="L7" s="11">
        <v>134.30000000000001</v>
      </c>
      <c r="M7" s="11">
        <v>133.2585</v>
      </c>
      <c r="N7" s="11">
        <v>135.0744</v>
      </c>
      <c r="O7" s="11">
        <v>136.94649999999999</v>
      </c>
      <c r="P7" s="11">
        <v>136.74860000000001</v>
      </c>
      <c r="Q7" s="11">
        <v>134.95410000000001</v>
      </c>
      <c r="R7" s="11">
        <v>133.70500000000001</v>
      </c>
      <c r="S7" s="25">
        <v>131.46619999999999</v>
      </c>
    </row>
    <row r="8" spans="1:19" ht="26.25" customHeight="1">
      <c r="E8" s="32" t="s">
        <v>66</v>
      </c>
      <c r="F8" s="11">
        <v>438.32</v>
      </c>
      <c r="G8" s="11">
        <v>467.55</v>
      </c>
      <c r="H8" s="11">
        <v>484.31</v>
      </c>
      <c r="I8" s="11">
        <v>489.35</v>
      </c>
      <c r="J8" s="11">
        <v>495.2</v>
      </c>
      <c r="K8" s="11">
        <v>499.63</v>
      </c>
      <c r="L8" s="11">
        <v>541.57000000000005</v>
      </c>
      <c r="M8" s="11">
        <v>505.98349999999999</v>
      </c>
      <c r="N8" s="11">
        <v>548.28629999999998</v>
      </c>
      <c r="O8" s="11">
        <v>551.41690000000006</v>
      </c>
      <c r="P8" s="11">
        <v>525.7029</v>
      </c>
      <c r="Q8" s="11">
        <v>444.0342</v>
      </c>
      <c r="R8" s="11">
        <v>460.91969999999998</v>
      </c>
      <c r="S8" s="25">
        <v>440.10829999999999</v>
      </c>
    </row>
    <row r="9" spans="1:19" ht="26.25" customHeight="1" thickBot="1">
      <c r="E9" s="33" t="s">
        <v>67</v>
      </c>
      <c r="F9" s="26">
        <v>4590.3</v>
      </c>
      <c r="G9" s="26">
        <v>4734.04</v>
      </c>
      <c r="H9" s="26">
        <v>4766.17</v>
      </c>
      <c r="I9" s="26">
        <v>4808.8900000000003</v>
      </c>
      <c r="J9" s="26">
        <v>4847.55</v>
      </c>
      <c r="K9" s="26">
        <v>4876.2299999999996</v>
      </c>
      <c r="L9" s="26">
        <v>4907.6000000000004</v>
      </c>
      <c r="M9" s="26">
        <v>4963.2915800000001</v>
      </c>
      <c r="N9" s="26">
        <v>5045.1925000000001</v>
      </c>
      <c r="O9" s="26">
        <v>5122.5596999999998</v>
      </c>
      <c r="P9" s="26">
        <v>5169.9075000000003</v>
      </c>
      <c r="Q9" s="26">
        <v>5203.8059999999996</v>
      </c>
      <c r="R9" s="26">
        <v>5220.0002999999997</v>
      </c>
      <c r="S9" s="27">
        <v>5229.1103000000003</v>
      </c>
    </row>
    <row r="10" spans="1:19" ht="30" customHeight="1" thickBot="1">
      <c r="E10" s="230" t="s">
        <v>88</v>
      </c>
      <c r="F10" s="230"/>
      <c r="G10" s="230"/>
      <c r="H10" s="230"/>
      <c r="I10" s="230"/>
      <c r="J10" s="230"/>
      <c r="K10" s="230"/>
      <c r="L10" s="230"/>
      <c r="M10" s="230"/>
      <c r="N10" s="230"/>
      <c r="O10" s="230"/>
      <c r="P10" s="230"/>
      <c r="Q10" s="230"/>
      <c r="R10" s="230"/>
    </row>
    <row r="11" spans="1:19" ht="30" customHeight="1" thickBot="1">
      <c r="F11" s="249" t="s">
        <v>117</v>
      </c>
      <c r="G11" s="249"/>
      <c r="H11" s="249"/>
      <c r="I11" s="249"/>
      <c r="J11" s="249"/>
      <c r="K11" s="249"/>
      <c r="L11" s="249"/>
      <c r="M11" s="249"/>
      <c r="N11" s="249"/>
      <c r="O11" s="249"/>
      <c r="P11" s="249"/>
      <c r="Q11" s="249"/>
      <c r="R11" s="249"/>
      <c r="S11" s="250"/>
    </row>
    <row r="12" spans="1:19" ht="30" customHeight="1" thickBot="1">
      <c r="D12" s="46" t="s">
        <v>84</v>
      </c>
      <c r="E12" s="67" t="s">
        <v>83</v>
      </c>
      <c r="F12" s="60">
        <v>44621</v>
      </c>
      <c r="G12" s="60">
        <v>44743</v>
      </c>
      <c r="H12" s="60">
        <v>44774</v>
      </c>
      <c r="I12" s="60">
        <v>44805</v>
      </c>
      <c r="J12" s="60">
        <v>44835</v>
      </c>
      <c r="K12" s="60">
        <v>44866</v>
      </c>
      <c r="L12" s="60">
        <v>44896</v>
      </c>
      <c r="M12" s="60">
        <v>44927</v>
      </c>
      <c r="N12" s="60">
        <v>44958</v>
      </c>
      <c r="O12" s="60">
        <v>44986</v>
      </c>
      <c r="P12" s="60">
        <v>45017</v>
      </c>
      <c r="Q12" s="60">
        <v>45047</v>
      </c>
      <c r="R12" s="60">
        <v>45078</v>
      </c>
      <c r="S12" s="60">
        <v>45108</v>
      </c>
    </row>
    <row r="13" spans="1:19" ht="30" customHeight="1">
      <c r="D13" s="238" t="s">
        <v>85</v>
      </c>
      <c r="E13" s="69" t="s">
        <v>68</v>
      </c>
      <c r="F13" s="42">
        <v>303.35000000000002</v>
      </c>
      <c r="G13" s="42">
        <v>320.83</v>
      </c>
      <c r="H13" s="42">
        <v>325.08999999999997</v>
      </c>
      <c r="I13" s="42">
        <v>328.41</v>
      </c>
      <c r="J13" s="42">
        <v>331.46</v>
      </c>
      <c r="K13" s="42">
        <v>342.8</v>
      </c>
      <c r="L13" s="42">
        <v>345.44</v>
      </c>
      <c r="M13" s="42">
        <v>359.93</v>
      </c>
      <c r="N13" s="42">
        <v>366.33</v>
      </c>
      <c r="O13" s="42">
        <v>372.41</v>
      </c>
      <c r="P13" s="42">
        <v>376.32</v>
      </c>
      <c r="Q13" s="42">
        <v>379.26</v>
      </c>
      <c r="R13" s="42">
        <v>380.92</v>
      </c>
      <c r="S13" s="43">
        <v>382.06</v>
      </c>
    </row>
    <row r="14" spans="1:19" ht="30" customHeight="1" thickBot="1">
      <c r="D14" s="239"/>
      <c r="E14" s="70" t="s">
        <v>69</v>
      </c>
      <c r="F14" s="11">
        <v>350.56</v>
      </c>
      <c r="G14" s="11">
        <v>371.63</v>
      </c>
      <c r="H14" s="11">
        <v>378</v>
      </c>
      <c r="I14" s="11">
        <v>381.87</v>
      </c>
      <c r="J14" s="11">
        <v>385.42</v>
      </c>
      <c r="K14" s="11">
        <v>393</v>
      </c>
      <c r="L14" s="11">
        <v>408.5</v>
      </c>
      <c r="M14" s="11">
        <v>413.65</v>
      </c>
      <c r="N14" s="11">
        <v>421</v>
      </c>
      <c r="O14" s="11">
        <v>428</v>
      </c>
      <c r="P14" s="11">
        <v>432.49</v>
      </c>
      <c r="Q14" s="11">
        <v>435.87</v>
      </c>
      <c r="R14" s="11">
        <v>437.78</v>
      </c>
      <c r="S14" s="25">
        <v>439.09</v>
      </c>
    </row>
    <row r="15" spans="1:19" ht="30" customHeight="1" thickBot="1">
      <c r="D15" s="65" t="s">
        <v>86</v>
      </c>
      <c r="E15" s="70" t="s">
        <v>70</v>
      </c>
      <c r="F15" s="11">
        <v>438.32</v>
      </c>
      <c r="G15" s="11">
        <v>467.55</v>
      </c>
      <c r="H15" s="11">
        <v>484.31</v>
      </c>
      <c r="I15" s="11">
        <v>489.35</v>
      </c>
      <c r="J15" s="11">
        <v>495.2</v>
      </c>
      <c r="K15" s="11">
        <v>499.63</v>
      </c>
      <c r="L15" s="11">
        <v>541.57000000000005</v>
      </c>
      <c r="M15" s="11">
        <v>505.98349999999999</v>
      </c>
      <c r="N15" s="11">
        <v>525.7029</v>
      </c>
      <c r="O15" s="11">
        <v>551.41690000000006</v>
      </c>
      <c r="P15" s="11">
        <v>0</v>
      </c>
      <c r="Q15" s="11">
        <v>444.0342</v>
      </c>
      <c r="R15" s="11">
        <v>460.91969999999998</v>
      </c>
      <c r="S15" s="25">
        <v>440.10829999999999</v>
      </c>
    </row>
    <row r="16" spans="1:19" ht="30" customHeight="1" thickBot="1">
      <c r="D16" s="65" t="s">
        <v>87</v>
      </c>
      <c r="E16" s="71" t="s">
        <v>71</v>
      </c>
      <c r="F16" s="26">
        <v>525.98399999999992</v>
      </c>
      <c r="G16" s="26">
        <v>561.05999999999995</v>
      </c>
      <c r="H16" s="26">
        <v>581.17200000000003</v>
      </c>
      <c r="I16" s="26">
        <v>587.22</v>
      </c>
      <c r="J16" s="26">
        <v>594.24</v>
      </c>
      <c r="K16" s="26">
        <v>599.55599999999993</v>
      </c>
      <c r="L16" s="26">
        <v>649.88400000000001</v>
      </c>
      <c r="M16" s="26">
        <v>607.17999999999995</v>
      </c>
      <c r="N16" s="26">
        <v>630.84348</v>
      </c>
      <c r="O16" s="26">
        <v>661.70028000000002</v>
      </c>
      <c r="P16" s="26">
        <v>0</v>
      </c>
      <c r="Q16" s="26">
        <v>532.84104000000002</v>
      </c>
      <c r="R16" s="26">
        <v>553.10364000000004</v>
      </c>
      <c r="S16" s="27">
        <v>528.12995999999998</v>
      </c>
    </row>
    <row r="17" spans="5:18" ht="18.75" customHeight="1">
      <c r="E17" s="228" t="s">
        <v>89</v>
      </c>
      <c r="F17" s="228"/>
      <c r="G17" s="228"/>
      <c r="H17" s="228"/>
      <c r="I17" s="228"/>
      <c r="J17" s="228"/>
      <c r="K17" s="228"/>
      <c r="L17" s="228"/>
      <c r="M17" s="228"/>
      <c r="N17" s="228"/>
      <c r="O17" s="228"/>
      <c r="P17" s="228"/>
      <c r="Q17" s="228"/>
      <c r="R17" s="228"/>
    </row>
    <row r="18" spans="5:18" ht="21" customHeight="1">
      <c r="E18" s="228"/>
      <c r="F18" s="228"/>
      <c r="G18" s="228"/>
      <c r="H18" s="228"/>
      <c r="I18" s="228"/>
      <c r="J18" s="228"/>
      <c r="K18" s="228"/>
      <c r="L18" s="228"/>
      <c r="M18" s="228"/>
      <c r="N18" s="228"/>
      <c r="O18" s="228"/>
      <c r="P18" s="228"/>
      <c r="Q18" s="228"/>
      <c r="R18" s="228"/>
    </row>
    <row r="79" ht="32.25" customHeight="1"/>
    <row r="80" ht="32.25" customHeight="1"/>
    <row r="83" ht="30" customHeight="1"/>
    <row r="86" ht="21" customHeight="1"/>
  </sheetData>
  <mergeCells count="6">
    <mergeCell ref="E17:R18"/>
    <mergeCell ref="A1:C1"/>
    <mergeCell ref="E10:R10"/>
    <mergeCell ref="D13:D14"/>
    <mergeCell ref="F3:S3"/>
    <mergeCell ref="F11:S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95"/>
  <sheetViews>
    <sheetView topLeftCell="A29" zoomScale="85" zoomScaleNormal="85" workbookViewId="0">
      <selection activeCell="T6" sqref="T6"/>
    </sheetView>
  </sheetViews>
  <sheetFormatPr baseColWidth="10" defaultColWidth="11.42578125" defaultRowHeight="15"/>
  <cols>
    <col min="1" max="3" width="11.42578125" style="2"/>
    <col min="4" max="4" width="14.42578125" style="2" customWidth="1"/>
    <col min="5" max="5" width="18" customWidth="1"/>
    <col min="6" max="6" width="9.7109375" hidden="1" customWidth="1"/>
    <col min="7" max="14" width="9.7109375" customWidth="1"/>
    <col min="15" max="15" width="8.85546875" customWidth="1"/>
    <col min="16" max="17" width="8.28515625" customWidth="1"/>
    <col min="18" max="18" width="8.140625" customWidth="1"/>
    <col min="19" max="19" width="10.85546875" customWidth="1"/>
    <col min="20" max="16384" width="11.42578125" style="2"/>
  </cols>
  <sheetData>
    <row r="1" spans="1:19">
      <c r="A1" s="229"/>
      <c r="B1" s="229"/>
      <c r="C1" s="229"/>
      <c r="E1" s="2"/>
      <c r="F1" s="2"/>
      <c r="G1" s="2"/>
      <c r="H1" s="2"/>
      <c r="I1" s="2"/>
      <c r="J1" s="2"/>
      <c r="K1" s="2"/>
      <c r="L1" s="2"/>
      <c r="M1" s="2"/>
      <c r="N1" s="2"/>
      <c r="O1" s="2"/>
      <c r="P1" s="2"/>
      <c r="Q1" s="2"/>
      <c r="R1" s="2"/>
      <c r="S1" s="2"/>
    </row>
    <row r="2" spans="1:19" ht="15.75" thickBot="1">
      <c r="E2" s="2"/>
      <c r="F2" s="2"/>
      <c r="G2" s="2"/>
      <c r="H2" s="2"/>
      <c r="I2" s="2"/>
      <c r="J2" s="2"/>
      <c r="K2" s="2"/>
      <c r="L2" s="2"/>
      <c r="M2" s="2"/>
      <c r="N2" s="2"/>
      <c r="O2" s="2"/>
      <c r="P2" s="2"/>
      <c r="Q2" s="2"/>
      <c r="R2" s="2"/>
      <c r="S2" s="2"/>
    </row>
    <row r="3" spans="1:19" ht="26.25" customHeight="1" thickBot="1">
      <c r="E3" s="2"/>
      <c r="F3" s="249" t="s">
        <v>118</v>
      </c>
      <c r="G3" s="249"/>
      <c r="H3" s="249"/>
      <c r="I3" s="249"/>
      <c r="J3" s="249"/>
      <c r="K3" s="249"/>
      <c r="L3" s="249"/>
      <c r="M3" s="249"/>
      <c r="N3" s="249"/>
      <c r="O3" s="249"/>
      <c r="P3" s="249"/>
      <c r="Q3" s="249"/>
      <c r="R3" s="249"/>
      <c r="S3" s="250"/>
    </row>
    <row r="4" spans="1:19" ht="26.25" customHeight="1" thickBot="1">
      <c r="E4" s="58" t="s">
        <v>60</v>
      </c>
      <c r="F4" s="60">
        <v>44621</v>
      </c>
      <c r="G4" s="60">
        <v>44743</v>
      </c>
      <c r="H4" s="60">
        <v>44774</v>
      </c>
      <c r="I4" s="60">
        <v>44805</v>
      </c>
      <c r="J4" s="60">
        <v>44835</v>
      </c>
      <c r="K4" s="60">
        <v>44866</v>
      </c>
      <c r="L4" s="60">
        <v>44896</v>
      </c>
      <c r="M4" s="60">
        <v>44927</v>
      </c>
      <c r="N4" s="60">
        <v>44958</v>
      </c>
      <c r="O4" s="60">
        <v>44986</v>
      </c>
      <c r="P4" s="60">
        <v>45017</v>
      </c>
      <c r="Q4" s="60">
        <v>45047</v>
      </c>
      <c r="R4" s="60">
        <v>45078</v>
      </c>
      <c r="S4" s="60">
        <v>45108</v>
      </c>
    </row>
    <row r="5" spans="1:19" ht="26.25" customHeight="1">
      <c r="E5" s="69" t="s">
        <v>63</v>
      </c>
      <c r="F5" s="42">
        <v>154.9</v>
      </c>
      <c r="G5" s="42">
        <v>101.2</v>
      </c>
      <c r="H5" s="42">
        <v>130.34</v>
      </c>
      <c r="I5" s="42">
        <v>139.5</v>
      </c>
      <c r="J5" s="42">
        <v>138.55000000000001</v>
      </c>
      <c r="K5" s="42">
        <v>138.65</v>
      </c>
      <c r="L5" s="42">
        <v>149.33000000000001</v>
      </c>
      <c r="M5" s="42">
        <v>172.82</v>
      </c>
      <c r="N5" s="42">
        <v>217.82</v>
      </c>
      <c r="O5" s="42">
        <v>165.84</v>
      </c>
      <c r="P5" s="42">
        <v>164.25</v>
      </c>
      <c r="Q5" s="42">
        <v>153.57</v>
      </c>
      <c r="R5" s="42">
        <v>172.16</v>
      </c>
      <c r="S5" s="43">
        <v>184.42</v>
      </c>
    </row>
    <row r="6" spans="1:19" ht="26.25" customHeight="1">
      <c r="E6" s="70" t="s">
        <v>64</v>
      </c>
      <c r="F6" s="11">
        <v>69.08</v>
      </c>
      <c r="G6" s="11">
        <v>70.760000000000005</v>
      </c>
      <c r="H6" s="11">
        <v>79.28</v>
      </c>
      <c r="I6" s="11">
        <v>73.63</v>
      </c>
      <c r="J6" s="11">
        <v>78.319999999999993</v>
      </c>
      <c r="K6" s="11">
        <v>70.31</v>
      </c>
      <c r="L6" s="11">
        <v>68.760000000000005</v>
      </c>
      <c r="M6" s="11">
        <v>69.180000000000007</v>
      </c>
      <c r="N6" s="11">
        <v>84.19</v>
      </c>
      <c r="O6" s="11">
        <v>81.88</v>
      </c>
      <c r="P6" s="11">
        <v>87.89</v>
      </c>
      <c r="Q6" s="11">
        <v>103.08</v>
      </c>
      <c r="R6" s="11">
        <v>83.07</v>
      </c>
      <c r="S6" s="25">
        <v>76.55</v>
      </c>
    </row>
    <row r="7" spans="1:19" ht="26.25" customHeight="1">
      <c r="E7" s="70" t="s">
        <v>65</v>
      </c>
      <c r="F7" s="11">
        <v>448.55</v>
      </c>
      <c r="G7" s="11">
        <v>476.31</v>
      </c>
      <c r="H7" s="11">
        <v>487.29</v>
      </c>
      <c r="I7" s="11">
        <v>484.74</v>
      </c>
      <c r="J7" s="11">
        <v>486.3</v>
      </c>
      <c r="K7" s="11">
        <v>493.89</v>
      </c>
      <c r="L7" s="11">
        <v>502.55</v>
      </c>
      <c r="M7" s="11">
        <v>496.38</v>
      </c>
      <c r="N7" s="11">
        <v>503.15</v>
      </c>
      <c r="O7" s="11">
        <v>510.12</v>
      </c>
      <c r="P7" s="11">
        <v>508.45</v>
      </c>
      <c r="Q7" s="11">
        <v>500.4</v>
      </c>
      <c r="R7" s="11">
        <v>496.23</v>
      </c>
      <c r="S7" s="25">
        <v>486.26</v>
      </c>
    </row>
    <row r="8" spans="1:19" ht="26.25" customHeight="1">
      <c r="E8" s="70" t="s">
        <v>66</v>
      </c>
      <c r="F8" s="11">
        <v>674.47</v>
      </c>
      <c r="G8" s="11">
        <v>647.86</v>
      </c>
      <c r="H8" s="11">
        <v>695.58</v>
      </c>
      <c r="I8" s="11">
        <v>697.25</v>
      </c>
      <c r="J8" s="11">
        <v>702.69</v>
      </c>
      <c r="K8" s="11">
        <v>702.35</v>
      </c>
      <c r="L8" s="11">
        <v>720.1</v>
      </c>
      <c r="M8" s="11">
        <v>737.34</v>
      </c>
      <c r="N8" s="11">
        <v>805.89</v>
      </c>
      <c r="O8" s="11">
        <v>758.71</v>
      </c>
      <c r="P8" s="11">
        <v>760.69</v>
      </c>
      <c r="Q8" s="11">
        <v>757.13</v>
      </c>
      <c r="R8" s="11">
        <v>753.75</v>
      </c>
      <c r="S8" s="25">
        <v>750.21</v>
      </c>
    </row>
    <row r="9" spans="1:19" ht="26.25" customHeight="1" thickBot="1">
      <c r="E9" s="71" t="s">
        <v>67</v>
      </c>
      <c r="F9" s="26">
        <v>4641.99</v>
      </c>
      <c r="G9" s="26">
        <v>4803.3999999999996</v>
      </c>
      <c r="H9" s="26">
        <v>4836.2700000000004</v>
      </c>
      <c r="I9" s="26">
        <v>4879.8599999999997</v>
      </c>
      <c r="J9" s="26">
        <v>4919.33</v>
      </c>
      <c r="K9" s="26">
        <v>4931.1499999999996</v>
      </c>
      <c r="L9" s="26">
        <v>4980.01</v>
      </c>
      <c r="M9" s="26">
        <v>5037.51</v>
      </c>
      <c r="N9" s="26">
        <v>5121.5</v>
      </c>
      <c r="O9" s="26">
        <v>5198.92</v>
      </c>
      <c r="P9" s="26">
        <v>5247.57</v>
      </c>
      <c r="Q9" s="26">
        <v>5280.24</v>
      </c>
      <c r="R9" s="26">
        <v>5295.41</v>
      </c>
      <c r="S9" s="27">
        <v>5305</v>
      </c>
    </row>
    <row r="10" spans="1:19" ht="30" customHeight="1" thickBot="1">
      <c r="E10" s="246" t="s">
        <v>88</v>
      </c>
      <c r="F10" s="246"/>
      <c r="G10" s="246"/>
      <c r="H10" s="246"/>
      <c r="I10" s="246"/>
      <c r="J10" s="246"/>
      <c r="K10" s="246"/>
      <c r="L10" s="246"/>
      <c r="M10" s="246"/>
      <c r="N10" s="246"/>
      <c r="O10" s="246"/>
      <c r="P10" s="246"/>
      <c r="Q10" s="246"/>
      <c r="R10" s="246"/>
      <c r="S10" s="2"/>
    </row>
    <row r="11" spans="1:19" ht="30" customHeight="1" thickBot="1">
      <c r="E11" s="2"/>
      <c r="F11" s="249" t="s">
        <v>119</v>
      </c>
      <c r="G11" s="249"/>
      <c r="H11" s="249"/>
      <c r="I11" s="249"/>
      <c r="J11" s="249"/>
      <c r="K11" s="249"/>
      <c r="L11" s="249"/>
      <c r="M11" s="249"/>
      <c r="N11" s="249"/>
      <c r="O11" s="249"/>
      <c r="P11" s="249"/>
      <c r="Q11" s="249"/>
      <c r="R11" s="249"/>
      <c r="S11" s="250"/>
    </row>
    <row r="12" spans="1:19" ht="30" customHeight="1" thickBot="1">
      <c r="D12" s="46" t="s">
        <v>84</v>
      </c>
      <c r="E12" s="62" t="s">
        <v>83</v>
      </c>
      <c r="F12" s="47">
        <v>44621</v>
      </c>
      <c r="G12" s="47">
        <v>44743</v>
      </c>
      <c r="H12" s="47">
        <v>44774</v>
      </c>
      <c r="I12" s="47">
        <v>44805</v>
      </c>
      <c r="J12" s="47">
        <v>44835</v>
      </c>
      <c r="K12" s="47">
        <v>44866</v>
      </c>
      <c r="L12" s="47">
        <v>44896</v>
      </c>
      <c r="M12" s="47">
        <v>44927</v>
      </c>
      <c r="N12" s="47">
        <v>44958</v>
      </c>
      <c r="O12" s="47">
        <v>44986</v>
      </c>
      <c r="P12" s="47">
        <v>45017</v>
      </c>
      <c r="Q12" s="60">
        <v>45047</v>
      </c>
      <c r="R12" s="60">
        <v>45078</v>
      </c>
      <c r="S12" s="60">
        <v>45108</v>
      </c>
    </row>
    <row r="13" spans="1:19" ht="30" customHeight="1">
      <c r="D13" s="231" t="s">
        <v>85</v>
      </c>
      <c r="E13" s="69" t="s">
        <v>68</v>
      </c>
      <c r="F13" s="42">
        <v>520.77</v>
      </c>
      <c r="G13" s="42">
        <v>511.66</v>
      </c>
      <c r="H13" s="42">
        <v>515.80999999999995</v>
      </c>
      <c r="I13" s="42">
        <v>521.11</v>
      </c>
      <c r="J13" s="42">
        <v>525.98</v>
      </c>
      <c r="K13" s="42">
        <v>527.9</v>
      </c>
      <c r="L13" s="42">
        <v>533.79999999999995</v>
      </c>
      <c r="M13" s="42">
        <v>540.64</v>
      </c>
      <c r="N13" s="42">
        <v>550.34</v>
      </c>
      <c r="O13" s="42">
        <v>559.36</v>
      </c>
      <c r="P13" s="42">
        <v>565.29999999999995</v>
      </c>
      <c r="Q13" s="42">
        <v>569.53</v>
      </c>
      <c r="R13" s="42">
        <v>571.88</v>
      </c>
      <c r="S13" s="43">
        <v>573.63</v>
      </c>
    </row>
    <row r="14" spans="1:19" ht="30" customHeight="1" thickBot="1">
      <c r="D14" s="232"/>
      <c r="E14" s="70" t="s">
        <v>69</v>
      </c>
      <c r="F14" s="11">
        <v>611.26</v>
      </c>
      <c r="G14" s="11">
        <v>596.96</v>
      </c>
      <c r="H14" s="11">
        <v>601.79999999999995</v>
      </c>
      <c r="I14" s="11">
        <v>607.98</v>
      </c>
      <c r="J14" s="11">
        <v>613.66</v>
      </c>
      <c r="K14" s="11">
        <v>615.9</v>
      </c>
      <c r="L14" s="11">
        <v>622.78</v>
      </c>
      <c r="M14" s="11">
        <v>630.76</v>
      </c>
      <c r="N14" s="11">
        <v>670.8</v>
      </c>
      <c r="O14" s="11">
        <v>681.79</v>
      </c>
      <c r="P14" s="11">
        <v>689.03</v>
      </c>
      <c r="Q14" s="11">
        <v>694.19</v>
      </c>
      <c r="R14" s="11">
        <v>697.06</v>
      </c>
      <c r="S14" s="25">
        <v>699.2</v>
      </c>
    </row>
    <row r="15" spans="1:19" ht="30" customHeight="1" thickBot="1">
      <c r="D15" s="65" t="s">
        <v>86</v>
      </c>
      <c r="E15" s="70" t="s">
        <v>70</v>
      </c>
      <c r="F15" s="11">
        <v>674.47</v>
      </c>
      <c r="G15" s="11">
        <v>647.86</v>
      </c>
      <c r="H15" s="11">
        <v>695.58</v>
      </c>
      <c r="I15" s="11">
        <v>697.25</v>
      </c>
      <c r="J15" s="11">
        <v>702.69</v>
      </c>
      <c r="K15" s="11">
        <v>702.35</v>
      </c>
      <c r="L15" s="11">
        <v>720.1</v>
      </c>
      <c r="M15" s="11">
        <v>737.34</v>
      </c>
      <c r="N15" s="11">
        <v>760.69</v>
      </c>
      <c r="O15" s="11">
        <v>758.71</v>
      </c>
      <c r="P15" s="11">
        <v>0</v>
      </c>
      <c r="Q15" s="11">
        <v>757.13</v>
      </c>
      <c r="R15" s="11">
        <v>753.75</v>
      </c>
      <c r="S15" s="25">
        <v>750.21</v>
      </c>
    </row>
    <row r="16" spans="1:19" ht="30" customHeight="1" thickBot="1">
      <c r="D16" s="65" t="s">
        <v>87</v>
      </c>
      <c r="E16" s="71" t="s">
        <v>71</v>
      </c>
      <c r="F16" s="26">
        <v>809.36400000000003</v>
      </c>
      <c r="G16" s="26">
        <v>777.43200000000002</v>
      </c>
      <c r="H16" s="26">
        <v>834.69600000000003</v>
      </c>
      <c r="I16" s="26">
        <v>836.69999999999993</v>
      </c>
      <c r="J16" s="26">
        <v>843.22800000000007</v>
      </c>
      <c r="K16" s="26">
        <v>842.82</v>
      </c>
      <c r="L16" s="26">
        <v>864.12</v>
      </c>
      <c r="M16" s="26">
        <v>884.80799999999999</v>
      </c>
      <c r="N16" s="26">
        <v>912.82800000000009</v>
      </c>
      <c r="O16" s="26">
        <v>910.452</v>
      </c>
      <c r="P16" s="119">
        <v>0</v>
      </c>
      <c r="Q16" s="119">
        <v>908.55599999999993</v>
      </c>
      <c r="R16" s="119">
        <v>904.5</v>
      </c>
      <c r="S16" s="27">
        <v>900.25200000000007</v>
      </c>
    </row>
    <row r="17" spans="5:19" ht="15" customHeight="1">
      <c r="E17" s="240" t="s">
        <v>89</v>
      </c>
      <c r="F17" s="240"/>
      <c r="G17" s="240"/>
      <c r="H17" s="240"/>
      <c r="I17" s="240"/>
      <c r="J17" s="240"/>
      <c r="K17" s="240"/>
      <c r="L17" s="240"/>
      <c r="M17" s="240"/>
      <c r="N17" s="240"/>
      <c r="O17" s="240"/>
      <c r="P17" s="240"/>
      <c r="Q17" s="240"/>
      <c r="R17" s="240"/>
      <c r="S17" s="2"/>
    </row>
    <row r="18" spans="5:19" ht="30" customHeight="1">
      <c r="E18" s="228"/>
      <c r="F18" s="228"/>
      <c r="G18" s="228"/>
      <c r="H18" s="228"/>
      <c r="I18" s="228"/>
      <c r="J18" s="228"/>
      <c r="K18" s="228"/>
      <c r="L18" s="228"/>
      <c r="M18" s="228"/>
      <c r="N18" s="228"/>
      <c r="O18" s="228"/>
      <c r="P18" s="228"/>
      <c r="Q18" s="228"/>
      <c r="R18" s="228"/>
      <c r="S18" s="2"/>
    </row>
    <row r="19" spans="5:19">
      <c r="E19" s="2"/>
      <c r="F19" s="2"/>
      <c r="G19" s="2"/>
      <c r="H19" s="2"/>
      <c r="I19" s="2"/>
      <c r="J19" s="2"/>
      <c r="K19" s="2"/>
      <c r="L19" s="2"/>
      <c r="M19" s="2"/>
      <c r="N19" s="2"/>
      <c r="O19" s="2"/>
      <c r="P19" s="2"/>
      <c r="Q19" s="2"/>
      <c r="R19" s="2"/>
      <c r="S19" s="2"/>
    </row>
    <row r="20" spans="5:19">
      <c r="E20" s="2"/>
      <c r="F20" s="2"/>
      <c r="G20" s="2"/>
      <c r="H20" s="2"/>
      <c r="I20" s="2"/>
      <c r="J20" s="2"/>
      <c r="K20" s="2"/>
      <c r="L20" s="2"/>
      <c r="M20" s="2"/>
      <c r="N20" s="2"/>
      <c r="O20" s="2"/>
      <c r="P20" s="2"/>
      <c r="Q20" s="2"/>
      <c r="R20" s="2"/>
      <c r="S20" s="2"/>
    </row>
    <row r="21" spans="5:19">
      <c r="E21" s="2"/>
      <c r="F21" s="2"/>
      <c r="G21" s="2"/>
      <c r="H21" s="2"/>
      <c r="I21" s="2"/>
      <c r="J21" s="2"/>
      <c r="K21" s="2"/>
      <c r="L21" s="2"/>
      <c r="M21" s="2"/>
      <c r="N21" s="2"/>
      <c r="O21" s="2"/>
      <c r="P21" s="2"/>
      <c r="Q21" s="2"/>
      <c r="R21" s="2"/>
      <c r="S21" s="2"/>
    </row>
    <row r="22" spans="5:19">
      <c r="E22" s="2"/>
      <c r="F22" s="2"/>
      <c r="G22" s="2"/>
      <c r="H22" s="2"/>
      <c r="I22" s="2"/>
      <c r="J22" s="2"/>
      <c r="K22" s="2"/>
      <c r="L22" s="2"/>
      <c r="M22" s="2"/>
      <c r="N22" s="2"/>
      <c r="O22" s="2"/>
      <c r="P22" s="2"/>
      <c r="Q22" s="2"/>
      <c r="R22" s="2"/>
      <c r="S22" s="2"/>
    </row>
    <row r="23" spans="5:19">
      <c r="E23" s="2"/>
      <c r="F23" s="2"/>
      <c r="G23" s="2"/>
      <c r="H23" s="2"/>
      <c r="I23" s="2"/>
      <c r="J23" s="2"/>
      <c r="K23" s="2"/>
      <c r="L23" s="2"/>
      <c r="M23" s="2"/>
      <c r="N23" s="2"/>
      <c r="O23" s="2"/>
      <c r="P23" s="2"/>
      <c r="Q23" s="2"/>
      <c r="R23" s="2"/>
      <c r="S23" s="2"/>
    </row>
    <row r="24" spans="5:19">
      <c r="E24" s="2"/>
      <c r="F24" s="2"/>
      <c r="G24" s="2"/>
      <c r="H24" s="2"/>
      <c r="I24" s="2"/>
      <c r="J24" s="2"/>
      <c r="K24" s="2"/>
      <c r="L24" s="2"/>
      <c r="M24" s="2"/>
      <c r="N24" s="2"/>
      <c r="O24" s="2"/>
      <c r="P24" s="2"/>
      <c r="Q24" s="2"/>
      <c r="R24" s="2"/>
      <c r="S24" s="2"/>
    </row>
    <row r="25" spans="5:19">
      <c r="E25" s="2"/>
      <c r="F25" s="2"/>
      <c r="G25" s="2"/>
      <c r="H25" s="2"/>
      <c r="I25" s="2"/>
      <c r="J25" s="2"/>
      <c r="K25" s="2"/>
      <c r="L25" s="2"/>
      <c r="M25" s="2"/>
      <c r="N25" s="2"/>
      <c r="O25" s="2"/>
      <c r="P25" s="2"/>
      <c r="Q25" s="2"/>
      <c r="R25" s="2"/>
      <c r="S25" s="2"/>
    </row>
    <row r="26" spans="5:19">
      <c r="E26" s="2"/>
      <c r="F26" s="2"/>
      <c r="G26" s="2"/>
      <c r="H26" s="2"/>
      <c r="I26" s="2"/>
      <c r="J26" s="2"/>
      <c r="K26" s="2"/>
      <c r="L26" s="2"/>
      <c r="M26" s="2"/>
      <c r="N26" s="2"/>
      <c r="O26" s="2"/>
      <c r="P26" s="2"/>
      <c r="Q26" s="2"/>
      <c r="R26" s="2"/>
      <c r="S26" s="2"/>
    </row>
    <row r="27" spans="5:19">
      <c r="E27" s="2"/>
      <c r="F27" s="2"/>
      <c r="G27" s="2"/>
      <c r="H27" s="2"/>
      <c r="I27" s="2"/>
      <c r="J27" s="2"/>
      <c r="K27" s="2"/>
      <c r="L27" s="2"/>
      <c r="M27" s="2"/>
      <c r="N27" s="2"/>
      <c r="O27" s="2"/>
      <c r="P27" s="2"/>
      <c r="Q27" s="2"/>
      <c r="R27" s="2"/>
      <c r="S27" s="2"/>
    </row>
    <row r="28" spans="5:19">
      <c r="E28" s="2"/>
      <c r="F28" s="2"/>
      <c r="G28" s="2"/>
      <c r="H28" s="2"/>
      <c r="I28" s="2"/>
      <c r="J28" s="2"/>
      <c r="K28" s="2"/>
      <c r="L28" s="2"/>
      <c r="M28" s="2"/>
      <c r="N28" s="2"/>
      <c r="O28" s="2"/>
      <c r="P28" s="2"/>
      <c r="Q28" s="2"/>
      <c r="R28" s="2"/>
      <c r="S28" s="2"/>
    </row>
    <row r="29" spans="5:19">
      <c r="E29" s="2"/>
      <c r="F29" s="2"/>
      <c r="G29" s="2"/>
      <c r="H29" s="2"/>
      <c r="I29" s="2"/>
      <c r="J29" s="2"/>
      <c r="K29" s="2"/>
      <c r="L29" s="2"/>
      <c r="M29" s="2"/>
      <c r="N29" s="2"/>
      <c r="O29" s="2"/>
      <c r="P29" s="2"/>
      <c r="Q29" s="2"/>
      <c r="R29" s="2"/>
      <c r="S29" s="2"/>
    </row>
    <row r="30" spans="5:19">
      <c r="E30" s="2"/>
      <c r="F30" s="2"/>
      <c r="G30" s="2"/>
      <c r="H30" s="2"/>
      <c r="I30" s="2"/>
      <c r="J30" s="2"/>
      <c r="K30" s="2"/>
      <c r="L30" s="2"/>
      <c r="M30" s="2"/>
      <c r="N30" s="2"/>
      <c r="O30" s="2"/>
      <c r="P30" s="2"/>
      <c r="Q30" s="2"/>
      <c r="R30" s="2"/>
      <c r="S30" s="2"/>
    </row>
    <row r="31" spans="5:19">
      <c r="E31" s="2"/>
      <c r="F31" s="2"/>
      <c r="G31" s="2"/>
      <c r="H31" s="2"/>
      <c r="I31" s="2"/>
      <c r="J31" s="2"/>
      <c r="K31" s="2"/>
      <c r="L31" s="2"/>
      <c r="M31" s="2"/>
      <c r="N31" s="2"/>
      <c r="O31" s="2"/>
      <c r="P31" s="2"/>
      <c r="Q31" s="2"/>
      <c r="R31" s="2"/>
      <c r="S31" s="2"/>
    </row>
    <row r="32" spans="5:19">
      <c r="E32" s="2"/>
      <c r="F32" s="2"/>
      <c r="G32" s="2"/>
      <c r="H32" s="2"/>
      <c r="I32" s="2"/>
      <c r="J32" s="2"/>
      <c r="K32" s="2"/>
      <c r="L32" s="2"/>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F11:S11"/>
    <mergeCell ref="E17:R18"/>
    <mergeCell ref="A1:C1"/>
    <mergeCell ref="E10:R10"/>
    <mergeCell ref="D13:D14"/>
    <mergeCell ref="F3:S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81"/>
  <sheetViews>
    <sheetView topLeftCell="A7" zoomScale="85" zoomScaleNormal="85" workbookViewId="0">
      <selection activeCell="L7" sqref="L7:U11"/>
    </sheetView>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185" t="s">
        <v>0</v>
      </c>
      <c r="C5" s="186"/>
      <c r="D5" s="186"/>
      <c r="E5" s="186"/>
      <c r="F5" s="186"/>
      <c r="G5" s="186"/>
      <c r="H5" s="186"/>
      <c r="I5" s="186"/>
      <c r="J5" s="186"/>
      <c r="K5" s="186"/>
      <c r="L5" s="186"/>
      <c r="M5" s="186"/>
      <c r="N5" s="186"/>
      <c r="O5" s="186"/>
      <c r="P5" s="186"/>
      <c r="Q5" s="186"/>
      <c r="R5" s="186"/>
      <c r="S5" s="186"/>
      <c r="T5" s="186"/>
      <c r="U5" s="187"/>
    </row>
    <row r="6" spans="2:21" ht="15.75" customHeight="1" thickBot="1">
      <c r="B6" s="188"/>
      <c r="C6" s="189"/>
      <c r="D6" s="189"/>
      <c r="E6" s="189"/>
      <c r="F6" s="189"/>
      <c r="G6" s="189"/>
      <c r="H6" s="189"/>
      <c r="I6" s="189"/>
      <c r="J6" s="189"/>
      <c r="K6" s="189"/>
      <c r="L6" s="189"/>
      <c r="M6" s="189"/>
      <c r="N6" s="189"/>
      <c r="O6" s="189"/>
      <c r="P6" s="189"/>
      <c r="Q6" s="189"/>
      <c r="R6" s="189"/>
      <c r="S6" s="189"/>
      <c r="T6" s="189"/>
      <c r="U6" s="190"/>
    </row>
    <row r="7" spans="2:21" ht="15" customHeight="1">
      <c r="B7" s="191" t="s">
        <v>1</v>
      </c>
      <c r="C7" s="192"/>
      <c r="D7" s="192"/>
      <c r="E7" s="192"/>
      <c r="F7" s="192"/>
      <c r="G7" s="192"/>
      <c r="H7" s="192"/>
      <c r="I7" s="192"/>
      <c r="J7" s="192"/>
      <c r="K7" s="193"/>
      <c r="L7" s="185" t="s">
        <v>2</v>
      </c>
      <c r="M7" s="186"/>
      <c r="N7" s="186"/>
      <c r="O7" s="186"/>
      <c r="P7" s="186"/>
      <c r="Q7" s="186"/>
      <c r="R7" s="186"/>
      <c r="S7" s="186"/>
      <c r="T7" s="186"/>
      <c r="U7" s="187"/>
    </row>
    <row r="8" spans="2:21" ht="15" customHeight="1">
      <c r="B8" s="194"/>
      <c r="C8" s="195"/>
      <c r="D8" s="195"/>
      <c r="E8" s="195"/>
      <c r="F8" s="195"/>
      <c r="G8" s="195"/>
      <c r="H8" s="195"/>
      <c r="I8" s="195"/>
      <c r="J8" s="195"/>
      <c r="K8" s="196"/>
      <c r="L8" s="197"/>
      <c r="M8" s="198"/>
      <c r="N8" s="198"/>
      <c r="O8" s="198"/>
      <c r="P8" s="198"/>
      <c r="Q8" s="198"/>
      <c r="R8" s="198"/>
      <c r="S8" s="198"/>
      <c r="T8" s="198"/>
      <c r="U8" s="199"/>
    </row>
    <row r="9" spans="2:21" ht="15" customHeight="1">
      <c r="B9" s="194"/>
      <c r="C9" s="195"/>
      <c r="D9" s="195"/>
      <c r="E9" s="195"/>
      <c r="F9" s="195"/>
      <c r="G9" s="195"/>
      <c r="H9" s="195"/>
      <c r="I9" s="195"/>
      <c r="J9" s="195"/>
      <c r="K9" s="196"/>
      <c r="L9" s="197"/>
      <c r="M9" s="198"/>
      <c r="N9" s="198"/>
      <c r="O9" s="198"/>
      <c r="P9" s="198"/>
      <c r="Q9" s="198"/>
      <c r="R9" s="198"/>
      <c r="S9" s="198"/>
      <c r="T9" s="198"/>
      <c r="U9" s="199"/>
    </row>
    <row r="10" spans="2:21" ht="15" customHeight="1">
      <c r="B10" s="194"/>
      <c r="C10" s="195"/>
      <c r="D10" s="195"/>
      <c r="E10" s="195"/>
      <c r="F10" s="195"/>
      <c r="G10" s="195"/>
      <c r="H10" s="195"/>
      <c r="I10" s="195"/>
      <c r="J10" s="195"/>
      <c r="K10" s="196"/>
      <c r="L10" s="197"/>
      <c r="M10" s="198"/>
      <c r="N10" s="198"/>
      <c r="O10" s="198"/>
      <c r="P10" s="198"/>
      <c r="Q10" s="198"/>
      <c r="R10" s="198"/>
      <c r="S10" s="198"/>
      <c r="T10" s="198"/>
      <c r="U10" s="199"/>
    </row>
    <row r="11" spans="2:21" ht="15" customHeight="1" thickBot="1">
      <c r="B11" s="194"/>
      <c r="C11" s="195"/>
      <c r="D11" s="195"/>
      <c r="E11" s="195"/>
      <c r="F11" s="195"/>
      <c r="G11" s="195"/>
      <c r="H11" s="195"/>
      <c r="I11" s="195"/>
      <c r="J11" s="195"/>
      <c r="K11" s="196"/>
      <c r="L11" s="197"/>
      <c r="M11" s="198"/>
      <c r="N11" s="198"/>
      <c r="O11" s="198"/>
      <c r="P11" s="198"/>
      <c r="Q11" s="198"/>
      <c r="R11" s="198"/>
      <c r="S11" s="198"/>
      <c r="T11" s="198"/>
      <c r="U11" s="199"/>
    </row>
    <row r="12" spans="2:21" ht="15" customHeight="1">
      <c r="B12" s="1"/>
      <c r="J12" s="200" t="s">
        <v>57</v>
      </c>
      <c r="K12" s="3"/>
      <c r="M12" s="179" t="s">
        <v>58</v>
      </c>
      <c r="N12" s="180"/>
      <c r="U12" s="3"/>
    </row>
    <row r="13" spans="2:21">
      <c r="B13" s="1"/>
      <c r="J13" s="201"/>
      <c r="K13" s="3"/>
      <c r="M13" s="181"/>
      <c r="N13" s="182"/>
      <c r="U13" s="3"/>
    </row>
    <row r="14" spans="2:21" ht="15" customHeight="1">
      <c r="B14" s="1"/>
      <c r="J14" s="201"/>
      <c r="K14" s="3"/>
      <c r="M14" s="181"/>
      <c r="N14" s="182"/>
      <c r="U14" s="3"/>
    </row>
    <row r="15" spans="2:21">
      <c r="B15" s="1"/>
      <c r="J15" s="201"/>
      <c r="K15" s="3"/>
      <c r="M15" s="181"/>
      <c r="N15" s="182"/>
      <c r="U15" s="3"/>
    </row>
    <row r="16" spans="2:21">
      <c r="B16" s="1"/>
      <c r="J16" s="201"/>
      <c r="K16" s="3"/>
      <c r="M16" s="181"/>
      <c r="N16" s="182"/>
      <c r="U16" s="3"/>
    </row>
    <row r="17" spans="2:21">
      <c r="B17" s="1"/>
      <c r="J17" s="201"/>
      <c r="K17" s="3"/>
      <c r="M17" s="181"/>
      <c r="N17" s="182"/>
      <c r="U17" s="3"/>
    </row>
    <row r="18" spans="2:21">
      <c r="B18" s="1"/>
      <c r="J18" s="201"/>
      <c r="K18" s="3"/>
      <c r="M18" s="181"/>
      <c r="N18" s="182"/>
      <c r="U18" s="3"/>
    </row>
    <row r="19" spans="2:21">
      <c r="B19" s="1"/>
      <c r="J19" s="201"/>
      <c r="K19" s="3"/>
      <c r="M19" s="181"/>
      <c r="N19" s="182"/>
      <c r="U19" s="3"/>
    </row>
    <row r="20" spans="2:21">
      <c r="B20" s="1"/>
      <c r="J20" s="201"/>
      <c r="K20" s="3"/>
      <c r="M20" s="181"/>
      <c r="N20" s="182"/>
      <c r="U20" s="3"/>
    </row>
    <row r="21" spans="2:21">
      <c r="B21" s="1"/>
      <c r="J21" s="201"/>
      <c r="K21" s="3"/>
      <c r="M21" s="181"/>
      <c r="N21" s="182"/>
      <c r="U21" s="3"/>
    </row>
    <row r="22" spans="2:21">
      <c r="B22" s="1"/>
      <c r="J22" s="201"/>
      <c r="K22" s="3"/>
      <c r="M22" s="181"/>
      <c r="N22" s="182"/>
      <c r="U22" s="3"/>
    </row>
    <row r="23" spans="2:21" ht="15.75" thickBot="1">
      <c r="B23" s="1"/>
      <c r="J23" s="202"/>
      <c r="K23" s="3"/>
      <c r="M23" s="183"/>
      <c r="N23" s="184"/>
      <c r="U23" s="3"/>
    </row>
    <row r="24" spans="2:21">
      <c r="B24" s="1"/>
      <c r="K24" s="3"/>
      <c r="U24" s="3"/>
    </row>
    <row r="25" spans="2:21" ht="15.75" thickBot="1">
      <c r="B25" s="4"/>
      <c r="C25" s="5"/>
      <c r="D25" s="5"/>
      <c r="E25" s="5"/>
      <c r="F25" s="5"/>
      <c r="G25" s="5"/>
      <c r="H25" s="5"/>
      <c r="I25" s="5"/>
      <c r="J25" s="5"/>
      <c r="K25" s="6"/>
      <c r="U25" s="3"/>
    </row>
    <row r="26" spans="2:21" ht="15" customHeight="1">
      <c r="B26" s="191" t="s">
        <v>3</v>
      </c>
      <c r="C26" s="192"/>
      <c r="D26" s="192"/>
      <c r="E26" s="192"/>
      <c r="F26" s="192"/>
      <c r="G26" s="192"/>
      <c r="H26" s="192"/>
      <c r="I26" s="192"/>
      <c r="J26" s="192"/>
      <c r="K26" s="193"/>
      <c r="L26" s="185" t="s">
        <v>78</v>
      </c>
      <c r="M26" s="186"/>
      <c r="N26" s="186"/>
      <c r="O26" s="186"/>
      <c r="P26" s="186"/>
      <c r="Q26" s="186"/>
      <c r="R26" s="186"/>
      <c r="S26" s="186"/>
      <c r="T26" s="186"/>
      <c r="U26" s="187"/>
    </row>
    <row r="27" spans="2:21" ht="15" customHeight="1">
      <c r="B27" s="194"/>
      <c r="C27" s="195"/>
      <c r="D27" s="195"/>
      <c r="E27" s="195"/>
      <c r="F27" s="195"/>
      <c r="G27" s="195"/>
      <c r="H27" s="195"/>
      <c r="I27" s="195"/>
      <c r="J27" s="195"/>
      <c r="K27" s="196"/>
      <c r="L27" s="197"/>
      <c r="M27" s="198"/>
      <c r="N27" s="198"/>
      <c r="O27" s="198"/>
      <c r="P27" s="198"/>
      <c r="Q27" s="198"/>
      <c r="R27" s="198"/>
      <c r="S27" s="198"/>
      <c r="T27" s="198"/>
      <c r="U27" s="199"/>
    </row>
    <row r="28" spans="2:21" ht="15" customHeight="1">
      <c r="B28" s="194"/>
      <c r="C28" s="195"/>
      <c r="D28" s="195"/>
      <c r="E28" s="195"/>
      <c r="F28" s="195"/>
      <c r="G28" s="195"/>
      <c r="H28" s="195"/>
      <c r="I28" s="195"/>
      <c r="J28" s="195"/>
      <c r="K28" s="196"/>
      <c r="L28" s="197"/>
      <c r="M28" s="198"/>
      <c r="N28" s="198"/>
      <c r="O28" s="198"/>
      <c r="P28" s="198"/>
      <c r="Q28" s="198"/>
      <c r="R28" s="198"/>
      <c r="S28" s="198"/>
      <c r="T28" s="198"/>
      <c r="U28" s="199"/>
    </row>
    <row r="29" spans="2:21" ht="15" customHeight="1">
      <c r="B29" s="194"/>
      <c r="C29" s="195"/>
      <c r="D29" s="195"/>
      <c r="E29" s="195"/>
      <c r="F29" s="195"/>
      <c r="G29" s="195"/>
      <c r="H29" s="195"/>
      <c r="I29" s="195"/>
      <c r="J29" s="195"/>
      <c r="K29" s="196"/>
      <c r="L29" s="197"/>
      <c r="M29" s="198"/>
      <c r="N29" s="198"/>
      <c r="O29" s="198"/>
      <c r="P29" s="198"/>
      <c r="Q29" s="198"/>
      <c r="R29" s="198"/>
      <c r="S29" s="198"/>
      <c r="T29" s="198"/>
      <c r="U29" s="199"/>
    </row>
    <row r="30" spans="2:21" ht="15" customHeight="1" thickBot="1">
      <c r="B30" s="194"/>
      <c r="C30" s="195"/>
      <c r="D30" s="195"/>
      <c r="E30" s="195"/>
      <c r="F30" s="195"/>
      <c r="G30" s="195"/>
      <c r="H30" s="195"/>
      <c r="I30" s="195"/>
      <c r="J30" s="195"/>
      <c r="K30" s="196"/>
      <c r="L30" s="197"/>
      <c r="M30" s="198"/>
      <c r="N30" s="198"/>
      <c r="O30" s="198"/>
      <c r="P30" s="198"/>
      <c r="Q30" s="198"/>
      <c r="R30" s="198"/>
      <c r="S30" s="198"/>
      <c r="T30" s="198"/>
      <c r="U30" s="199"/>
    </row>
    <row r="31" spans="2:21" ht="15" customHeight="1">
      <c r="B31" s="1"/>
      <c r="K31" s="173" t="s">
        <v>59</v>
      </c>
      <c r="L31" s="174"/>
      <c r="U31" s="3"/>
    </row>
    <row r="32" spans="2:21" ht="15" customHeight="1">
      <c r="B32" s="1"/>
      <c r="K32" s="175"/>
      <c r="L32" s="176"/>
      <c r="U32" s="3"/>
    </row>
    <row r="33" spans="2:21">
      <c r="B33" s="1"/>
      <c r="K33" s="175"/>
      <c r="L33" s="176"/>
      <c r="U33" s="3"/>
    </row>
    <row r="34" spans="2:21">
      <c r="B34" s="1"/>
      <c r="K34" s="175"/>
      <c r="L34" s="176"/>
      <c r="U34" s="3"/>
    </row>
    <row r="35" spans="2:21">
      <c r="B35" s="1"/>
      <c r="K35" s="175"/>
      <c r="L35" s="176"/>
      <c r="U35" s="3"/>
    </row>
    <row r="36" spans="2:21">
      <c r="B36" s="1"/>
      <c r="K36" s="175"/>
      <c r="L36" s="176"/>
      <c r="U36" s="3"/>
    </row>
    <row r="37" spans="2:21">
      <c r="B37" s="1"/>
      <c r="K37" s="175"/>
      <c r="L37" s="176"/>
      <c r="U37" s="3"/>
    </row>
    <row r="38" spans="2:21">
      <c r="B38" s="1"/>
      <c r="K38" s="175"/>
      <c r="L38" s="176"/>
      <c r="U38" s="3"/>
    </row>
    <row r="39" spans="2:21">
      <c r="B39" s="1"/>
      <c r="K39" s="175"/>
      <c r="L39" s="176"/>
      <c r="U39" s="3"/>
    </row>
    <row r="40" spans="2:21">
      <c r="B40" s="1"/>
      <c r="K40" s="175"/>
      <c r="L40" s="176"/>
      <c r="U40" s="3"/>
    </row>
    <row r="41" spans="2:21">
      <c r="B41" s="1"/>
      <c r="K41" s="175"/>
      <c r="L41" s="176"/>
      <c r="U41" s="3"/>
    </row>
    <row r="42" spans="2:21" ht="15.75" thickBot="1">
      <c r="B42" s="1"/>
      <c r="K42" s="177"/>
      <c r="L42" s="178"/>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101" t="s">
        <v>72</v>
      </c>
      <c r="C48" s="102" t="s">
        <v>73</v>
      </c>
      <c r="D48" s="102" t="s">
        <v>74</v>
      </c>
      <c r="E48" s="102" t="s">
        <v>75</v>
      </c>
      <c r="F48" s="102" t="s">
        <v>76</v>
      </c>
      <c r="G48" s="103" t="s">
        <v>77</v>
      </c>
    </row>
    <row r="49" spans="2:7">
      <c r="B49" s="104">
        <v>44197</v>
      </c>
      <c r="C49" s="105">
        <v>105.91</v>
      </c>
      <c r="D49" s="105">
        <v>126.36</v>
      </c>
      <c r="E49" s="105">
        <v>3494.53</v>
      </c>
      <c r="F49" s="105">
        <v>3559.46</v>
      </c>
      <c r="G49" s="106">
        <v>0.86299999999999999</v>
      </c>
    </row>
    <row r="50" spans="2:7">
      <c r="B50" s="87">
        <v>44228</v>
      </c>
      <c r="C50" s="86">
        <v>106.58</v>
      </c>
      <c r="D50" s="86">
        <v>128.19</v>
      </c>
      <c r="E50" s="86">
        <v>3552.43</v>
      </c>
      <c r="F50" s="86">
        <v>3624.39</v>
      </c>
      <c r="G50" s="88">
        <v>0.90500000000000003</v>
      </c>
    </row>
    <row r="51" spans="2:7">
      <c r="B51" s="87">
        <v>44256</v>
      </c>
      <c r="C51" s="86">
        <v>107.12</v>
      </c>
      <c r="D51" s="86">
        <v>131.04</v>
      </c>
      <c r="E51" s="86">
        <v>3617</v>
      </c>
      <c r="F51" s="86">
        <v>3736.91</v>
      </c>
      <c r="G51" s="88">
        <v>0.92200000000000004</v>
      </c>
    </row>
    <row r="52" spans="2:7">
      <c r="B52" s="87">
        <v>44287</v>
      </c>
      <c r="C52" s="86">
        <v>107.76</v>
      </c>
      <c r="D52" s="86">
        <v>132.94</v>
      </c>
      <c r="E52" s="86">
        <v>3651.85</v>
      </c>
      <c r="F52" s="86">
        <v>3712.89</v>
      </c>
      <c r="G52" s="88">
        <v>0.82299999999999995</v>
      </c>
    </row>
    <row r="53" spans="2:7">
      <c r="B53" s="87">
        <v>44317</v>
      </c>
      <c r="C53" s="86">
        <v>108.84</v>
      </c>
      <c r="D53" s="86">
        <v>136.1</v>
      </c>
      <c r="E53" s="86">
        <v>3741.96</v>
      </c>
      <c r="F53" s="86">
        <v>3715.28</v>
      </c>
      <c r="G53" s="88">
        <v>0.81599999999999995</v>
      </c>
    </row>
    <row r="54" spans="2:7">
      <c r="B54" s="87">
        <v>44348</v>
      </c>
      <c r="C54" s="86">
        <v>108.78</v>
      </c>
      <c r="D54" s="86">
        <v>136.81</v>
      </c>
      <c r="E54" s="86">
        <v>3693</v>
      </c>
      <c r="F54" s="86">
        <v>3756.67</v>
      </c>
      <c r="G54" s="88">
        <v>0.96499999999999997</v>
      </c>
    </row>
    <row r="55" spans="2:7">
      <c r="B55" s="87">
        <v>44378</v>
      </c>
      <c r="C55" s="86">
        <v>109.14</v>
      </c>
      <c r="D55" s="86">
        <v>138.63</v>
      </c>
      <c r="E55" s="86">
        <v>3832.24</v>
      </c>
      <c r="F55" s="86">
        <v>3867.88</v>
      </c>
      <c r="G55" s="88">
        <v>1.0900000000000001</v>
      </c>
    </row>
    <row r="56" spans="2:7">
      <c r="B56" s="87">
        <v>44409</v>
      </c>
      <c r="C56" s="86">
        <v>109.62</v>
      </c>
      <c r="D56" s="86">
        <v>139.38</v>
      </c>
      <c r="E56" s="86">
        <v>3887.68</v>
      </c>
      <c r="F56" s="86">
        <v>3806.87</v>
      </c>
      <c r="G56" s="88">
        <v>1.115</v>
      </c>
    </row>
    <row r="57" spans="2:7">
      <c r="B57" s="87">
        <v>44440</v>
      </c>
      <c r="C57" s="86">
        <v>110.04</v>
      </c>
      <c r="D57" s="86">
        <v>140.72999999999999</v>
      </c>
      <c r="E57" s="86">
        <v>3821.54</v>
      </c>
      <c r="F57" s="86">
        <v>3834.68</v>
      </c>
      <c r="G57" s="88">
        <v>1.2909999999999999</v>
      </c>
    </row>
    <row r="58" spans="2:7">
      <c r="B58" s="87">
        <v>44470</v>
      </c>
      <c r="C58" s="86">
        <v>110.06</v>
      </c>
      <c r="D58" s="86">
        <v>142.56</v>
      </c>
      <c r="E58" s="86">
        <v>3771.68</v>
      </c>
      <c r="F58" s="86">
        <v>3784.44</v>
      </c>
      <c r="G58" s="88">
        <v>1.454</v>
      </c>
    </row>
    <row r="59" spans="2:7">
      <c r="B59" s="87">
        <v>44501</v>
      </c>
      <c r="C59" s="86">
        <v>110.6</v>
      </c>
      <c r="D59" s="86">
        <v>145.30000000000001</v>
      </c>
      <c r="E59" s="86">
        <v>3900.51</v>
      </c>
      <c r="F59" s="86">
        <v>4010.98</v>
      </c>
      <c r="G59" s="88">
        <v>1.252</v>
      </c>
    </row>
    <row r="60" spans="2:7">
      <c r="B60" s="87">
        <v>44531</v>
      </c>
      <c r="C60" s="86">
        <v>111.41</v>
      </c>
      <c r="D60" s="86">
        <v>147.65</v>
      </c>
      <c r="E60" s="86">
        <v>3967.77</v>
      </c>
      <c r="F60" s="86">
        <v>3981.16</v>
      </c>
      <c r="G60" s="88">
        <v>1.0329999999999999</v>
      </c>
    </row>
    <row r="61" spans="2:7">
      <c r="B61" s="87">
        <v>44562</v>
      </c>
      <c r="C61" s="86">
        <v>113.26</v>
      </c>
      <c r="D61" s="86">
        <v>152.80000000000001</v>
      </c>
      <c r="E61" s="86">
        <v>4000.72</v>
      </c>
      <c r="F61" s="86">
        <v>3982.6</v>
      </c>
      <c r="G61" s="88">
        <v>1.169</v>
      </c>
    </row>
    <row r="62" spans="2:7">
      <c r="B62" s="87">
        <v>44593</v>
      </c>
      <c r="C62" s="86">
        <v>115.11</v>
      </c>
      <c r="D62" s="86">
        <v>156.94</v>
      </c>
      <c r="E62" s="86">
        <v>3938.36</v>
      </c>
      <c r="F62" s="86">
        <v>3910.64</v>
      </c>
      <c r="G62" s="88">
        <v>1.2829999999999999</v>
      </c>
    </row>
    <row r="63" spans="2:7">
      <c r="B63" s="87">
        <v>44621</v>
      </c>
      <c r="C63" s="86">
        <v>116.26</v>
      </c>
      <c r="D63" s="86">
        <v>160.65</v>
      </c>
      <c r="E63" s="86">
        <v>3805.52</v>
      </c>
      <c r="F63" s="86">
        <v>3748.15</v>
      </c>
      <c r="G63" s="88">
        <v>1.448</v>
      </c>
    </row>
    <row r="64" spans="2:7">
      <c r="B64" s="87">
        <v>44652</v>
      </c>
      <c r="C64" s="86">
        <v>117.71</v>
      </c>
      <c r="D64" s="86">
        <v>162.88999999999999</v>
      </c>
      <c r="E64" s="86">
        <v>3792.98</v>
      </c>
      <c r="F64" s="86">
        <v>3966.27</v>
      </c>
      <c r="G64" s="88">
        <v>1.302</v>
      </c>
    </row>
    <row r="65" spans="2:7">
      <c r="B65" s="87">
        <v>44682</v>
      </c>
      <c r="C65" s="86">
        <v>118.7</v>
      </c>
      <c r="D65" s="86">
        <v>166.16</v>
      </c>
      <c r="E65" s="86">
        <v>4027.6</v>
      </c>
      <c r="F65" s="86">
        <v>3912.34</v>
      </c>
      <c r="G65" s="88">
        <v>1.2230000000000001</v>
      </c>
    </row>
    <row r="66" spans="2:7">
      <c r="B66" s="87">
        <v>44713</v>
      </c>
      <c r="C66" s="86">
        <v>119.31</v>
      </c>
      <c r="D66" s="86">
        <v>167.21</v>
      </c>
      <c r="E66" s="86">
        <v>3922.5</v>
      </c>
      <c r="F66" s="86">
        <v>4127.47</v>
      </c>
      <c r="G66" s="88">
        <v>1.2190000000000001</v>
      </c>
    </row>
    <row r="67" spans="2:7">
      <c r="B67" s="87">
        <v>44743</v>
      </c>
      <c r="C67" s="86">
        <v>120.27</v>
      </c>
      <c r="D67" s="86">
        <v>171.4</v>
      </c>
      <c r="E67" s="86">
        <v>4394.01</v>
      </c>
      <c r="F67" s="86">
        <v>4300.3</v>
      </c>
      <c r="G67" s="88">
        <v>1.1419999999999999</v>
      </c>
    </row>
    <row r="68" spans="2:7">
      <c r="B68" s="87">
        <v>44774</v>
      </c>
      <c r="C68" s="86">
        <v>121.5</v>
      </c>
      <c r="D68" s="86">
        <v>170.53</v>
      </c>
      <c r="E68" s="86">
        <v>4326.7700000000004</v>
      </c>
      <c r="F68" s="86">
        <v>4400.16</v>
      </c>
      <c r="G68" s="88">
        <v>1.0900000000000001</v>
      </c>
    </row>
    <row r="69" spans="2:7">
      <c r="B69" s="87">
        <v>44805</v>
      </c>
      <c r="C69" s="86">
        <v>122.63</v>
      </c>
      <c r="D69" s="86">
        <v>171.26</v>
      </c>
      <c r="E69" s="86">
        <v>4437.3100000000004</v>
      </c>
      <c r="F69" s="86">
        <v>4532.07</v>
      </c>
      <c r="G69" s="88">
        <v>0.99</v>
      </c>
    </row>
    <row r="70" spans="2:7">
      <c r="B70" s="87">
        <v>44835</v>
      </c>
      <c r="C70" s="86">
        <v>123.51</v>
      </c>
      <c r="D70" s="86">
        <v>174.12</v>
      </c>
      <c r="E70" s="86">
        <v>4714.96</v>
      </c>
      <c r="F70" s="86">
        <v>4819.42</v>
      </c>
      <c r="G70" s="88">
        <v>0.85899999999999999</v>
      </c>
    </row>
    <row r="71" spans="2:7">
      <c r="B71" s="87">
        <v>44866</v>
      </c>
      <c r="C71" s="86">
        <v>124.59</v>
      </c>
      <c r="D71" s="86">
        <v>177.36</v>
      </c>
      <c r="E71" s="86">
        <v>4922.3</v>
      </c>
      <c r="F71" s="86">
        <v>4809.51</v>
      </c>
      <c r="G71" s="88">
        <v>0.85250000000000004</v>
      </c>
    </row>
    <row r="72" spans="2:7">
      <c r="B72" s="87">
        <v>44896</v>
      </c>
      <c r="C72" s="86">
        <v>126.03</v>
      </c>
      <c r="D72" s="86">
        <v>176.17</v>
      </c>
      <c r="E72" s="86">
        <v>4787.8900000000003</v>
      </c>
      <c r="F72" s="86">
        <v>4810.2</v>
      </c>
      <c r="G72" s="88">
        <v>0.69199999999999995</v>
      </c>
    </row>
    <row r="73" spans="2:7">
      <c r="B73" s="87">
        <v>44927</v>
      </c>
      <c r="C73" s="86">
        <v>128.76</v>
      </c>
      <c r="D73" s="86">
        <v>178.73599999999999</v>
      </c>
      <c r="E73" s="86">
        <v>4712.18</v>
      </c>
      <c r="F73" s="86">
        <v>4632.2</v>
      </c>
      <c r="G73" s="88">
        <v>0.84199999999999997</v>
      </c>
    </row>
    <row r="74" spans="2:7">
      <c r="B74" s="87">
        <v>44958</v>
      </c>
      <c r="C74" s="86">
        <v>130.87</v>
      </c>
      <c r="D74" s="86">
        <v>181.43</v>
      </c>
      <c r="E74" s="86">
        <v>4802.75</v>
      </c>
      <c r="F74" s="86">
        <v>4808.1400000000003</v>
      </c>
      <c r="G74" s="88">
        <v>0.82799999999999996</v>
      </c>
    </row>
    <row r="75" spans="2:7">
      <c r="B75" s="87">
        <v>44986</v>
      </c>
      <c r="C75" s="86">
        <v>131.77000000000001</v>
      </c>
      <c r="D75" s="86">
        <v>181.36</v>
      </c>
      <c r="E75" s="86">
        <v>4760.96</v>
      </c>
      <c r="F75" s="86">
        <v>4627.2700000000004</v>
      </c>
      <c r="G75" s="88">
        <v>0.79400000000000004</v>
      </c>
    </row>
    <row r="76" spans="2:7">
      <c r="B76" s="87">
        <v>45017</v>
      </c>
      <c r="C76" s="86">
        <v>132.80000000000001</v>
      </c>
      <c r="D76" s="86">
        <v>179.17</v>
      </c>
      <c r="E76" s="86">
        <v>4526.03</v>
      </c>
      <c r="F76" s="86">
        <v>4669</v>
      </c>
      <c r="G76" s="88">
        <v>0.81100000000000005</v>
      </c>
    </row>
    <row r="77" spans="2:7">
      <c r="B77" s="87">
        <v>45047</v>
      </c>
      <c r="C77" s="86">
        <v>133.38</v>
      </c>
      <c r="D77" s="86">
        <v>177.7</v>
      </c>
      <c r="E77" s="86">
        <v>4539.54</v>
      </c>
      <c r="F77" s="86">
        <v>4408.6499999999996</v>
      </c>
      <c r="G77" s="88">
        <v>0.66600000000000004</v>
      </c>
    </row>
    <row r="78" spans="2:7">
      <c r="B78" s="87">
        <v>45078</v>
      </c>
      <c r="C78" s="86">
        <v>133.78</v>
      </c>
      <c r="D78" s="86">
        <v>174.91</v>
      </c>
      <c r="E78" s="86">
        <v>4213.53</v>
      </c>
      <c r="F78" s="86">
        <v>4191.28</v>
      </c>
      <c r="G78" s="88">
        <v>0.54100000000000004</v>
      </c>
    </row>
    <row r="79" spans="2:7" ht="15.75" thickBot="1">
      <c r="B79" s="95">
        <v>45108</v>
      </c>
      <c r="C79" s="96">
        <v>134.44999999999999</v>
      </c>
      <c r="D79" s="96">
        <v>173.52</v>
      </c>
      <c r="E79" s="96">
        <v>4067.63</v>
      </c>
      <c r="F79" s="96">
        <v>3923.49</v>
      </c>
      <c r="G79" s="89">
        <v>0.72299999999999998</v>
      </c>
    </row>
    <row r="81" spans="2:2">
      <c r="B81"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4:AX63"/>
  <sheetViews>
    <sheetView workbookViewId="0"/>
  </sheetViews>
  <sheetFormatPr baseColWidth="10" defaultRowHeight="15"/>
  <cols>
    <col min="1" max="50" width="11.42578125" style="2"/>
  </cols>
  <sheetData>
    <row r="4" spans="5:13" ht="15.75" thickBot="1"/>
    <row r="5" spans="5:13">
      <c r="E5" s="209" t="s">
        <v>55</v>
      </c>
      <c r="F5" s="210"/>
      <c r="G5" s="210"/>
      <c r="H5" s="210"/>
      <c r="I5" s="210"/>
      <c r="J5" s="210"/>
      <c r="K5" s="210"/>
      <c r="L5" s="210"/>
      <c r="M5" s="211"/>
    </row>
    <row r="6" spans="5:13">
      <c r="E6" s="212"/>
      <c r="F6" s="213"/>
      <c r="G6" s="213"/>
      <c r="H6" s="213"/>
      <c r="I6" s="213"/>
      <c r="J6" s="213"/>
      <c r="K6" s="213"/>
      <c r="L6" s="213"/>
      <c r="M6" s="214"/>
    </row>
    <row r="7" spans="5:13">
      <c r="E7" s="212"/>
      <c r="F7" s="213"/>
      <c r="G7" s="213"/>
      <c r="H7" s="213"/>
      <c r="I7" s="213"/>
      <c r="J7" s="213"/>
      <c r="K7" s="213"/>
      <c r="L7" s="213"/>
      <c r="M7" s="214"/>
    </row>
    <row r="8" spans="5:13">
      <c r="E8" s="212"/>
      <c r="F8" s="213"/>
      <c r="G8" s="213"/>
      <c r="H8" s="213"/>
      <c r="I8" s="213"/>
      <c r="J8" s="213"/>
      <c r="K8" s="213"/>
      <c r="L8" s="213"/>
      <c r="M8" s="214"/>
    </row>
    <row r="9" spans="5:13" ht="15.75" thickBot="1">
      <c r="E9" s="215"/>
      <c r="F9" s="216"/>
      <c r="G9" s="216"/>
      <c r="H9" s="216"/>
      <c r="I9" s="216"/>
      <c r="J9" s="216"/>
      <c r="K9" s="216"/>
      <c r="L9" s="216"/>
      <c r="M9" s="217"/>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18" t="s">
        <v>56</v>
      </c>
      <c r="F13" s="218"/>
      <c r="G13" s="218"/>
      <c r="H13" s="218"/>
      <c r="I13" s="218"/>
      <c r="J13" s="218"/>
      <c r="K13" s="218"/>
      <c r="L13" s="218"/>
      <c r="M13" s="218"/>
    </row>
    <row r="14" spans="5:13" ht="19.5" customHeight="1">
      <c r="E14" s="218"/>
      <c r="F14" s="218"/>
      <c r="G14" s="218"/>
      <c r="H14" s="218"/>
      <c r="I14" s="218"/>
      <c r="J14" s="218"/>
      <c r="K14" s="218"/>
      <c r="L14" s="218"/>
      <c r="M14" s="218"/>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203" t="s">
        <v>53</v>
      </c>
      <c r="F19" s="204"/>
      <c r="G19" s="204"/>
      <c r="H19" s="204"/>
      <c r="I19" s="204"/>
      <c r="J19" s="204"/>
      <c r="K19" s="204"/>
      <c r="L19" s="204"/>
      <c r="M19" s="205"/>
    </row>
    <row r="20" spans="5:13" ht="15" customHeight="1" thickBot="1">
      <c r="E20" s="206"/>
      <c r="F20" s="207"/>
      <c r="G20" s="207"/>
      <c r="H20" s="207"/>
      <c r="I20" s="207"/>
      <c r="J20" s="207"/>
      <c r="K20" s="207"/>
      <c r="L20" s="207"/>
      <c r="M20" s="208"/>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19" t="s">
        <v>54</v>
      </c>
      <c r="F61" s="220"/>
      <c r="G61" s="220"/>
      <c r="H61" s="220"/>
      <c r="I61" s="220"/>
      <c r="J61" s="220"/>
      <c r="K61" s="220"/>
      <c r="L61" s="220"/>
      <c r="M61" s="221"/>
    </row>
    <row r="62" spans="5:13">
      <c r="E62" s="222"/>
      <c r="F62" s="223"/>
      <c r="G62" s="223"/>
      <c r="H62" s="223"/>
      <c r="I62" s="223"/>
      <c r="J62" s="223"/>
      <c r="K62" s="223"/>
      <c r="L62" s="223"/>
      <c r="M62" s="224"/>
    </row>
    <row r="63" spans="5:13" ht="15.75" thickBot="1">
      <c r="E63" s="225"/>
      <c r="F63" s="226"/>
      <c r="G63" s="226"/>
      <c r="H63" s="226"/>
      <c r="I63" s="226"/>
      <c r="J63" s="226"/>
      <c r="K63" s="226"/>
      <c r="L63" s="226"/>
      <c r="M63" s="227"/>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86"/>
  <sheetViews>
    <sheetView zoomScale="85" zoomScaleNormal="85" workbookViewId="0">
      <selection activeCell="V33" sqref="V33"/>
    </sheetView>
  </sheetViews>
  <sheetFormatPr baseColWidth="10" defaultColWidth="11.42578125" defaultRowHeight="15"/>
  <cols>
    <col min="1" max="3" width="11.42578125" style="2"/>
    <col min="4" max="4" width="14.42578125" style="2" customWidth="1"/>
    <col min="5" max="5" width="18" style="2" customWidth="1"/>
    <col min="6" max="20" width="9.7109375" style="2" customWidth="1"/>
    <col min="21" max="16384" width="11.42578125" style="2"/>
  </cols>
  <sheetData>
    <row r="1" spans="1:20">
      <c r="A1" s="229"/>
      <c r="B1" s="229"/>
      <c r="C1" s="229"/>
    </row>
    <row r="2" spans="1:20" ht="15.75" thickBot="1"/>
    <row r="3" spans="1:20" ht="26.25" customHeight="1" thickBot="1">
      <c r="F3" s="233" t="s">
        <v>134</v>
      </c>
      <c r="G3" s="234"/>
      <c r="H3" s="234"/>
      <c r="I3" s="234"/>
      <c r="J3" s="234"/>
      <c r="K3" s="234"/>
      <c r="L3" s="234"/>
      <c r="M3" s="234"/>
      <c r="N3" s="234"/>
      <c r="O3" s="234"/>
      <c r="P3" s="234"/>
      <c r="Q3" s="234"/>
      <c r="R3" s="235"/>
    </row>
    <row r="4" spans="1:20" ht="26.25" customHeight="1" thickBot="1">
      <c r="E4" s="80" t="s">
        <v>60</v>
      </c>
      <c r="F4" s="125">
        <v>44743</v>
      </c>
      <c r="G4" s="125">
        <v>44774</v>
      </c>
      <c r="H4" s="125">
        <v>44805</v>
      </c>
      <c r="I4" s="125">
        <v>44835</v>
      </c>
      <c r="J4" s="125">
        <v>44866</v>
      </c>
      <c r="K4" s="125">
        <v>44896</v>
      </c>
      <c r="L4" s="125">
        <v>44927</v>
      </c>
      <c r="M4" s="125">
        <v>44958</v>
      </c>
      <c r="N4" s="125">
        <v>44986</v>
      </c>
      <c r="O4" s="125">
        <v>45017</v>
      </c>
      <c r="P4" s="125">
        <v>45047</v>
      </c>
      <c r="Q4" s="125">
        <v>45078</v>
      </c>
      <c r="R4" s="125">
        <v>45108</v>
      </c>
    </row>
    <row r="5" spans="1:20" ht="26.25" customHeight="1">
      <c r="E5" s="69" t="s">
        <v>63</v>
      </c>
      <c r="F5" s="42">
        <v>1035.1300000000001</v>
      </c>
      <c r="G5" s="42">
        <v>1123.29</v>
      </c>
      <c r="H5" s="42">
        <v>1123.97</v>
      </c>
      <c r="I5" s="42">
        <v>1187.44</v>
      </c>
      <c r="J5" s="42">
        <v>1327.14</v>
      </c>
      <c r="K5" s="42">
        <v>1268.9100000000001</v>
      </c>
      <c r="L5" s="42">
        <v>1442.0839000000001</v>
      </c>
      <c r="M5" s="42">
        <v>1382.13698</v>
      </c>
      <c r="N5" s="42">
        <v>1412.8427300000001</v>
      </c>
      <c r="O5" s="42">
        <v>1324.0214699999999</v>
      </c>
      <c r="P5" s="42">
        <v>1398.4186199999999</v>
      </c>
      <c r="Q5" s="42">
        <v>1511.24235</v>
      </c>
      <c r="R5" s="43">
        <v>1116.4626800000001</v>
      </c>
    </row>
    <row r="6" spans="1:20" ht="26.25" customHeight="1">
      <c r="E6" s="70" t="s">
        <v>64</v>
      </c>
      <c r="F6" s="11">
        <v>587.69000000000005</v>
      </c>
      <c r="G6" s="11">
        <v>581.03</v>
      </c>
      <c r="H6" s="11">
        <v>586.38</v>
      </c>
      <c r="I6" s="11">
        <v>574.12</v>
      </c>
      <c r="J6" s="11">
        <v>563.85</v>
      </c>
      <c r="K6" s="11">
        <v>592.03</v>
      </c>
      <c r="L6" s="11">
        <v>539.06421999999998</v>
      </c>
      <c r="M6" s="11">
        <v>635.94366000000002</v>
      </c>
      <c r="N6" s="11">
        <v>768.35276999999996</v>
      </c>
      <c r="O6" s="11">
        <v>631.99842000000001</v>
      </c>
      <c r="P6" s="11">
        <v>669.40308000000005</v>
      </c>
      <c r="Q6" s="11">
        <v>565.21892000000003</v>
      </c>
      <c r="R6" s="25">
        <v>645.93880999999999</v>
      </c>
    </row>
    <row r="7" spans="1:20" ht="26.25" customHeight="1">
      <c r="E7" s="70" t="s">
        <v>65</v>
      </c>
      <c r="F7" s="11">
        <v>604.09</v>
      </c>
      <c r="G7" s="11">
        <v>604.09</v>
      </c>
      <c r="H7" s="11">
        <v>604.09</v>
      </c>
      <c r="I7" s="11">
        <v>604.09</v>
      </c>
      <c r="J7" s="11">
        <v>604.09</v>
      </c>
      <c r="K7" s="11">
        <v>604.09</v>
      </c>
      <c r="L7" s="11">
        <v>683.34339999999997</v>
      </c>
      <c r="M7" s="11">
        <v>683.34339999999997</v>
      </c>
      <c r="N7" s="11">
        <v>683.34339999999997</v>
      </c>
      <c r="O7" s="11">
        <v>683.34339999999997</v>
      </c>
      <c r="P7" s="11">
        <v>683.34339999999997</v>
      </c>
      <c r="Q7" s="11">
        <v>683.34339999999997</v>
      </c>
      <c r="R7" s="25">
        <v>683.34339999999997</v>
      </c>
    </row>
    <row r="8" spans="1:20" ht="26.25" customHeight="1">
      <c r="E8" s="70" t="s">
        <v>66</v>
      </c>
      <c r="F8" s="11">
        <v>2319.21</v>
      </c>
      <c r="G8" s="11">
        <v>2401.5500000000002</v>
      </c>
      <c r="H8" s="11">
        <v>2407</v>
      </c>
      <c r="I8" s="11">
        <v>2459.6799999999998</v>
      </c>
      <c r="J8" s="11">
        <v>2584.83</v>
      </c>
      <c r="K8" s="11">
        <v>2563.9299999999998</v>
      </c>
      <c r="L8" s="11">
        <v>2774</v>
      </c>
      <c r="M8" s="11">
        <v>2816</v>
      </c>
      <c r="N8" s="11">
        <v>2985.3036200000001</v>
      </c>
      <c r="O8" s="11">
        <v>2755.25677</v>
      </c>
      <c r="P8" s="11">
        <v>2874.1197099999999</v>
      </c>
      <c r="Q8" s="11">
        <v>2880.6138799999999</v>
      </c>
      <c r="R8" s="25">
        <v>2551.78766</v>
      </c>
    </row>
    <row r="9" spans="1:20" ht="26.25" customHeight="1" thickBot="1">
      <c r="E9" s="71" t="s">
        <v>67</v>
      </c>
      <c r="F9" s="26">
        <v>3077.62</v>
      </c>
      <c r="G9" s="26">
        <v>3098.5</v>
      </c>
      <c r="H9" s="26">
        <v>3126.28</v>
      </c>
      <c r="I9" s="26">
        <v>3151.41</v>
      </c>
      <c r="J9" s="26">
        <v>3170.06</v>
      </c>
      <c r="K9" s="26">
        <v>3190.45</v>
      </c>
      <c r="L9" s="26">
        <v>3226.6563599999999</v>
      </c>
      <c r="M9" s="26">
        <v>3279.9004799999998</v>
      </c>
      <c r="N9" s="26">
        <v>3330.1972300000002</v>
      </c>
      <c r="O9" s="26">
        <v>3360.9782500000001</v>
      </c>
      <c r="P9" s="26">
        <v>3383.0157800000002</v>
      </c>
      <c r="Q9" s="26">
        <v>3393.54376</v>
      </c>
      <c r="R9" s="27">
        <v>3399.4661799999999</v>
      </c>
    </row>
    <row r="10" spans="1:20" ht="30" customHeight="1" thickBot="1">
      <c r="E10" s="230" t="s">
        <v>88</v>
      </c>
      <c r="F10" s="230"/>
      <c r="G10" s="230"/>
      <c r="H10" s="230"/>
      <c r="I10" s="230"/>
      <c r="J10" s="230"/>
      <c r="K10" s="230"/>
      <c r="L10" s="230"/>
      <c r="M10" s="230"/>
      <c r="N10" s="230"/>
      <c r="O10" s="230"/>
      <c r="P10" s="230"/>
      <c r="Q10" s="230"/>
      <c r="R10" s="230"/>
      <c r="S10" s="230"/>
      <c r="T10" s="230"/>
    </row>
    <row r="11" spans="1:20" ht="30" customHeight="1" thickBot="1">
      <c r="F11" s="233" t="s">
        <v>135</v>
      </c>
      <c r="G11" s="234"/>
      <c r="H11" s="234"/>
      <c r="I11" s="234"/>
      <c r="J11" s="234"/>
      <c r="K11" s="234"/>
      <c r="L11" s="234"/>
      <c r="M11" s="234"/>
      <c r="N11" s="234"/>
      <c r="O11" s="234"/>
      <c r="P11" s="234"/>
      <c r="Q11" s="234"/>
      <c r="R11" s="235"/>
    </row>
    <row r="12" spans="1:20" ht="30" customHeight="1" thickBot="1">
      <c r="D12" s="81" t="s">
        <v>84</v>
      </c>
      <c r="E12" s="82" t="s">
        <v>83</v>
      </c>
      <c r="F12" s="125">
        <v>44713</v>
      </c>
      <c r="G12" s="125">
        <v>44743</v>
      </c>
      <c r="H12" s="125">
        <v>44774</v>
      </c>
      <c r="I12" s="125">
        <v>44805</v>
      </c>
      <c r="J12" s="125">
        <v>44835</v>
      </c>
      <c r="K12" s="125">
        <v>44866</v>
      </c>
      <c r="L12" s="125">
        <v>44896</v>
      </c>
      <c r="M12" s="125">
        <v>44927</v>
      </c>
      <c r="N12" s="125">
        <v>44958</v>
      </c>
      <c r="O12" s="125">
        <v>44986</v>
      </c>
      <c r="P12" s="125">
        <v>45017</v>
      </c>
      <c r="Q12" s="125">
        <v>45047</v>
      </c>
      <c r="R12" s="79">
        <v>45078</v>
      </c>
    </row>
    <row r="13" spans="1:20" ht="30" customHeight="1">
      <c r="D13" s="231" t="s">
        <v>85</v>
      </c>
      <c r="E13" s="64" t="s">
        <v>68</v>
      </c>
      <c r="F13" s="42">
        <v>1006.16</v>
      </c>
      <c r="G13" s="42">
        <v>1037.8800000000001</v>
      </c>
      <c r="H13" s="42">
        <v>1069.1199999999999</v>
      </c>
      <c r="I13" s="42">
        <v>1080.05</v>
      </c>
      <c r="J13" s="42">
        <v>1098.8900000000001</v>
      </c>
      <c r="K13" s="42">
        <v>1147.2</v>
      </c>
      <c r="L13" s="42">
        <v>1156.03</v>
      </c>
      <c r="M13" s="42">
        <v>1224.77</v>
      </c>
      <c r="N13" s="42">
        <v>1247.1600000000001</v>
      </c>
      <c r="O13" s="42">
        <v>1314.94</v>
      </c>
      <c r="P13" s="42">
        <v>1328.75</v>
      </c>
      <c r="Q13" s="123">
        <v>1339.14</v>
      </c>
      <c r="R13" s="43">
        <v>1344.99</v>
      </c>
    </row>
    <row r="14" spans="1:20" ht="30" customHeight="1" thickBot="1">
      <c r="D14" s="232"/>
      <c r="E14" s="32" t="s">
        <v>69</v>
      </c>
      <c r="F14" s="11">
        <v>1257.23</v>
      </c>
      <c r="G14" s="11">
        <v>1296.6099999999999</v>
      </c>
      <c r="H14" s="11">
        <v>1334.67</v>
      </c>
      <c r="I14" s="11">
        <v>1348.32</v>
      </c>
      <c r="J14" s="11">
        <v>1371.9</v>
      </c>
      <c r="K14" s="11">
        <v>1432.78</v>
      </c>
      <c r="L14" s="11">
        <v>1443.8</v>
      </c>
      <c r="M14" s="11">
        <v>1529.93</v>
      </c>
      <c r="N14" s="11">
        <v>1558.32</v>
      </c>
      <c r="O14" s="11">
        <v>1642.54</v>
      </c>
      <c r="P14" s="11">
        <v>1659.79</v>
      </c>
      <c r="Q14" s="124">
        <v>1672.77</v>
      </c>
      <c r="R14" s="25">
        <v>1680.07</v>
      </c>
      <c r="T14" s="92"/>
    </row>
    <row r="15" spans="1:20" ht="30" customHeight="1" thickBot="1">
      <c r="D15" s="45" t="s">
        <v>86</v>
      </c>
      <c r="E15" s="32" t="s">
        <v>70</v>
      </c>
      <c r="F15" s="11">
        <v>2246.4499999999998</v>
      </c>
      <c r="G15" s="11">
        <v>2319.21</v>
      </c>
      <c r="H15" s="11">
        <v>2401.5500000000002</v>
      </c>
      <c r="I15" s="11">
        <v>2407</v>
      </c>
      <c r="J15" s="11">
        <v>2459.6799999999998</v>
      </c>
      <c r="K15" s="11">
        <v>2584.83</v>
      </c>
      <c r="L15" s="11">
        <v>2563.9299999999998</v>
      </c>
      <c r="M15" s="11">
        <v>2774</v>
      </c>
      <c r="N15" s="11">
        <v>2816</v>
      </c>
      <c r="O15" s="11">
        <v>2985.3036200000001</v>
      </c>
      <c r="P15" s="11">
        <f>+P8</f>
        <v>2874.1197099999999</v>
      </c>
      <c r="Q15" s="124">
        <v>2874.1197099999999</v>
      </c>
      <c r="R15" s="25">
        <v>2880.6138799999999</v>
      </c>
    </row>
    <row r="16" spans="1:20" ht="30" customHeight="1" thickBot="1">
      <c r="D16" s="45" t="s">
        <v>87</v>
      </c>
      <c r="E16" s="33" t="s">
        <v>71</v>
      </c>
      <c r="F16" s="26">
        <v>2695.74</v>
      </c>
      <c r="G16" s="26">
        <v>2783.0520000000001</v>
      </c>
      <c r="H16" s="26">
        <v>2881.86</v>
      </c>
      <c r="I16" s="26">
        <v>2888.4</v>
      </c>
      <c r="J16" s="26">
        <v>2951.6159999999995</v>
      </c>
      <c r="K16" s="26">
        <v>3101.7959999999998</v>
      </c>
      <c r="L16" s="26">
        <v>3076.7159999999999</v>
      </c>
      <c r="M16" s="26">
        <v>3328.7999999999997</v>
      </c>
      <c r="N16" s="26">
        <v>3379.2</v>
      </c>
      <c r="O16" s="26">
        <v>3582.3643440000001</v>
      </c>
      <c r="P16" s="26">
        <f>+P15*1.2</f>
        <v>3448.9436519999999</v>
      </c>
      <c r="Q16" s="119">
        <v>3448.9436519999999</v>
      </c>
      <c r="R16" s="27">
        <v>3456.7366559999996</v>
      </c>
    </row>
    <row r="17" spans="5:21" ht="15" customHeight="1">
      <c r="E17" s="228" t="s">
        <v>89</v>
      </c>
      <c r="F17" s="228"/>
      <c r="G17" s="228"/>
      <c r="H17" s="228"/>
      <c r="I17" s="228"/>
      <c r="J17" s="228"/>
      <c r="K17" s="228"/>
      <c r="L17" s="228"/>
      <c r="M17" s="228"/>
      <c r="N17" s="228"/>
      <c r="O17" s="228"/>
      <c r="P17" s="228"/>
      <c r="Q17" s="228"/>
      <c r="R17" s="228"/>
      <c r="S17" s="228"/>
      <c r="T17" s="228"/>
    </row>
    <row r="18" spans="5:21" ht="29.25" customHeight="1">
      <c r="E18" s="228"/>
      <c r="F18" s="228"/>
      <c r="G18" s="228"/>
      <c r="H18" s="228"/>
      <c r="I18" s="228"/>
      <c r="J18" s="228"/>
      <c r="K18" s="228"/>
      <c r="L18" s="228"/>
      <c r="M18" s="228"/>
      <c r="N18" s="228"/>
      <c r="O18" s="228"/>
      <c r="P18" s="228"/>
      <c r="Q18" s="228"/>
      <c r="R18" s="228"/>
      <c r="S18" s="228"/>
      <c r="T18" s="228"/>
      <c r="U18" s="100"/>
    </row>
    <row r="40" spans="11:28">
      <c r="K40" s="53" t="s">
        <v>88</v>
      </c>
    </row>
    <row r="41" spans="11:28">
      <c r="AB41" s="2" t="s">
        <v>153</v>
      </c>
    </row>
    <row r="60" spans="12:12">
      <c r="L60" s="53"/>
    </row>
    <row r="79" ht="32.25" customHeight="1"/>
    <row r="80" ht="32.25" customHeight="1"/>
    <row r="83" ht="30" customHeight="1"/>
    <row r="86" ht="21" customHeight="1"/>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R86"/>
  <sheetViews>
    <sheetView topLeftCell="B21" zoomScaleNormal="100" workbookViewId="0">
      <selection activeCell="E3" sqref="E3"/>
    </sheetView>
  </sheetViews>
  <sheetFormatPr baseColWidth="10" defaultColWidth="11.42578125" defaultRowHeight="15"/>
  <cols>
    <col min="1" max="3" width="11.42578125" style="2"/>
    <col min="4" max="4" width="14.42578125" style="2" customWidth="1"/>
    <col min="5" max="5" width="18" style="2" customWidth="1"/>
    <col min="6" max="16" width="9.7109375" style="2" customWidth="1"/>
    <col min="17" max="17" width="9.28515625" style="2" bestFit="1" customWidth="1"/>
    <col min="18" max="16384" width="11.42578125" style="2"/>
  </cols>
  <sheetData>
    <row r="1" spans="1:18">
      <c r="A1" s="229"/>
      <c r="B1" s="229"/>
      <c r="C1" s="229"/>
    </row>
    <row r="3" spans="1:18" ht="26.25" customHeight="1" thickBot="1">
      <c r="F3" s="237" t="s">
        <v>142</v>
      </c>
      <c r="G3" s="237"/>
      <c r="H3" s="237"/>
      <c r="I3" s="237"/>
      <c r="J3" s="237"/>
      <c r="K3" s="237"/>
      <c r="L3" s="237"/>
      <c r="M3" s="237"/>
      <c r="N3" s="237"/>
      <c r="O3" s="237"/>
      <c r="P3" s="237"/>
      <c r="Q3" s="237"/>
      <c r="R3" s="237"/>
    </row>
    <row r="4" spans="1:18" ht="26.25" customHeight="1" thickBot="1">
      <c r="E4" s="50" t="s">
        <v>60</v>
      </c>
      <c r="F4" s="47">
        <v>44743</v>
      </c>
      <c r="G4" s="47">
        <v>44774</v>
      </c>
      <c r="H4" s="47">
        <v>44805</v>
      </c>
      <c r="I4" s="47">
        <v>44835</v>
      </c>
      <c r="J4" s="47">
        <v>44866</v>
      </c>
      <c r="K4" s="47">
        <v>44896</v>
      </c>
      <c r="L4" s="47">
        <v>44927</v>
      </c>
      <c r="M4" s="47">
        <v>44958</v>
      </c>
      <c r="N4" s="47">
        <v>44986</v>
      </c>
      <c r="O4" s="47">
        <v>45017</v>
      </c>
      <c r="P4" s="48">
        <v>45047</v>
      </c>
      <c r="Q4" s="47">
        <v>45078</v>
      </c>
      <c r="R4" s="48">
        <v>45108</v>
      </c>
    </row>
    <row r="5" spans="1:18" ht="26.25" customHeight="1">
      <c r="E5" s="44" t="s">
        <v>63</v>
      </c>
      <c r="F5" s="42">
        <v>1416</v>
      </c>
      <c r="G5" s="42">
        <v>1431</v>
      </c>
      <c r="H5" s="42">
        <v>1456</v>
      </c>
      <c r="I5" s="42">
        <v>1469</v>
      </c>
      <c r="J5" s="42">
        <v>1591</v>
      </c>
      <c r="K5" s="42">
        <v>1467</v>
      </c>
      <c r="L5" s="42">
        <v>1624</v>
      </c>
      <c r="M5" s="42">
        <v>1511</v>
      </c>
      <c r="N5" s="42">
        <v>1450</v>
      </c>
      <c r="O5" s="42">
        <v>1512</v>
      </c>
      <c r="P5" s="39">
        <v>1512</v>
      </c>
      <c r="Q5" s="39">
        <v>1497</v>
      </c>
      <c r="R5" s="40">
        <v>1414</v>
      </c>
    </row>
    <row r="6" spans="1:18" ht="26.25" customHeight="1">
      <c r="E6" s="32" t="s">
        <v>64</v>
      </c>
      <c r="F6" s="11">
        <v>293</v>
      </c>
      <c r="G6" s="11">
        <v>324</v>
      </c>
      <c r="H6" s="11">
        <v>308</v>
      </c>
      <c r="I6" s="11">
        <v>268</v>
      </c>
      <c r="J6" s="11">
        <v>292</v>
      </c>
      <c r="K6" s="11">
        <v>289</v>
      </c>
      <c r="L6" s="11">
        <v>308</v>
      </c>
      <c r="M6" s="11">
        <v>322</v>
      </c>
      <c r="N6" s="11">
        <v>304</v>
      </c>
      <c r="O6" s="11">
        <v>320</v>
      </c>
      <c r="P6" s="30">
        <v>320</v>
      </c>
      <c r="Q6" s="30">
        <v>310</v>
      </c>
      <c r="R6" s="31">
        <v>320</v>
      </c>
    </row>
    <row r="7" spans="1:18" ht="26.25" customHeight="1">
      <c r="E7" s="32" t="s">
        <v>65</v>
      </c>
      <c r="F7" s="11">
        <v>695</v>
      </c>
      <c r="G7" s="11">
        <v>707</v>
      </c>
      <c r="H7" s="11">
        <v>707</v>
      </c>
      <c r="I7" s="11">
        <v>712</v>
      </c>
      <c r="J7" s="11">
        <v>718</v>
      </c>
      <c r="K7" s="11">
        <v>731</v>
      </c>
      <c r="L7" s="11">
        <v>735</v>
      </c>
      <c r="M7" s="11">
        <v>746</v>
      </c>
      <c r="N7" s="11">
        <v>755</v>
      </c>
      <c r="O7" s="11">
        <v>758</v>
      </c>
      <c r="P7" s="30">
        <v>758</v>
      </c>
      <c r="Q7" s="30">
        <v>757</v>
      </c>
      <c r="R7" s="31">
        <v>752</v>
      </c>
    </row>
    <row r="8" spans="1:18" ht="26.25" customHeight="1">
      <c r="E8" s="32" t="s">
        <v>66</v>
      </c>
      <c r="F8" s="11">
        <v>2455.61</v>
      </c>
      <c r="G8" s="11">
        <v>2514.15</v>
      </c>
      <c r="H8" s="11">
        <v>2525.2800000000002</v>
      </c>
      <c r="I8" s="11">
        <v>2503.54</v>
      </c>
      <c r="J8" s="11">
        <v>2658.31</v>
      </c>
      <c r="K8" s="11">
        <v>2544.2399999999998</v>
      </c>
      <c r="L8" s="11">
        <v>2736.03</v>
      </c>
      <c r="M8" s="11">
        <v>2641.83</v>
      </c>
      <c r="N8" s="11">
        <v>2568.94</v>
      </c>
      <c r="O8" s="11">
        <v>2651.33</v>
      </c>
      <c r="P8" s="30">
        <v>2651.33</v>
      </c>
      <c r="Q8" s="30">
        <v>2619.0300000000002</v>
      </c>
      <c r="R8" s="31">
        <v>2542.1799999999998</v>
      </c>
    </row>
    <row r="9" spans="1:18" ht="26.25" customHeight="1" thickBot="1">
      <c r="E9" s="33" t="s">
        <v>67</v>
      </c>
      <c r="F9" s="26">
        <v>4254</v>
      </c>
      <c r="G9" s="26">
        <v>4283</v>
      </c>
      <c r="H9" s="26">
        <v>4322</v>
      </c>
      <c r="I9" s="26">
        <v>4356</v>
      </c>
      <c r="J9" s="26">
        <v>4382</v>
      </c>
      <c r="K9" s="26">
        <v>4410</v>
      </c>
      <c r="L9" s="26">
        <v>4460</v>
      </c>
      <c r="M9" s="26">
        <v>4534</v>
      </c>
      <c r="N9" s="26">
        <v>4604</v>
      </c>
      <c r="O9" s="26">
        <v>4646</v>
      </c>
      <c r="P9" s="34">
        <v>4646</v>
      </c>
      <c r="Q9" s="34">
        <v>4691</v>
      </c>
      <c r="R9" s="35">
        <v>4699</v>
      </c>
    </row>
    <row r="10" spans="1:18" ht="30" customHeight="1">
      <c r="E10" s="230" t="s">
        <v>88</v>
      </c>
      <c r="F10" s="230"/>
      <c r="G10" s="230"/>
      <c r="H10" s="230"/>
      <c r="I10" s="230"/>
      <c r="J10" s="230"/>
      <c r="K10" s="230"/>
      <c r="L10" s="230"/>
      <c r="M10" s="230"/>
      <c r="N10" s="230"/>
      <c r="O10" s="230"/>
      <c r="P10" s="230"/>
    </row>
    <row r="11" spans="1:18" ht="30" customHeight="1" thickBot="1">
      <c r="F11" s="237" t="s">
        <v>143</v>
      </c>
      <c r="G11" s="237"/>
      <c r="H11" s="237"/>
      <c r="I11" s="237"/>
      <c r="J11" s="237"/>
      <c r="K11" s="237"/>
      <c r="L11" s="237"/>
      <c r="M11" s="237"/>
      <c r="N11" s="237"/>
      <c r="O11" s="237"/>
      <c r="P11" s="237"/>
      <c r="Q11" s="237"/>
      <c r="R11" s="237"/>
    </row>
    <row r="12" spans="1:18" ht="30" customHeight="1" thickBot="1">
      <c r="D12" s="46" t="s">
        <v>84</v>
      </c>
      <c r="E12" s="46" t="s">
        <v>83</v>
      </c>
      <c r="F12" s="47">
        <v>44743</v>
      </c>
      <c r="G12" s="47">
        <v>44774</v>
      </c>
      <c r="H12" s="47">
        <v>44805</v>
      </c>
      <c r="I12" s="47">
        <v>44835</v>
      </c>
      <c r="J12" s="47">
        <v>44866</v>
      </c>
      <c r="K12" s="47">
        <v>44896</v>
      </c>
      <c r="L12" s="47">
        <v>44927</v>
      </c>
      <c r="M12" s="47">
        <v>44958</v>
      </c>
      <c r="N12" s="47">
        <v>44986</v>
      </c>
      <c r="O12" s="47">
        <v>45017</v>
      </c>
      <c r="P12" s="48">
        <v>45047</v>
      </c>
      <c r="Q12" s="47">
        <v>45078</v>
      </c>
      <c r="R12" s="48">
        <v>45108</v>
      </c>
    </row>
    <row r="13" spans="1:18" ht="30" customHeight="1">
      <c r="D13" s="231" t="s">
        <v>85</v>
      </c>
      <c r="E13" s="44" t="s">
        <v>68</v>
      </c>
      <c r="F13" s="42">
        <v>1123.27</v>
      </c>
      <c r="G13" s="42">
        <v>1149.3599999999999</v>
      </c>
      <c r="H13" s="42">
        <v>1154.32</v>
      </c>
      <c r="I13" s="42">
        <v>1146.18</v>
      </c>
      <c r="J13" s="42">
        <v>1212.06</v>
      </c>
      <c r="K13" s="42">
        <v>1166.58</v>
      </c>
      <c r="L13" s="42">
        <v>1248.7</v>
      </c>
      <c r="M13" s="42">
        <v>1212.8900000000001</v>
      </c>
      <c r="N13" s="42">
        <v>1183.19</v>
      </c>
      <c r="O13" s="42">
        <v>1215.25</v>
      </c>
      <c r="P13" s="39">
        <v>1215.25</v>
      </c>
      <c r="Q13" s="39">
        <v>1209.4100000000001</v>
      </c>
      <c r="R13" s="40">
        <v>1178</v>
      </c>
    </row>
    <row r="14" spans="1:18" ht="30" customHeight="1" thickBot="1">
      <c r="D14" s="232"/>
      <c r="E14" s="32" t="s">
        <v>69</v>
      </c>
      <c r="F14" s="11">
        <v>1408.66</v>
      </c>
      <c r="G14" s="11">
        <v>1442.77</v>
      </c>
      <c r="H14" s="11">
        <v>1447.01</v>
      </c>
      <c r="I14" s="11">
        <v>1437.12</v>
      </c>
      <c r="J14" s="11">
        <v>1519.44</v>
      </c>
      <c r="K14" s="11">
        <v>1463.43</v>
      </c>
      <c r="L14" s="11">
        <v>1565.89</v>
      </c>
      <c r="M14" s="11">
        <v>1521.57</v>
      </c>
      <c r="N14" s="11">
        <v>1482.78</v>
      </c>
      <c r="O14" s="11">
        <v>1524.46</v>
      </c>
      <c r="P14" s="30">
        <v>1524.46</v>
      </c>
      <c r="Q14" s="30">
        <v>1517.12</v>
      </c>
      <c r="R14" s="31">
        <v>1477.97</v>
      </c>
    </row>
    <row r="15" spans="1:18" ht="30" customHeight="1" thickBot="1">
      <c r="D15" s="45" t="s">
        <v>86</v>
      </c>
      <c r="E15" s="32" t="s">
        <v>70</v>
      </c>
      <c r="F15" s="11">
        <v>2455.61</v>
      </c>
      <c r="G15" s="11">
        <v>2514.15</v>
      </c>
      <c r="H15" s="11">
        <f t="shared" ref="H15:M15" si="0">+H8</f>
        <v>2525.2800000000002</v>
      </c>
      <c r="I15" s="11">
        <f t="shared" si="0"/>
        <v>2503.54</v>
      </c>
      <c r="J15" s="11">
        <f t="shared" si="0"/>
        <v>2658.31</v>
      </c>
      <c r="K15" s="11">
        <f t="shared" si="0"/>
        <v>2544.2399999999998</v>
      </c>
      <c r="L15" s="11">
        <f t="shared" si="0"/>
        <v>2736.03</v>
      </c>
      <c r="M15" s="11">
        <f t="shared" si="0"/>
        <v>2641.83</v>
      </c>
      <c r="N15" s="11">
        <v>2568.94</v>
      </c>
      <c r="O15" s="11">
        <f>+O8</f>
        <v>2651.33</v>
      </c>
      <c r="P15" s="30">
        <v>2651.33</v>
      </c>
      <c r="Q15" s="11">
        <f>+Q8</f>
        <v>2619.0300000000002</v>
      </c>
      <c r="R15" s="25">
        <f>+R8</f>
        <v>2542.1799999999998</v>
      </c>
    </row>
    <row r="16" spans="1:18" ht="30" customHeight="1" thickBot="1">
      <c r="D16" s="45" t="s">
        <v>87</v>
      </c>
      <c r="E16" s="33" t="s">
        <v>71</v>
      </c>
      <c r="F16" s="26">
        <v>2946.732</v>
      </c>
      <c r="G16" s="26">
        <v>3016.98</v>
      </c>
      <c r="H16" s="26">
        <v>3030.3360000000002</v>
      </c>
      <c r="I16" s="26">
        <v>3004.248</v>
      </c>
      <c r="J16" s="26">
        <v>3189.9719999999998</v>
      </c>
      <c r="K16" s="26">
        <v>3053.0879999999997</v>
      </c>
      <c r="L16" s="26">
        <v>3283.2360000000003</v>
      </c>
      <c r="M16" s="26">
        <v>3170.1959999999999</v>
      </c>
      <c r="N16" s="26">
        <v>3082.7280000000001</v>
      </c>
      <c r="O16" s="26">
        <f>+O15*1.2</f>
        <v>3181.596</v>
      </c>
      <c r="P16" s="26">
        <v>3181.596</v>
      </c>
      <c r="Q16" s="26">
        <f>+Q15*1.2</f>
        <v>3142.8360000000002</v>
      </c>
      <c r="R16" s="27">
        <f>+R15*1.2</f>
        <v>3050.6159999999995</v>
      </c>
    </row>
    <row r="17" spans="5:16" ht="15" customHeight="1">
      <c r="E17" s="236" t="s">
        <v>89</v>
      </c>
      <c r="F17" s="236"/>
      <c r="G17" s="236"/>
      <c r="H17" s="236"/>
      <c r="I17" s="236"/>
      <c r="J17" s="236"/>
      <c r="K17" s="236"/>
      <c r="L17" s="236"/>
      <c r="M17" s="236"/>
      <c r="N17" s="236"/>
      <c r="O17" s="236"/>
      <c r="P17" s="236"/>
    </row>
    <row r="18" spans="5:16" ht="15" customHeight="1">
      <c r="E18" s="236"/>
      <c r="F18" s="236"/>
      <c r="G18" s="236"/>
      <c r="H18" s="236"/>
      <c r="I18" s="236"/>
      <c r="J18" s="236"/>
      <c r="K18" s="236"/>
      <c r="L18" s="236"/>
      <c r="M18" s="236"/>
      <c r="N18" s="236"/>
      <c r="O18" s="236"/>
      <c r="P18" s="236"/>
    </row>
    <row r="19" spans="5:16">
      <c r="E19" s="236"/>
      <c r="F19" s="236"/>
      <c r="G19" s="236"/>
      <c r="H19" s="236"/>
      <c r="I19" s="236"/>
      <c r="J19" s="236"/>
      <c r="K19" s="236"/>
      <c r="L19" s="236"/>
      <c r="M19" s="236"/>
      <c r="N19" s="236"/>
      <c r="O19" s="236"/>
      <c r="P19" s="236"/>
    </row>
    <row r="41" spans="12:12">
      <c r="L41" s="53" t="s">
        <v>88</v>
      </c>
    </row>
    <row r="62" spans="12:12">
      <c r="L62" s="53" t="s">
        <v>88</v>
      </c>
    </row>
    <row r="79" ht="32.25" customHeight="1"/>
    <row r="80" ht="32.25" customHeight="1"/>
    <row r="83" ht="30" customHeight="1"/>
    <row r="86" ht="21" customHeight="1"/>
  </sheetData>
  <mergeCells count="6">
    <mergeCell ref="E17:P19"/>
    <mergeCell ref="A1:C1"/>
    <mergeCell ref="E10:P10"/>
    <mergeCell ref="D13:D14"/>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R86"/>
  <sheetViews>
    <sheetView topLeftCell="A22" zoomScaleNormal="100" workbookViewId="0">
      <selection activeCell="E3" sqref="E3"/>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16" width="9.7109375" style="2" customWidth="1"/>
    <col min="17" max="16384" width="11.42578125" style="2"/>
  </cols>
  <sheetData>
    <row r="1" spans="1:18" ht="6.75" customHeight="1">
      <c r="A1" s="229"/>
      <c r="B1" s="229"/>
      <c r="C1" s="229"/>
    </row>
    <row r="2" spans="1:18" ht="6.75" customHeight="1"/>
    <row r="3" spans="1:18" ht="26.25" customHeight="1" thickBot="1">
      <c r="F3" s="237" t="s">
        <v>144</v>
      </c>
      <c r="G3" s="237"/>
      <c r="H3" s="237"/>
      <c r="I3" s="237"/>
      <c r="J3" s="237"/>
      <c r="K3" s="237"/>
      <c r="L3" s="237"/>
      <c r="M3" s="237"/>
      <c r="N3" s="237"/>
      <c r="O3" s="237"/>
      <c r="P3" s="237"/>
      <c r="Q3" s="237"/>
      <c r="R3" s="237"/>
    </row>
    <row r="4" spans="1:18" ht="26.25" customHeight="1" thickBot="1">
      <c r="E4" s="84" t="s">
        <v>60</v>
      </c>
      <c r="F4" s="47">
        <v>44743</v>
      </c>
      <c r="G4" s="47">
        <v>44774</v>
      </c>
      <c r="H4" s="47">
        <v>44805</v>
      </c>
      <c r="I4" s="47">
        <v>44835</v>
      </c>
      <c r="J4" s="47">
        <v>44866</v>
      </c>
      <c r="K4" s="47">
        <v>44896</v>
      </c>
      <c r="L4" s="47">
        <v>44927</v>
      </c>
      <c r="M4" s="47">
        <v>44958</v>
      </c>
      <c r="N4" s="47">
        <v>44986</v>
      </c>
      <c r="O4" s="47">
        <v>45017</v>
      </c>
      <c r="P4" s="48">
        <v>45047</v>
      </c>
      <c r="Q4" s="47">
        <v>45078</v>
      </c>
      <c r="R4" s="48">
        <v>45108</v>
      </c>
    </row>
    <row r="5" spans="1:18" ht="26.25" customHeight="1">
      <c r="E5" s="64" t="s">
        <v>63</v>
      </c>
      <c r="F5" s="41">
        <v>913.23</v>
      </c>
      <c r="G5" s="42">
        <v>1017.43</v>
      </c>
      <c r="H5" s="42">
        <v>1030.83</v>
      </c>
      <c r="I5" s="42">
        <v>1062.8499999999999</v>
      </c>
      <c r="J5" s="42">
        <v>1169.95</v>
      </c>
      <c r="K5" s="42">
        <v>1220.44</v>
      </c>
      <c r="L5" s="42">
        <v>1202.77</v>
      </c>
      <c r="M5" s="42">
        <v>1290.19</v>
      </c>
      <c r="N5" s="42">
        <v>1132.24</v>
      </c>
      <c r="O5" s="42">
        <v>1089.52</v>
      </c>
      <c r="P5" s="42">
        <v>1089.52</v>
      </c>
      <c r="Q5" s="42">
        <v>1089.52</v>
      </c>
      <c r="R5" s="40">
        <v>1026.28</v>
      </c>
    </row>
    <row r="6" spans="1:18" ht="26.25" customHeight="1">
      <c r="E6" s="32" t="s">
        <v>64</v>
      </c>
      <c r="F6" s="28">
        <v>660.02</v>
      </c>
      <c r="G6" s="11">
        <v>694.03</v>
      </c>
      <c r="H6" s="11">
        <v>655.81</v>
      </c>
      <c r="I6" s="11">
        <v>695.15</v>
      </c>
      <c r="J6" s="11">
        <v>733.29</v>
      </c>
      <c r="K6" s="11">
        <v>652.77</v>
      </c>
      <c r="L6" s="11">
        <v>689.37</v>
      </c>
      <c r="M6" s="11">
        <v>766.35</v>
      </c>
      <c r="N6" s="11">
        <v>747.55</v>
      </c>
      <c r="O6" s="11">
        <v>732.84</v>
      </c>
      <c r="P6" s="11">
        <v>732.84</v>
      </c>
      <c r="Q6" s="11">
        <v>732.84</v>
      </c>
      <c r="R6" s="31">
        <v>782.44</v>
      </c>
    </row>
    <row r="7" spans="1:18" ht="26.25" customHeight="1">
      <c r="E7" s="32" t="s">
        <v>65</v>
      </c>
      <c r="F7" s="28">
        <v>507.54</v>
      </c>
      <c r="G7" s="11">
        <v>519.71</v>
      </c>
      <c r="H7" s="11">
        <v>516.52</v>
      </c>
      <c r="I7" s="11">
        <v>518.17999999999995</v>
      </c>
      <c r="J7" s="11">
        <v>526.27</v>
      </c>
      <c r="K7" s="11">
        <v>535.5</v>
      </c>
      <c r="L7" s="11">
        <v>605.73</v>
      </c>
      <c r="M7" s="11">
        <v>615.05999999999995</v>
      </c>
      <c r="N7" s="11">
        <v>546.04999999999995</v>
      </c>
      <c r="O7" s="11">
        <v>545.26</v>
      </c>
      <c r="P7" s="11">
        <v>538.11</v>
      </c>
      <c r="Q7" s="11">
        <v>538.11</v>
      </c>
      <c r="R7" s="31">
        <v>524.19000000000005</v>
      </c>
    </row>
    <row r="8" spans="1:18" ht="26.25" customHeight="1">
      <c r="E8" s="32" t="s">
        <v>66</v>
      </c>
      <c r="F8" s="28">
        <v>2206.5500000000002</v>
      </c>
      <c r="G8" s="11">
        <v>2361.3000000000002</v>
      </c>
      <c r="H8" s="11">
        <v>2332</v>
      </c>
      <c r="I8" s="11">
        <v>2408.1999999999998</v>
      </c>
      <c r="J8" s="11">
        <v>2567.61</v>
      </c>
      <c r="K8" s="11">
        <v>2548.14</v>
      </c>
      <c r="L8" s="11">
        <v>2562.44</v>
      </c>
      <c r="M8" s="11">
        <v>2741.78</v>
      </c>
      <c r="N8" s="11">
        <v>2567.5300000000002</v>
      </c>
      <c r="O8" s="11">
        <v>2506.69</v>
      </c>
      <c r="P8" s="11">
        <v>2506.69</v>
      </c>
      <c r="Q8" s="11">
        <v>2506.69</v>
      </c>
      <c r="R8" s="31">
        <v>2468.54</v>
      </c>
    </row>
    <row r="9" spans="1:18" ht="26.25" customHeight="1" thickBot="1">
      <c r="E9" s="33" t="s">
        <v>67</v>
      </c>
      <c r="F9" s="29">
        <v>3457</v>
      </c>
      <c r="G9" s="26">
        <v>3480</v>
      </c>
      <c r="H9" s="26">
        <v>3511</v>
      </c>
      <c r="I9" s="26">
        <v>3539</v>
      </c>
      <c r="J9" s="26">
        <v>3560</v>
      </c>
      <c r="K9" s="26">
        <v>3583</v>
      </c>
      <c r="L9" s="26">
        <v>3624</v>
      </c>
      <c r="M9" s="26">
        <v>3684</v>
      </c>
      <c r="N9" s="26">
        <v>3740</v>
      </c>
      <c r="O9" s="26">
        <v>3775</v>
      </c>
      <c r="P9" s="26">
        <v>0</v>
      </c>
      <c r="Q9" s="26">
        <v>0</v>
      </c>
      <c r="R9" s="35">
        <v>3818</v>
      </c>
    </row>
    <row r="10" spans="1:18" ht="30" customHeight="1">
      <c r="E10" s="230" t="s">
        <v>88</v>
      </c>
      <c r="F10" s="230"/>
      <c r="G10" s="230"/>
      <c r="H10" s="230"/>
      <c r="I10" s="230"/>
      <c r="J10" s="230"/>
      <c r="K10" s="230"/>
      <c r="L10" s="230"/>
      <c r="M10" s="230"/>
      <c r="N10" s="230"/>
      <c r="O10" s="230"/>
      <c r="P10" s="230"/>
    </row>
    <row r="11" spans="1:18" ht="30" customHeight="1" thickBot="1">
      <c r="F11" s="237" t="s">
        <v>144</v>
      </c>
      <c r="G11" s="237"/>
      <c r="H11" s="237"/>
      <c r="I11" s="237"/>
      <c r="J11" s="237"/>
      <c r="K11" s="237"/>
      <c r="L11" s="237"/>
      <c r="M11" s="237"/>
      <c r="N11" s="237"/>
      <c r="O11" s="237"/>
      <c r="P11" s="237"/>
      <c r="Q11" s="237"/>
      <c r="R11" s="237"/>
    </row>
    <row r="12" spans="1:18" ht="30" customHeight="1" thickBot="1">
      <c r="D12" s="46" t="s">
        <v>84</v>
      </c>
      <c r="E12" s="85" t="s">
        <v>83</v>
      </c>
      <c r="F12" s="47">
        <v>44743</v>
      </c>
      <c r="G12" s="47">
        <v>44774</v>
      </c>
      <c r="H12" s="47">
        <v>44805</v>
      </c>
      <c r="I12" s="47">
        <v>44835</v>
      </c>
      <c r="J12" s="47">
        <v>44866</v>
      </c>
      <c r="K12" s="47">
        <v>44896</v>
      </c>
      <c r="L12" s="47">
        <v>44927</v>
      </c>
      <c r="M12" s="47">
        <v>44958</v>
      </c>
      <c r="N12" s="47">
        <v>44986</v>
      </c>
      <c r="O12" s="47">
        <v>45017</v>
      </c>
      <c r="P12" s="48">
        <v>45047</v>
      </c>
      <c r="Q12" s="47">
        <v>45078</v>
      </c>
      <c r="R12" s="48">
        <v>45108</v>
      </c>
    </row>
    <row r="13" spans="1:18" ht="30" customHeight="1">
      <c r="D13" s="238" t="s">
        <v>85</v>
      </c>
      <c r="E13" s="64" t="s">
        <v>68</v>
      </c>
      <c r="F13" s="41">
        <v>991.75</v>
      </c>
      <c r="G13" s="42">
        <v>1052.5999999999999</v>
      </c>
      <c r="H13" s="42">
        <v>1044.96</v>
      </c>
      <c r="I13" s="42">
        <v>1073.46</v>
      </c>
      <c r="J13" s="42">
        <v>1139.3499999999999</v>
      </c>
      <c r="K13" s="42">
        <v>1131.49</v>
      </c>
      <c r="L13" s="42">
        <v>1142.83</v>
      </c>
      <c r="M13" s="42">
        <v>1217.5</v>
      </c>
      <c r="N13" s="42">
        <v>1148.6400000000001</v>
      </c>
      <c r="O13" s="42">
        <v>1118.47</v>
      </c>
      <c r="P13" s="42">
        <v>1117.8499999999999</v>
      </c>
      <c r="Q13" s="42">
        <v>1118.47</v>
      </c>
      <c r="R13" s="40">
        <v>1109.69</v>
      </c>
    </row>
    <row r="14" spans="1:18" ht="30" customHeight="1" thickBot="1">
      <c r="D14" s="239"/>
      <c r="E14" s="32" t="s">
        <v>69</v>
      </c>
      <c r="F14" s="28">
        <v>1250.1400000000001</v>
      </c>
      <c r="G14" s="11">
        <v>1327.26</v>
      </c>
      <c r="H14" s="11">
        <v>1317</v>
      </c>
      <c r="I14" s="11">
        <v>1351.82</v>
      </c>
      <c r="J14" s="11">
        <v>1434.14</v>
      </c>
      <c r="K14" s="11">
        <v>1424.62</v>
      </c>
      <c r="L14" s="11">
        <v>1440.88</v>
      </c>
      <c r="M14" s="11">
        <v>1536.84</v>
      </c>
      <c r="N14" s="11">
        <v>1447.09</v>
      </c>
      <c r="O14" s="11">
        <v>1407.56</v>
      </c>
      <c r="P14" s="11">
        <v>1415.65</v>
      </c>
      <c r="Q14" s="11">
        <v>1407.56</v>
      </c>
      <c r="R14" s="31">
        <v>1396.46</v>
      </c>
    </row>
    <row r="15" spans="1:18" ht="30" customHeight="1" thickBot="1">
      <c r="D15" s="65" t="s">
        <v>86</v>
      </c>
      <c r="E15" s="32" t="s">
        <v>70</v>
      </c>
      <c r="F15" s="28">
        <v>2206.5500000000002</v>
      </c>
      <c r="G15" s="11">
        <v>2361.3000000000002</v>
      </c>
      <c r="H15" s="11">
        <f>+H8</f>
        <v>2332</v>
      </c>
      <c r="I15" s="11">
        <v>2408.1999999999998</v>
      </c>
      <c r="J15" s="11">
        <f>+J8</f>
        <v>2567.61</v>
      </c>
      <c r="K15" s="11">
        <f>+K8</f>
        <v>2548.14</v>
      </c>
      <c r="L15" s="11">
        <f>+L8</f>
        <v>2562.44</v>
      </c>
      <c r="M15" s="11">
        <v>2741.78</v>
      </c>
      <c r="N15" s="11">
        <v>2567.5300000000002</v>
      </c>
      <c r="O15" s="11">
        <f>+O8</f>
        <v>2506.69</v>
      </c>
      <c r="P15" s="11">
        <v>2506.69</v>
      </c>
      <c r="Q15" s="11">
        <f>+Q8</f>
        <v>2506.69</v>
      </c>
      <c r="R15" s="25">
        <f>+R8</f>
        <v>2468.54</v>
      </c>
    </row>
    <row r="16" spans="1:18" ht="30" customHeight="1" thickBot="1">
      <c r="D16" s="65" t="s">
        <v>87</v>
      </c>
      <c r="E16" s="33" t="s">
        <v>71</v>
      </c>
      <c r="F16" s="29">
        <v>2647.86</v>
      </c>
      <c r="G16" s="26">
        <v>2833.56</v>
      </c>
      <c r="H16" s="26">
        <v>2798.4</v>
      </c>
      <c r="I16" s="26">
        <v>2889.8399999999997</v>
      </c>
      <c r="J16" s="26">
        <v>3081.1320000000001</v>
      </c>
      <c r="K16" s="26">
        <v>3057.7679999999996</v>
      </c>
      <c r="L16" s="26">
        <v>3074.9279999999999</v>
      </c>
      <c r="M16" s="26">
        <v>3290.136</v>
      </c>
      <c r="N16" s="26">
        <v>3081.0360000000001</v>
      </c>
      <c r="O16" s="26">
        <f>+O15*1.2</f>
        <v>3008.0279999999998</v>
      </c>
      <c r="P16" s="26">
        <v>3008.0279999999998</v>
      </c>
      <c r="Q16" s="26">
        <f>+Q15*1.2</f>
        <v>3008.0279999999998</v>
      </c>
      <c r="R16" s="27">
        <f>+R15*1.2</f>
        <v>2962.248</v>
      </c>
    </row>
    <row r="17" spans="5:16" ht="15" customHeight="1">
      <c r="E17" s="228" t="s">
        <v>89</v>
      </c>
      <c r="F17" s="228"/>
      <c r="G17" s="228"/>
      <c r="H17" s="228"/>
      <c r="I17" s="228"/>
      <c r="J17" s="228"/>
      <c r="K17" s="228"/>
      <c r="L17" s="228"/>
      <c r="M17" s="228"/>
      <c r="N17" s="228"/>
      <c r="O17" s="228"/>
      <c r="P17" s="228"/>
    </row>
    <row r="18" spans="5:16" ht="26.25" customHeight="1">
      <c r="E18" s="228"/>
      <c r="F18" s="228"/>
      <c r="G18" s="228"/>
      <c r="H18" s="228"/>
      <c r="I18" s="228"/>
      <c r="J18" s="228"/>
      <c r="K18" s="228"/>
      <c r="L18" s="228"/>
      <c r="M18" s="228"/>
      <c r="N18" s="228"/>
      <c r="O18" s="228"/>
      <c r="P18" s="228"/>
    </row>
    <row r="79" ht="32.25" customHeight="1"/>
    <row r="80" ht="32.25" customHeight="1"/>
    <row r="83" ht="30" customHeight="1"/>
    <row r="86" ht="21" customHeigh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6"/>
  <sheetViews>
    <sheetView topLeftCell="B16" zoomScaleNormal="100" workbookViewId="0">
      <selection activeCell="Y29" sqref="Y29"/>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29"/>
      <c r="B1" s="229"/>
      <c r="C1" s="229"/>
    </row>
    <row r="3" spans="1:19" ht="26.25" customHeight="1" thickBot="1">
      <c r="F3" s="241" t="s">
        <v>132</v>
      </c>
      <c r="G3" s="242"/>
      <c r="H3" s="242"/>
      <c r="I3" s="242"/>
      <c r="J3" s="242"/>
      <c r="K3" s="242"/>
      <c r="L3" s="242"/>
      <c r="M3" s="242"/>
      <c r="N3" s="242"/>
      <c r="O3" s="242"/>
      <c r="P3" s="242"/>
      <c r="Q3" s="242"/>
      <c r="R3" s="242"/>
      <c r="S3" s="90"/>
    </row>
    <row r="4" spans="1:19" ht="26.25" customHeight="1" thickBot="1">
      <c r="E4" s="58" t="s">
        <v>60</v>
      </c>
      <c r="F4" s="59">
        <v>44743</v>
      </c>
      <c r="G4" s="60">
        <v>44774</v>
      </c>
      <c r="H4" s="60">
        <v>44805</v>
      </c>
      <c r="I4" s="60">
        <v>44835</v>
      </c>
      <c r="J4" s="60">
        <v>44866</v>
      </c>
      <c r="K4" s="60">
        <v>44896</v>
      </c>
      <c r="L4" s="60">
        <v>44927</v>
      </c>
      <c r="M4" s="60">
        <v>44958</v>
      </c>
      <c r="N4" s="60">
        <v>44986</v>
      </c>
      <c r="O4" s="60">
        <v>45017</v>
      </c>
      <c r="P4" s="60">
        <v>45047</v>
      </c>
      <c r="Q4" s="60">
        <v>45078</v>
      </c>
      <c r="R4" s="61">
        <v>45108</v>
      </c>
    </row>
    <row r="5" spans="1:19" ht="26.25" customHeight="1">
      <c r="E5" s="44" t="s">
        <v>63</v>
      </c>
      <c r="F5" s="72">
        <v>886.17</v>
      </c>
      <c r="G5" s="73">
        <v>910.91</v>
      </c>
      <c r="H5" s="73">
        <v>912.26</v>
      </c>
      <c r="I5" s="73">
        <v>962.02</v>
      </c>
      <c r="J5" s="73">
        <v>1040.3399999999999</v>
      </c>
      <c r="K5" s="73">
        <v>1022.62</v>
      </c>
      <c r="L5" s="73">
        <v>1114.3</v>
      </c>
      <c r="M5" s="73">
        <v>1093.5</v>
      </c>
      <c r="N5" s="73">
        <v>1136.5</v>
      </c>
      <c r="O5" s="73">
        <v>1079.1400000000001</v>
      </c>
      <c r="P5" s="73">
        <v>1106.33</v>
      </c>
      <c r="Q5" s="73">
        <v>1001.4</v>
      </c>
      <c r="R5" s="74">
        <v>1001.4</v>
      </c>
    </row>
    <row r="6" spans="1:19" ht="26.25" customHeight="1">
      <c r="E6" s="32" t="s">
        <v>64</v>
      </c>
      <c r="F6" s="36">
        <v>211.86</v>
      </c>
      <c r="G6" s="30">
        <v>206.26</v>
      </c>
      <c r="H6" s="30">
        <v>206.01</v>
      </c>
      <c r="I6" s="30">
        <v>185.17</v>
      </c>
      <c r="J6" s="30">
        <v>186.54</v>
      </c>
      <c r="K6" s="30">
        <v>191.17</v>
      </c>
      <c r="L6" s="30">
        <v>187.05</v>
      </c>
      <c r="M6" s="30">
        <v>211.55</v>
      </c>
      <c r="N6" s="30">
        <v>209.16</v>
      </c>
      <c r="O6" s="30">
        <v>208.7</v>
      </c>
      <c r="P6" s="30">
        <v>226.94</v>
      </c>
      <c r="Q6" s="30">
        <v>232.37</v>
      </c>
      <c r="R6" s="31">
        <v>232.37</v>
      </c>
    </row>
    <row r="7" spans="1:19" ht="26.25" customHeight="1">
      <c r="E7" s="32" t="s">
        <v>65</v>
      </c>
      <c r="F7" s="36">
        <v>837.8</v>
      </c>
      <c r="G7" s="30">
        <v>852.79</v>
      </c>
      <c r="H7" s="30">
        <v>853.9</v>
      </c>
      <c r="I7" s="30">
        <v>859.36</v>
      </c>
      <c r="J7" s="30">
        <v>870.26</v>
      </c>
      <c r="K7" s="30">
        <v>882.47</v>
      </c>
      <c r="L7" s="30">
        <v>883.66</v>
      </c>
      <c r="M7" s="30">
        <v>930.03</v>
      </c>
      <c r="N7" s="30">
        <v>944.52</v>
      </c>
      <c r="O7" s="30">
        <v>948.13</v>
      </c>
      <c r="P7" s="30">
        <v>944.03</v>
      </c>
      <c r="Q7" s="30">
        <v>943.37</v>
      </c>
      <c r="R7" s="31">
        <v>943.37</v>
      </c>
    </row>
    <row r="8" spans="1:19" ht="26.25" customHeight="1">
      <c r="E8" s="32" t="s">
        <v>66</v>
      </c>
      <c r="F8" s="36">
        <v>1978.46</v>
      </c>
      <c r="G8" s="30">
        <v>2014.17</v>
      </c>
      <c r="H8" s="30">
        <v>2018.96</v>
      </c>
      <c r="I8" s="30">
        <v>2054.17</v>
      </c>
      <c r="J8" s="30">
        <v>2147.73</v>
      </c>
      <c r="K8" s="30">
        <v>2146.46</v>
      </c>
      <c r="L8" s="30">
        <v>2238.4</v>
      </c>
      <c r="M8" s="30">
        <v>2288.91</v>
      </c>
      <c r="N8" s="30">
        <v>2345.6</v>
      </c>
      <c r="O8" s="30">
        <v>2289.3200000000002</v>
      </c>
      <c r="P8" s="30">
        <v>2332.27</v>
      </c>
      <c r="Q8" s="30">
        <v>2221.89</v>
      </c>
      <c r="R8" s="31">
        <v>2221.89</v>
      </c>
    </row>
    <row r="9" spans="1:19" ht="26.25" customHeight="1" thickBot="1">
      <c r="E9" s="33" t="s">
        <v>67</v>
      </c>
      <c r="F9" s="37">
        <v>3121.06</v>
      </c>
      <c r="G9" s="34">
        <v>3142.24</v>
      </c>
      <c r="H9" s="34">
        <v>3170.41</v>
      </c>
      <c r="I9" s="34">
        <v>3195.89</v>
      </c>
      <c r="J9" s="34">
        <v>3214.8</v>
      </c>
      <c r="K9" s="34">
        <v>3235.48</v>
      </c>
      <c r="L9" s="34">
        <v>3272.2</v>
      </c>
      <c r="M9" s="34">
        <v>3326.2</v>
      </c>
      <c r="N9" s="34">
        <v>3377.2</v>
      </c>
      <c r="O9" s="34">
        <v>3408.42</v>
      </c>
      <c r="P9" s="34">
        <v>3430.77</v>
      </c>
      <c r="Q9" s="34">
        <v>3447.45</v>
      </c>
      <c r="R9" s="35">
        <v>3447.45</v>
      </c>
    </row>
    <row r="10" spans="1:19" ht="30" customHeight="1">
      <c r="E10" s="230" t="s">
        <v>88</v>
      </c>
      <c r="F10" s="230"/>
      <c r="G10" s="230"/>
      <c r="H10" s="230"/>
      <c r="I10" s="230"/>
      <c r="J10" s="230"/>
      <c r="K10" s="230"/>
      <c r="L10" s="230"/>
      <c r="M10" s="230"/>
      <c r="N10" s="230"/>
      <c r="O10" s="230"/>
      <c r="P10" s="230"/>
      <c r="Q10" s="230"/>
      <c r="R10" s="230"/>
    </row>
    <row r="11" spans="1:19" ht="30" customHeight="1" thickBot="1">
      <c r="F11" s="241" t="s">
        <v>133</v>
      </c>
      <c r="G11" s="242"/>
      <c r="H11" s="242"/>
      <c r="I11" s="242"/>
      <c r="J11" s="242"/>
      <c r="K11" s="242"/>
      <c r="L11" s="242"/>
      <c r="M11" s="242"/>
      <c r="N11" s="242"/>
      <c r="O11" s="242"/>
      <c r="P11" s="242"/>
      <c r="Q11" s="242"/>
      <c r="R11" s="242"/>
      <c r="S11" s="90"/>
    </row>
    <row r="12" spans="1:19" ht="30" customHeight="1" thickBot="1">
      <c r="D12" s="46" t="s">
        <v>84</v>
      </c>
      <c r="E12" s="62" t="s">
        <v>83</v>
      </c>
      <c r="F12" s="59">
        <v>44743</v>
      </c>
      <c r="G12" s="60">
        <v>44774</v>
      </c>
      <c r="H12" s="60">
        <v>44805</v>
      </c>
      <c r="I12" s="60">
        <v>44835</v>
      </c>
      <c r="J12" s="60">
        <v>44866</v>
      </c>
      <c r="K12" s="60">
        <v>44896</v>
      </c>
      <c r="L12" s="60">
        <v>44927</v>
      </c>
      <c r="M12" s="60">
        <v>44958</v>
      </c>
      <c r="N12" s="60">
        <v>44986</v>
      </c>
      <c r="O12" s="60">
        <v>45017</v>
      </c>
      <c r="P12" s="60">
        <v>45047</v>
      </c>
      <c r="Q12" s="60">
        <v>45078</v>
      </c>
      <c r="R12" s="61">
        <v>45108</v>
      </c>
    </row>
    <row r="13" spans="1:19" ht="30" customHeight="1">
      <c r="D13" s="231" t="s">
        <v>85</v>
      </c>
      <c r="E13" s="44" t="s">
        <v>68</v>
      </c>
      <c r="F13" s="72">
        <v>894.13</v>
      </c>
      <c r="G13" s="73">
        <v>907.16</v>
      </c>
      <c r="H13" s="73">
        <v>907.44</v>
      </c>
      <c r="I13" s="73">
        <v>924.96</v>
      </c>
      <c r="J13" s="73">
        <v>962.82</v>
      </c>
      <c r="K13" s="73">
        <v>970.22</v>
      </c>
      <c r="L13" s="73">
        <v>1001.38</v>
      </c>
      <c r="M13" s="73">
        <v>1024.53</v>
      </c>
      <c r="N13" s="73">
        <v>1049.77</v>
      </c>
      <c r="O13" s="73">
        <v>1060.8</v>
      </c>
      <c r="P13" s="73">
        <v>1069.0899999999999</v>
      </c>
      <c r="Q13" s="73">
        <v>1076.98</v>
      </c>
      <c r="R13" s="74">
        <v>1076.98</v>
      </c>
    </row>
    <row r="14" spans="1:19" ht="30" customHeight="1" thickBot="1">
      <c r="D14" s="232"/>
      <c r="E14" s="32" t="s">
        <v>69</v>
      </c>
      <c r="F14" s="36">
        <v>1119.1300000000001</v>
      </c>
      <c r="G14" s="30">
        <v>1137.3699999999999</v>
      </c>
      <c r="H14" s="30">
        <v>1149</v>
      </c>
      <c r="I14" s="30">
        <v>1159.68</v>
      </c>
      <c r="J14" s="30">
        <v>1206.32</v>
      </c>
      <c r="K14" s="30">
        <v>1215.5999999999999</v>
      </c>
      <c r="L14" s="30">
        <v>1254.3</v>
      </c>
      <c r="M14" s="30">
        <v>1284.4000000000001</v>
      </c>
      <c r="N14" s="30">
        <v>1317.27</v>
      </c>
      <c r="O14" s="30">
        <v>1331.1</v>
      </c>
      <c r="P14" s="30">
        <v>1341.51</v>
      </c>
      <c r="Q14" s="30">
        <v>1351.41</v>
      </c>
      <c r="R14" s="31">
        <v>1351.41</v>
      </c>
    </row>
    <row r="15" spans="1:19" ht="30" customHeight="1" thickBot="1">
      <c r="D15" s="45" t="s">
        <v>86</v>
      </c>
      <c r="E15" s="32" t="s">
        <v>70</v>
      </c>
      <c r="F15" s="36">
        <v>1978.46</v>
      </c>
      <c r="G15" s="30">
        <v>2014.17</v>
      </c>
      <c r="H15" s="30">
        <v>2018.96</v>
      </c>
      <c r="I15" s="30">
        <v>2054.17</v>
      </c>
      <c r="J15" s="30">
        <v>2147.73</v>
      </c>
      <c r="K15" s="30">
        <v>2146.46</v>
      </c>
      <c r="L15" s="30">
        <v>2238.4</v>
      </c>
      <c r="M15" s="30">
        <v>2288.91</v>
      </c>
      <c r="N15" s="30">
        <v>2345.6</v>
      </c>
      <c r="O15" s="30">
        <v>2289.3200000000002</v>
      </c>
      <c r="P15" s="30">
        <v>2332.27</v>
      </c>
      <c r="Q15" s="30">
        <v>2221.89</v>
      </c>
      <c r="R15" s="31">
        <v>2221.89</v>
      </c>
    </row>
    <row r="16" spans="1:19" ht="30" customHeight="1" thickBot="1">
      <c r="D16" s="45" t="s">
        <v>87</v>
      </c>
      <c r="E16" s="33" t="s">
        <v>71</v>
      </c>
      <c r="F16" s="29">
        <v>2374.152</v>
      </c>
      <c r="G16" s="26">
        <v>2417.0039999999999</v>
      </c>
      <c r="H16" s="26">
        <v>2422.752</v>
      </c>
      <c r="I16" s="26">
        <v>2465.0039999999999</v>
      </c>
      <c r="J16" s="26">
        <v>2577.2759999999998</v>
      </c>
      <c r="K16" s="26">
        <v>2575.752</v>
      </c>
      <c r="L16" s="26">
        <v>2686.08</v>
      </c>
      <c r="M16" s="26">
        <v>2746.6919999999996</v>
      </c>
      <c r="N16" s="26">
        <v>2814.72</v>
      </c>
      <c r="O16" s="26">
        <v>2747.1840000000002</v>
      </c>
      <c r="P16" s="26">
        <v>2798.7239999999997</v>
      </c>
      <c r="Q16" s="26">
        <v>2666.2679999999996</v>
      </c>
      <c r="R16" s="27">
        <v>2666.2679999999996</v>
      </c>
    </row>
    <row r="17" spans="5:18" ht="13.5" customHeight="1">
      <c r="E17" s="240" t="s">
        <v>137</v>
      </c>
      <c r="F17" s="228"/>
      <c r="G17" s="228"/>
      <c r="H17" s="228"/>
      <c r="I17" s="228"/>
      <c r="J17" s="228"/>
      <c r="K17" s="228"/>
      <c r="L17" s="228"/>
      <c r="M17" s="228"/>
      <c r="N17" s="228"/>
      <c r="O17" s="228"/>
      <c r="P17" s="228"/>
      <c r="Q17" s="228"/>
      <c r="R17" s="228"/>
    </row>
    <row r="18" spans="5:18">
      <c r="E18" s="228"/>
      <c r="F18" s="228"/>
      <c r="G18" s="228"/>
      <c r="H18" s="228"/>
      <c r="I18" s="228"/>
      <c r="J18" s="228"/>
      <c r="K18" s="228"/>
      <c r="L18" s="228"/>
      <c r="M18" s="228"/>
      <c r="N18" s="228"/>
      <c r="O18" s="228"/>
      <c r="P18" s="228"/>
      <c r="Q18" s="228"/>
      <c r="R18" s="228"/>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vt:lpstr>
      <vt:lpstr>Bucaramanga</vt:lpstr>
      <vt:lpstr>Cali</vt:lpstr>
      <vt:lpstr>Cúcuta</vt:lpstr>
      <vt:lpstr>Manizales</vt:lpstr>
      <vt:lpstr>Ibagué </vt:lpstr>
      <vt:lpstr>Medellín</vt:lpstr>
      <vt:lpstr>Montería</vt:lpstr>
      <vt:lpstr>Mocoa</vt:lpstr>
      <vt:lpstr>Neiva</vt:lpstr>
      <vt:lpstr>Popayán</vt:lpstr>
      <vt:lpstr>Pasto</vt:lpstr>
      <vt:lpstr>Florencia</vt:lpstr>
      <vt:lpstr>Pereira</vt:lpstr>
      <vt:lpstr>Riohacha</vt:lpstr>
      <vt:lpstr>San José del Guaviare </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JESUS CHAPARRO FONSECA</cp:lastModifiedBy>
  <cp:lastPrinted>2022-11-01T21:50:36Z</cp:lastPrinted>
  <dcterms:created xsi:type="dcterms:W3CDTF">2022-08-03T16:54:29Z</dcterms:created>
  <dcterms:modified xsi:type="dcterms:W3CDTF">2023-09-12T03:20:48Z</dcterms:modified>
</cp:coreProperties>
</file>