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Gas 2024\Capitales\"/>
    </mc:Choice>
  </mc:AlternateContent>
  <bookViews>
    <workbookView xWindow="-108" yWindow="-108" windowWidth="19416" windowHeight="10296" tabRatio="972"/>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externalReferences>
    <externalReference r:id="rId3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70" l="1"/>
  <c r="R16" i="70" s="1"/>
  <c r="R15" i="49" l="1"/>
  <c r="R16" i="49" s="1"/>
  <c r="R15" i="42"/>
  <c r="R16" i="42" s="1"/>
  <c r="R15" i="43"/>
  <c r="R16" i="43" s="1"/>
  <c r="R15" i="63"/>
  <c r="R16" i="63" s="1"/>
  <c r="R15" i="40"/>
  <c r="R16" i="40" s="1"/>
  <c r="R15" i="22"/>
  <c r="R16" i="22" s="1"/>
  <c r="R15" i="41"/>
  <c r="R16" i="41" s="1"/>
  <c r="R15" i="66"/>
  <c r="R16" i="66" s="1"/>
  <c r="R15" i="50"/>
  <c r="R16" i="50" s="1"/>
  <c r="R15" i="47"/>
  <c r="R16" i="47" s="1"/>
  <c r="R15" i="71"/>
  <c r="R16" i="71" s="1"/>
  <c r="R15" i="64"/>
  <c r="R16" i="64" s="1"/>
  <c r="R15" i="45"/>
  <c r="R16" i="45" s="1"/>
  <c r="R15" i="69"/>
  <c r="R16" i="69" s="1"/>
  <c r="R15" i="74"/>
  <c r="R16" i="74" s="1"/>
  <c r="R15" i="68"/>
  <c r="R16" i="68" s="1"/>
  <c r="R15" i="75"/>
  <c r="R16" i="75" s="1"/>
  <c r="R15" i="72"/>
  <c r="R16" i="72" s="1"/>
  <c r="R15" i="76"/>
  <c r="R16" i="76" s="1"/>
  <c r="R15" i="73"/>
  <c r="R16" i="73" s="1"/>
  <c r="R15" i="67"/>
  <c r="R16" i="67" s="1"/>
  <c r="R15" i="53"/>
  <c r="R16" i="53" s="1"/>
  <c r="R15" i="54"/>
  <c r="R16" i="54" s="1"/>
  <c r="R15" i="46" l="1"/>
  <c r="R16" i="46" s="1"/>
  <c r="R15" i="65"/>
  <c r="R16" i="65" s="1"/>
  <c r="Q15" i="43" l="1"/>
  <c r="Q16" i="43" s="1"/>
  <c r="P15" i="43"/>
  <c r="P16" i="43" s="1"/>
  <c r="O15" i="43"/>
  <c r="O16" i="43" s="1"/>
  <c r="N15" i="43"/>
  <c r="N16" i="43" s="1"/>
  <c r="Q15" i="41"/>
  <c r="Q16" i="41" s="1"/>
  <c r="Q15" i="70" l="1"/>
  <c r="Q16" i="70" s="1"/>
  <c r="Q15" i="71"/>
  <c r="Q16" i="71" s="1"/>
  <c r="Q15" i="76"/>
  <c r="Q16" i="76" s="1"/>
  <c r="Q15" i="54" l="1"/>
  <c r="Q16" i="54" s="1"/>
  <c r="Q15" i="53"/>
  <c r="Q16" i="53" s="1"/>
  <c r="Q15" i="67"/>
  <c r="Q16" i="67" s="1"/>
  <c r="Q15" i="46"/>
  <c r="Q16" i="46" s="1"/>
  <c r="Q15" i="73"/>
  <c r="Q16" i="73" s="1"/>
  <c r="Q15" i="65"/>
  <c r="Q16" i="65" s="1"/>
  <c r="Q15" i="72"/>
  <c r="Q16" i="72" s="1"/>
  <c r="Q15" i="75"/>
  <c r="Q16" i="75" s="1"/>
  <c r="Q15" i="68"/>
  <c r="Q16" i="68" s="1"/>
  <c r="Q15" i="74"/>
  <c r="Q16" i="74" s="1"/>
  <c r="Q15" i="69"/>
  <c r="Q16" i="69" s="1"/>
  <c r="Q15" i="45"/>
  <c r="Q16" i="45" s="1"/>
  <c r="Q15" i="64"/>
  <c r="Q16" i="64" s="1"/>
  <c r="Q15" i="47"/>
  <c r="Q16" i="47" s="1"/>
  <c r="Q15" i="50"/>
  <c r="Q16" i="50" s="1"/>
  <c r="Q15" i="66"/>
  <c r="Q16" i="66" s="1"/>
  <c r="Q15" i="22"/>
  <c r="Q16" i="22" s="1"/>
  <c r="Q15" i="40"/>
  <c r="Q16" i="40" s="1"/>
  <c r="Q15" i="63"/>
  <c r="Q16" i="63" s="1"/>
  <c r="Q15" i="42"/>
  <c r="Q16" i="42" s="1"/>
  <c r="Q15" i="49"/>
  <c r="Q16" i="49" s="1"/>
  <c r="P15" i="70" l="1"/>
  <c r="P16" i="70" s="1"/>
  <c r="P15" i="53" l="1"/>
  <c r="P16" i="53" s="1"/>
  <c r="P15" i="67"/>
  <c r="P16" i="67" s="1"/>
  <c r="P15" i="46"/>
  <c r="P16" i="46" s="1"/>
  <c r="P15" i="73"/>
  <c r="P16" i="73" s="1"/>
  <c r="P15" i="76"/>
  <c r="P16" i="76" s="1"/>
  <c r="P15" i="65"/>
  <c r="P16" i="65" s="1"/>
  <c r="P15" i="72"/>
  <c r="P16" i="72" s="1"/>
  <c r="P15" i="75"/>
  <c r="P16" i="75" s="1"/>
  <c r="P15" i="68"/>
  <c r="P16" i="68" s="1"/>
  <c r="P15" i="74"/>
  <c r="P16" i="74" s="1"/>
  <c r="P15" i="69"/>
  <c r="P16" i="69" s="1"/>
  <c r="P15" i="45"/>
  <c r="P16" i="45" s="1"/>
  <c r="P15" i="64"/>
  <c r="P16" i="64" s="1"/>
  <c r="P15" i="71"/>
  <c r="P16" i="71" s="1"/>
  <c r="P15" i="47"/>
  <c r="P16" i="47" s="1"/>
  <c r="P15" i="50"/>
  <c r="P16" i="50" s="1"/>
  <c r="P15" i="66"/>
  <c r="P16" i="66" s="1"/>
  <c r="P15" i="41"/>
  <c r="P16" i="41" s="1"/>
  <c r="P15" i="22"/>
  <c r="P16" i="22" s="1"/>
  <c r="P15" i="40"/>
  <c r="P16" i="40" s="1"/>
  <c r="P15" i="63"/>
  <c r="P16" i="63" s="1"/>
  <c r="P15" i="42"/>
  <c r="P16" i="42" s="1"/>
  <c r="P15" i="49"/>
  <c r="P16" i="49" s="1"/>
  <c r="P15" i="54" l="1"/>
  <c r="P16" i="54" s="1"/>
  <c r="N15" i="41" l="1"/>
  <c r="N16" i="41" s="1"/>
  <c r="N15" i="54"/>
  <c r="N16" i="54" s="1"/>
  <c r="N15" i="53"/>
  <c r="N16" i="53" s="1"/>
  <c r="N15" i="70"/>
  <c r="N16" i="70" s="1"/>
  <c r="N15" i="74"/>
  <c r="N16" i="74" s="1"/>
  <c r="N15" i="69" l="1"/>
  <c r="N16" i="69" s="1"/>
  <c r="O16" i="66"/>
  <c r="N15" i="63"/>
  <c r="N16" i="63" s="1"/>
  <c r="K16" i="43"/>
  <c r="M15" i="43"/>
  <c r="M16" i="43" s="1"/>
  <c r="N15" i="49" l="1"/>
  <c r="N16" i="49" s="1"/>
  <c r="O15" i="70" l="1"/>
  <c r="O16" i="70" s="1"/>
  <c r="M15" i="70" l="1"/>
  <c r="M16" i="70" s="1"/>
  <c r="M15" i="54" l="1"/>
  <c r="M16" i="54" s="1"/>
  <c r="M15" i="53"/>
  <c r="M16" i="53" s="1"/>
  <c r="M15" i="74"/>
  <c r="M16" i="74" s="1"/>
  <c r="M15" i="69"/>
  <c r="M16" i="69" s="1"/>
  <c r="M15" i="47"/>
  <c r="M16" i="47" s="1"/>
  <c r="M15" i="41"/>
  <c r="M16" i="41" s="1"/>
  <c r="M15" i="22"/>
  <c r="M16" i="22" s="1"/>
  <c r="M15" i="63"/>
  <c r="M16" i="63" s="1"/>
  <c r="M15" i="42"/>
  <c r="M16" i="42" s="1"/>
  <c r="M15" i="49"/>
  <c r="M16" i="49" s="1"/>
  <c r="L16" i="46" l="1"/>
  <c r="K16" i="46"/>
  <c r="K16" i="47"/>
  <c r="L15" i="75"/>
  <c r="L16" i="75" s="1"/>
  <c r="K15" i="75"/>
  <c r="K16" i="75" s="1"/>
  <c r="L15" i="74"/>
  <c r="L16" i="74" s="1"/>
  <c r="K15" i="74"/>
  <c r="K16" i="74" s="1"/>
  <c r="K15" i="73"/>
  <c r="K16" i="73" s="1"/>
  <c r="I16" i="72"/>
  <c r="H16" i="72"/>
  <c r="G16" i="72"/>
  <c r="F16" i="72"/>
  <c r="L15" i="72"/>
  <c r="L16" i="72" s="1"/>
  <c r="K15" i="72"/>
  <c r="K16" i="72" s="1"/>
  <c r="J15" i="72"/>
  <c r="J16" i="72" s="1"/>
  <c r="L15" i="70"/>
  <c r="L16" i="70" s="1"/>
  <c r="L15" i="69"/>
  <c r="J16" i="68"/>
  <c r="I16" i="68"/>
  <c r="L15" i="68"/>
  <c r="L16" i="68" s="1"/>
  <c r="L15" i="67"/>
  <c r="L16" i="67" s="1"/>
  <c r="L16" i="41" l="1"/>
  <c r="K16" i="42"/>
</calcChain>
</file>

<file path=xl/sharedStrings.xml><?xml version="1.0" encoding="utf-8"?>
<sst xmlns="http://schemas.openxmlformats.org/spreadsheetml/2006/main" count="585" uniqueCount="154">
  <si>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</si>
  <si>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</si>
  <si>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</si>
  <si>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</si>
  <si>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</si>
  <si>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</si>
  <si>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</si>
  <si>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</si>
  <si>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</si>
  <si>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</si>
  <si>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</si>
  <si>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</si>
  <si>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</si>
  <si>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</si>
  <si>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</si>
  <si>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</si>
  <si>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</si>
  <si>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</si>
  <si>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</si>
  <si>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</si>
  <si>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</si>
  <si>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</si>
  <si>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</si>
  <si>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</si>
  <si>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</si>
  <si>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</si>
  <si>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</si>
  <si>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</si>
  <si>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</si>
  <si>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</si>
  <si>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</si>
  <si>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</si>
  <si>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</si>
  <si>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</si>
  <si>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</si>
  <si>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</si>
  <si>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</si>
  <si>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</si>
  <si>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</si>
  <si>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</si>
  <si>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</si>
  <si>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</si>
  <si>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</si>
  <si>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</si>
  <si>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</si>
  <si>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</si>
  <si>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</si>
  <si>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</si>
  <si>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</si>
  <si>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</si>
  <si>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</si>
  <si>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</si>
  <si>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</si>
  <si>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</si>
  <si>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</si>
  <si>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</si>
  <si>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</si>
  <si>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</si>
  <si>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</si>
  <si>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</si>
  <si>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</si>
  <si>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</si>
  <si>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</si>
  <si>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</si>
  <si>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</si>
  <si>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</si>
  <si>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</si>
  <si>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</si>
  <si>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</si>
  <si>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</si>
  <si>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</si>
  <si>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</si>
  <si>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</si>
  <si>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</si>
  <si>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</si>
  <si>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</si>
  <si>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</si>
  <si>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</si>
  <si>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</si>
  <si>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</si>
  <si>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</si>
  <si>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</si>
  <si>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</si>
  <si>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</si>
  <si>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</si>
  <si>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</si>
  <si>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</si>
  <si>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</si>
  <si>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</si>
  <si>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</si>
  <si>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</si>
  <si>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</si>
  <si>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</si>
  <si>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</si>
  <si>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</si>
  <si>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</si>
  <si>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</si>
  <si>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</si>
  <si>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</si>
  <si>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</si>
  <si>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</si>
  <si>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</si>
  <si>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</si>
  <si>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</si>
  <si>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</si>
  <si>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</si>
  <si>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</si>
  <si>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</si>
  <si>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</si>
  <si>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</si>
  <si>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</si>
  <si>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</si>
  <si>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</si>
  <si>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</si>
  <si>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</si>
  <si>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</si>
  <si>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</si>
  <si>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</si>
  <si>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</si>
  <si>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</si>
  <si>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</si>
  <si>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</si>
  <si>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</si>
  <si>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</si>
  <si>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</si>
  <si>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</si>
  <si>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</si>
  <si>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</si>
  <si>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</si>
  <si>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</si>
  <si>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</si>
  <si>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</si>
  <si>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</si>
  <si>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</si>
  <si>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</si>
  <si>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</si>
  <si>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</si>
  <si>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</si>
  <si>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</si>
  <si>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</si>
  <si>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</si>
  <si>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</si>
  <si>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</si>
  <si>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Componentes y CF Surtidora De Gas Del Caribe S.A. ESP / Mercado 20  Bolívar - Sucre - Córdoba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</si>
  <si>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</si>
  <si>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</si>
  <si>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</si>
  <si>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</si>
  <si>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</si>
  <si>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</si>
  <si>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Tarifas Surtidora De Gas Del Caribe S.A. ESP / Mercado 20  Bolívar - Sucre - Córdoba</t>
  </si>
  <si>
    <t>Tarifas Efigas Gas Natural SA ESP / Mercado 167 ASE - Risaralda</t>
  </si>
  <si>
    <t xml:space="preserve">Tarifas Vanti SA ESP / Mercado 23 Bogotá-Centro Cundinamarca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</si>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</sst>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17" fillId="0" borderId="0"/>
    <xf numFmtId="9" fontId="17" fillId="0" borderId="0" applyFont="0" applyFill="0" applyBorder="0" applyAlignment="0" applyProtection="0"/>
  </cellStyleXfs>
  <cellXfs count="227">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25"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3"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4" borderId="23"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20" xfId="2" quotePrefix="1" applyNumberFormat="1" applyFont="1" applyBorder="1" applyAlignment="1">
      <alignment horizontal="center"/>
    </xf>
    <xf numFmtId="1" fontId="18" fillId="0" borderId="21" xfId="2" quotePrefix="1" applyNumberFormat="1" applyFont="1" applyBorder="1" applyAlignment="1">
      <alignment horizont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0" fontId="24" fillId="2" borderId="0" xfId="0" applyFont="1" applyFill="1" applyAlignment="1">
      <alignment wrapText="1"/>
    </xf>
    <xf numFmtId="164" fontId="28" fillId="0" borderId="12" xfId="0" applyNumberFormat="1" applyFont="1" applyBorder="1" applyAlignment="1">
      <alignment horizontal="center" vertical="center"/>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64" fontId="0" fillId="0" borderId="35" xfId="0" applyNumberFormat="1" applyBorder="1" applyAlignment="1">
      <alignment horizontal="center" vertical="center" wrapText="1"/>
    </xf>
    <xf numFmtId="17" fontId="3" fillId="4" borderId="36" xfId="0" applyNumberFormat="1" applyFont="1" applyFill="1" applyBorder="1" applyAlignment="1">
      <alignment horizontal="center" vertical="center" wrapText="1"/>
    </xf>
    <xf numFmtId="0" fontId="21" fillId="4" borderId="24" xfId="0" applyFont="1" applyFill="1" applyBorder="1" applyAlignment="1">
      <alignment horizontal="center" vertical="center" wrapText="1"/>
    </xf>
    <xf numFmtId="17" fontId="21" fillId="4" borderId="37"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164" fontId="10" fillId="0" borderId="17"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0" fillId="2" borderId="0" xfId="0" applyFill="1" applyAlignment="1">
      <alignment horizontal="center"/>
    </xf>
    <xf numFmtId="0" fontId="27" fillId="2" borderId="0" xfId="0" applyFont="1" applyFill="1" applyAlignment="1">
      <alignment horizontal="center" vertical="top"/>
    </xf>
    <xf numFmtId="164" fontId="0" fillId="0" borderId="38" xfId="0" applyNumberFormat="1" applyBorder="1" applyAlignment="1">
      <alignment horizontal="center" vertical="center" wrapText="1"/>
    </xf>
    <xf numFmtId="164" fontId="0" fillId="0" borderId="39" xfId="0" applyNumberFormat="1" applyBorder="1" applyAlignment="1">
      <alignment horizontal="center" vertical="center" wrapText="1"/>
    </xf>
    <xf numFmtId="17" fontId="3" fillId="4" borderId="40" xfId="0" applyNumberFormat="1" applyFont="1" applyFill="1" applyBorder="1" applyAlignment="1">
      <alignment horizontal="center" vertical="center" wrapText="1"/>
    </xf>
    <xf numFmtId="17" fontId="21" fillId="4" borderId="36" xfId="0" applyNumberFormat="1" applyFont="1" applyFill="1" applyBorder="1" applyAlignment="1">
      <alignment horizontal="center" vertical="center" wrapText="1"/>
    </xf>
    <xf numFmtId="164" fontId="10" fillId="0" borderId="39" xfId="0" applyNumberFormat="1" applyFont="1" applyBorder="1" applyAlignment="1">
      <alignment horizontal="center" vertical="center"/>
    </xf>
    <xf numFmtId="17" fontId="21" fillId="4" borderId="40" xfId="0" applyNumberFormat="1" applyFont="1" applyFill="1" applyBorder="1" applyAlignment="1">
      <alignment horizontal="center" vertical="center" wrapText="1"/>
    </xf>
    <xf numFmtId="164" fontId="10" fillId="0" borderId="38" xfId="0" applyNumberFormat="1" applyFont="1" applyBorder="1" applyAlignment="1">
      <alignment horizontal="center" vertical="center"/>
    </xf>
    <xf numFmtId="17" fontId="3" fillId="4" borderId="20" xfId="0" applyNumberFormat="1" applyFont="1" applyFill="1" applyBorder="1" applyAlignment="1">
      <alignment horizontal="center" vertical="center" wrapText="1"/>
    </xf>
    <xf numFmtId="17" fontId="3" fillId="4" borderId="21" xfId="0" applyNumberFormat="1" applyFont="1" applyFill="1" applyBorder="1" applyAlignment="1">
      <alignment horizontal="center" vertical="center" wrapText="1"/>
    </xf>
    <xf numFmtId="17" fontId="21" fillId="4" borderId="21" xfId="0" applyNumberFormat="1" applyFont="1" applyFill="1" applyBorder="1" applyAlignment="1">
      <alignment horizontal="center" vertical="center" wrapText="1"/>
    </xf>
    <xf numFmtId="17" fontId="21" fillId="4" borderId="22" xfId="0" applyNumberFormat="1" applyFont="1" applyFill="1" applyBorder="1" applyAlignment="1">
      <alignment horizontal="center" vertical="center" wrapText="1"/>
    </xf>
    <xf numFmtId="164" fontId="0" fillId="2" borderId="14" xfId="0" applyNumberFormat="1" applyFill="1" applyBorder="1" applyAlignment="1">
      <alignment horizontal="center" vertical="center"/>
    </xf>
    <xf numFmtId="164" fontId="0" fillId="2" borderId="38" xfId="0" applyNumberFormat="1" applyFill="1" applyBorder="1" applyAlignment="1">
      <alignment horizontal="center" vertical="center"/>
    </xf>
    <xf numFmtId="164" fontId="28" fillId="0" borderId="21" xfId="0" applyNumberFormat="1" applyFont="1" applyBorder="1" applyAlignment="1">
      <alignment horizontal="center" vertical="center"/>
    </xf>
    <xf numFmtId="164" fontId="28" fillId="0" borderId="39"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Border="1" applyAlignment="1">
      <alignment horizontal="center" wrapText="1"/>
    </xf>
    <xf numFmtId="0" fontId="25" fillId="2" borderId="0" xfId="0" applyFont="1" applyFill="1" applyAlignment="1">
      <alignment horizontal="center"/>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23" xfId="0" applyFont="1" applyFill="1" applyBorder="1" applyAlignment="1">
      <alignment horizontal="center"/>
    </xf>
    <xf numFmtId="0" fontId="19" fillId="3" borderId="24" xfId="0" applyFont="1" applyFill="1" applyBorder="1" applyAlignment="1">
      <alignment horizontal="center"/>
    </xf>
    <xf numFmtId="0" fontId="19" fillId="3" borderId="16" xfId="0" applyFont="1" applyFill="1" applyBorder="1" applyAlignment="1">
      <alignment horizontal="center"/>
    </xf>
    <xf numFmtId="0" fontId="24" fillId="2" borderId="2" xfId="0" applyFont="1" applyFill="1" applyBorder="1" applyAlignment="1">
      <alignment horizontal="center" vertical="top"/>
    </xf>
    <xf numFmtId="0" fontId="24" fillId="2" borderId="0" xfId="0" applyFont="1" applyFill="1" applyBorder="1" applyAlignment="1">
      <alignment horizontal="center" vertical="top"/>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vertical="top"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0" xfId="0" applyFont="1" applyFill="1" applyAlignment="1">
      <alignment horizontal="center" wrapText="1"/>
    </xf>
    <xf numFmtId="0" fontId="19" fillId="3" borderId="23" xfId="0" applyFont="1" applyFill="1" applyBorder="1" applyAlignment="1">
      <alignment horizontal="center" wrapText="1"/>
    </xf>
    <xf numFmtId="0" fontId="19" fillId="3" borderId="24" xfId="0" applyFont="1" applyFill="1" applyBorder="1" applyAlignment="1">
      <alignment horizontal="center" wrapText="1"/>
    </xf>
    <xf numFmtId="0" fontId="19" fillId="3" borderId="16" xfId="0" applyFont="1" applyFill="1" applyBorder="1" applyAlignment="1">
      <alignment horizontal="center" wrapText="1"/>
    </xf>
    <xf numFmtId="0" fontId="24" fillId="2" borderId="2" xfId="0" applyFont="1" applyFill="1" applyBorder="1" applyAlignment="1">
      <alignment horizontal="center" vertical="top" wrapText="1"/>
    </xf>
    <xf numFmtId="0" fontId="24" fillId="2" borderId="0" xfId="0" applyFont="1" applyFill="1" applyBorder="1" applyAlignment="1">
      <alignment horizontal="center" vertical="top" wrapText="1"/>
    </xf>
    <xf numFmtId="0" fontId="20" fillId="3" borderId="1" xfId="0" applyFont="1" applyFill="1" applyBorder="1" applyAlignment="1">
      <alignment horizontal="center" wrapText="1"/>
    </xf>
    <xf numFmtId="0" fontId="20" fillId="3" borderId="2" xfId="0" applyFont="1" applyFill="1" applyBorder="1" applyAlignment="1">
      <alignment horizontal="center" wrapText="1"/>
    </xf>
    <xf numFmtId="0" fontId="20" fillId="3" borderId="3" xfId="0" applyFont="1" applyFill="1" applyBorder="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19" fillId="3" borderId="23"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0" xfId="0" applyFont="1" applyFill="1" applyAlignment="1">
      <alignment horizontal="center" vertical="top"/>
    </xf>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Macro'!$B$49:$B$65</c:f>
              <c:numCache>
                <c:formatCode>mmm\-yy</c:formatCode>
                <c:ptCount val="1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numCache>
            </c:numRef>
          </c:cat>
          <c:val>
            <c:numRef>
              <c:f>'Variables Macro'!$E$49:$E$65</c:f>
              <c:numCache>
                <c:formatCode>0</c:formatCode>
                <c:ptCount val="17"/>
                <c:pt idx="0">
                  <c:v>4712.18</c:v>
                </c:pt>
                <c:pt idx="1">
                  <c:v>4802.75</c:v>
                </c:pt>
                <c:pt idx="2">
                  <c:v>4760.96</c:v>
                </c:pt>
                <c:pt idx="3">
                  <c:v>4526.03</c:v>
                </c:pt>
                <c:pt idx="4">
                  <c:v>4539.54</c:v>
                </c:pt>
                <c:pt idx="5">
                  <c:v>4213.53</c:v>
                </c:pt>
                <c:pt idx="6">
                  <c:v>4067.63</c:v>
                </c:pt>
                <c:pt idx="7">
                  <c:v>4066.87</c:v>
                </c:pt>
                <c:pt idx="8">
                  <c:v>4008.41</c:v>
                </c:pt>
                <c:pt idx="9">
                  <c:v>4219.16</c:v>
                </c:pt>
                <c:pt idx="10">
                  <c:v>4040.26</c:v>
                </c:pt>
                <c:pt idx="11">
                  <c:v>3954.14</c:v>
                </c:pt>
                <c:pt idx="12">
                  <c:v>3920.2</c:v>
                </c:pt>
                <c:pt idx="13">
                  <c:v>3931.85</c:v>
                </c:pt>
                <c:pt idx="14">
                  <c:v>3908.67</c:v>
                </c:pt>
                <c:pt idx="15">
                  <c:v>3866.12</c:v>
                </c:pt>
                <c:pt idx="16">
                  <c:v>3865.09</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Macro'!$B$49:$B$65</c:f>
              <c:numCache>
                <c:formatCode>mmm\-yy</c:formatCode>
                <c:ptCount val="1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numCache>
            </c:numRef>
          </c:cat>
          <c:val>
            <c:numRef>
              <c:f>'Variables Macro'!$F$49:$F$65</c:f>
              <c:numCache>
                <c:formatCode>0</c:formatCode>
                <c:ptCount val="17"/>
                <c:pt idx="0">
                  <c:v>4632.2</c:v>
                </c:pt>
                <c:pt idx="1">
                  <c:v>4808.1400000000003</c:v>
                </c:pt>
                <c:pt idx="2">
                  <c:v>4627.2700000000004</c:v>
                </c:pt>
                <c:pt idx="3">
                  <c:v>4669</c:v>
                </c:pt>
                <c:pt idx="4">
                  <c:v>4408.6499999999996</c:v>
                </c:pt>
                <c:pt idx="5">
                  <c:v>4191.28</c:v>
                </c:pt>
                <c:pt idx="6">
                  <c:v>3923.49</c:v>
                </c:pt>
                <c:pt idx="7">
                  <c:v>4085.33</c:v>
                </c:pt>
                <c:pt idx="8">
                  <c:v>4053.76</c:v>
                </c:pt>
                <c:pt idx="9">
                  <c:v>4060.83</c:v>
                </c:pt>
                <c:pt idx="10">
                  <c:v>3980.67</c:v>
                </c:pt>
                <c:pt idx="11">
                  <c:v>3822.05</c:v>
                </c:pt>
                <c:pt idx="12">
                  <c:v>3925.6</c:v>
                </c:pt>
                <c:pt idx="13">
                  <c:v>3933.56</c:v>
                </c:pt>
                <c:pt idx="14">
                  <c:v>3842.3</c:v>
                </c:pt>
                <c:pt idx="15">
                  <c:v>3873.44</c:v>
                </c:pt>
                <c:pt idx="16">
                  <c:v>3874.32</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224"/>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'Bogotá Vanti'!$F$13:$R$13</c:f>
              <c:numCache>
                <c:formatCode>0.0</c:formatCode>
                <c:ptCount val="13"/>
                <c:pt idx="0">
                  <c:v>1117.8499999999999</c:v>
                </c:pt>
                <c:pt idx="1">
                  <c:v>1087.3599999999999</c:v>
                </c:pt>
                <c:pt idx="2">
                  <c:v>1109.69</c:v>
                </c:pt>
                <c:pt idx="3">
                  <c:v>1058.46</c:v>
                </c:pt>
                <c:pt idx="4">
                  <c:v>1071.3</c:v>
                </c:pt>
                <c:pt idx="5">
                  <c:v>1054.1099999999999</c:v>
                </c:pt>
                <c:pt idx="6">
                  <c:v>1065.47</c:v>
                </c:pt>
                <c:pt idx="7">
                  <c:v>1014.3</c:v>
                </c:pt>
                <c:pt idx="8">
                  <c:v>1087.08</c:v>
                </c:pt>
                <c:pt idx="9">
                  <c:v>1150.06</c:v>
                </c:pt>
                <c:pt idx="10">
                  <c:v>1047.1300000000001</c:v>
                </c:pt>
                <c:pt idx="11">
                  <c:v>1020.54</c:v>
                </c:pt>
                <c:pt idx="12">
                  <c:v>1008.56</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'Bogotá Vanti'!$F$14:$R$14</c:f>
              <c:numCache>
                <c:formatCode>0.0</c:formatCode>
                <c:ptCount val="13"/>
                <c:pt idx="0">
                  <c:v>1415.65</c:v>
                </c:pt>
                <c:pt idx="1">
                  <c:v>1371.98</c:v>
                </c:pt>
                <c:pt idx="2">
                  <c:v>1396.46</c:v>
                </c:pt>
                <c:pt idx="3">
                  <c:v>1336.01</c:v>
                </c:pt>
                <c:pt idx="4">
                  <c:v>1349.34</c:v>
                </c:pt>
                <c:pt idx="5">
                  <c:v>1327.47</c:v>
                </c:pt>
                <c:pt idx="6">
                  <c:v>1341.49</c:v>
                </c:pt>
                <c:pt idx="7">
                  <c:v>1278</c:v>
                </c:pt>
                <c:pt idx="8">
                  <c:v>1372.02</c:v>
                </c:pt>
                <c:pt idx="9">
                  <c:v>1449.99</c:v>
                </c:pt>
                <c:pt idx="10">
                  <c:v>1320.38</c:v>
                </c:pt>
                <c:pt idx="11">
                  <c:v>1287.2</c:v>
                </c:pt>
                <c:pt idx="12">
                  <c:v>1273.5999999999999</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'Bogotá Vanti'!$F$15:$R$15</c:f>
              <c:numCache>
                <c:formatCode>0.0</c:formatCode>
                <c:ptCount val="13"/>
                <c:pt idx="0">
                  <c:v>2506.69</c:v>
                </c:pt>
                <c:pt idx="1">
                  <c:v>2417.38</c:v>
                </c:pt>
                <c:pt idx="2">
                  <c:v>2468.54</c:v>
                </c:pt>
                <c:pt idx="3">
                  <c:v>2339.09</c:v>
                </c:pt>
                <c:pt idx="4">
                  <c:v>2366.44</c:v>
                </c:pt>
                <c:pt idx="5">
                  <c:v>2326.42</c:v>
                </c:pt>
                <c:pt idx="6">
                  <c:v>2350.92</c:v>
                </c:pt>
                <c:pt idx="7">
                  <c:v>2225.9</c:v>
                </c:pt>
                <c:pt idx="8">
                  <c:v>2394.5</c:v>
                </c:pt>
                <c:pt idx="9">
                  <c:v>2544.46</c:v>
                </c:pt>
                <c:pt idx="10">
                  <c:v>2293.7399999999998</c:v>
                </c:pt>
                <c:pt idx="11">
                  <c:v>2219.14</c:v>
                </c:pt>
                <c:pt idx="12">
                  <c:v>2200.52</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'Bogotá Vanti'!$F$16:$R$16</c:f>
              <c:numCache>
                <c:formatCode>0.0</c:formatCode>
                <c:ptCount val="13"/>
                <c:pt idx="0">
                  <c:v>3008.0279999999998</c:v>
                </c:pt>
                <c:pt idx="1">
                  <c:v>2900.8560000000002</c:v>
                </c:pt>
                <c:pt idx="2">
                  <c:v>2962.248</c:v>
                </c:pt>
                <c:pt idx="3">
                  <c:v>2806.9080000000004</c:v>
                </c:pt>
                <c:pt idx="4">
                  <c:v>2839.7280000000001</c:v>
                </c:pt>
                <c:pt idx="5">
                  <c:v>2791.7040000000002</c:v>
                </c:pt>
                <c:pt idx="6">
                  <c:v>2821.1039999999998</c:v>
                </c:pt>
                <c:pt idx="7">
                  <c:v>2671.08</c:v>
                </c:pt>
                <c:pt idx="8">
                  <c:v>2873.4</c:v>
                </c:pt>
                <c:pt idx="9">
                  <c:v>3053.3519999999999</c:v>
                </c:pt>
                <c:pt idx="10">
                  <c:v>2752.4879999999998</c:v>
                </c:pt>
                <c:pt idx="11">
                  <c:v>2662.9679999999998</c:v>
                </c:pt>
                <c:pt idx="12">
                  <c:v>2640.6239999999998</c:v>
                </c:pt>
              </c:numCache>
            </c:numRef>
          </c:val>
          <c:extLs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'Cartagena '!$F$5:$R$5</c:f>
              <c:numCache>
                <c:formatCode>0.0</c:formatCode>
                <c:ptCount val="13"/>
                <c:pt idx="0">
                  <c:v>1106.33</c:v>
                </c:pt>
                <c:pt idx="1">
                  <c:v>1001.4</c:v>
                </c:pt>
                <c:pt idx="2">
                  <c:v>1001.4</c:v>
                </c:pt>
                <c:pt idx="3">
                  <c:v>922.47</c:v>
                </c:pt>
                <c:pt idx="4">
                  <c:v>957.29</c:v>
                </c:pt>
                <c:pt idx="5">
                  <c:v>952.33</c:v>
                </c:pt>
                <c:pt idx="6">
                  <c:v>969.64</c:v>
                </c:pt>
                <c:pt idx="7">
                  <c:v>944.16</c:v>
                </c:pt>
                <c:pt idx="8">
                  <c:v>1097.97</c:v>
                </c:pt>
                <c:pt idx="9">
                  <c:v>1063.6099999999999</c:v>
                </c:pt>
                <c:pt idx="10">
                  <c:v>1100.75</c:v>
                </c:pt>
                <c:pt idx="11">
                  <c:v>1149.17</c:v>
                </c:pt>
                <c:pt idx="12">
                  <c:v>1169.81</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'Cartagena '!$F$6:$R$6</c:f>
              <c:numCache>
                <c:formatCode>0.0</c:formatCode>
                <c:ptCount val="13"/>
                <c:pt idx="0">
                  <c:v>226.94</c:v>
                </c:pt>
                <c:pt idx="1">
                  <c:v>232.37</c:v>
                </c:pt>
                <c:pt idx="2">
                  <c:v>232.37</c:v>
                </c:pt>
                <c:pt idx="3">
                  <c:v>217.36</c:v>
                </c:pt>
                <c:pt idx="4">
                  <c:v>228.69</c:v>
                </c:pt>
                <c:pt idx="5">
                  <c:v>230.03</c:v>
                </c:pt>
                <c:pt idx="6">
                  <c:v>231.88</c:v>
                </c:pt>
                <c:pt idx="7">
                  <c:v>237.1</c:v>
                </c:pt>
                <c:pt idx="8">
                  <c:v>224.12</c:v>
                </c:pt>
                <c:pt idx="9">
                  <c:v>230.85</c:v>
                </c:pt>
                <c:pt idx="10">
                  <c:v>229.35</c:v>
                </c:pt>
                <c:pt idx="11">
                  <c:v>241.94</c:v>
                </c:pt>
                <c:pt idx="12">
                  <c:v>242.77</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'Cartagena '!$F$7:$R$7</c:f>
              <c:numCache>
                <c:formatCode>0.0</c:formatCode>
                <c:ptCount val="13"/>
                <c:pt idx="0">
                  <c:v>944.03</c:v>
                </c:pt>
                <c:pt idx="1">
                  <c:v>943.37</c:v>
                </c:pt>
                <c:pt idx="2">
                  <c:v>943.37</c:v>
                </c:pt>
                <c:pt idx="3">
                  <c:v>948.72</c:v>
                </c:pt>
                <c:pt idx="4">
                  <c:v>958.18</c:v>
                </c:pt>
                <c:pt idx="5">
                  <c:v>965.19</c:v>
                </c:pt>
                <c:pt idx="6">
                  <c:v>967.17</c:v>
                </c:pt>
                <c:pt idx="7">
                  <c:v>964.97</c:v>
                </c:pt>
                <c:pt idx="8">
                  <c:v>961.47</c:v>
                </c:pt>
                <c:pt idx="9">
                  <c:v>968.52</c:v>
                </c:pt>
                <c:pt idx="10">
                  <c:v>978.39</c:v>
                </c:pt>
                <c:pt idx="11">
                  <c:v>981.04</c:v>
                </c:pt>
                <c:pt idx="12">
                  <c:v>985.62</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'Cartagena '!$F$8:$R$8</c:f>
              <c:numCache>
                <c:formatCode>0.0</c:formatCode>
                <c:ptCount val="13"/>
                <c:pt idx="0">
                  <c:v>2332.27</c:v>
                </c:pt>
                <c:pt idx="1">
                  <c:v>2221.89</c:v>
                </c:pt>
                <c:pt idx="2">
                  <c:v>2221.89</c:v>
                </c:pt>
                <c:pt idx="3">
                  <c:v>2129.89</c:v>
                </c:pt>
                <c:pt idx="4">
                  <c:v>2187.17</c:v>
                </c:pt>
                <c:pt idx="5">
                  <c:v>2190.44</c:v>
                </c:pt>
                <c:pt idx="6">
                  <c:v>2212.27</c:v>
                </c:pt>
                <c:pt idx="7">
                  <c:v>2189.08</c:v>
                </c:pt>
                <c:pt idx="8">
                  <c:v>2321.9</c:v>
                </c:pt>
                <c:pt idx="9">
                  <c:v>2309.92</c:v>
                </c:pt>
                <c:pt idx="10">
                  <c:v>2356.7399999999998</c:v>
                </c:pt>
                <c:pt idx="11">
                  <c:v>2421.11</c:v>
                </c:pt>
                <c:pt idx="12">
                  <c:v>2446.4</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1336"/>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'Cartagena '!$F$13:$R$13</c:f>
              <c:numCache>
                <c:formatCode>0.0</c:formatCode>
                <c:ptCount val="13"/>
                <c:pt idx="0">
                  <c:v>1069.0899999999999</c:v>
                </c:pt>
                <c:pt idx="1">
                  <c:v>1076.98</c:v>
                </c:pt>
                <c:pt idx="2">
                  <c:v>1076.98</c:v>
                </c:pt>
                <c:pt idx="3">
                  <c:v>1082.3699999999999</c:v>
                </c:pt>
                <c:pt idx="4">
                  <c:v>1089.94</c:v>
                </c:pt>
                <c:pt idx="5">
                  <c:v>1095.74</c:v>
                </c:pt>
                <c:pt idx="6">
                  <c:v>1098.48</c:v>
                </c:pt>
                <c:pt idx="7">
                  <c:v>1103.6300000000001</c:v>
                </c:pt>
                <c:pt idx="8">
                  <c:v>1108.7</c:v>
                </c:pt>
                <c:pt idx="9">
                  <c:v>1118.8399999999999</c:v>
                </c:pt>
                <c:pt idx="10">
                  <c:v>1131</c:v>
                </c:pt>
                <c:pt idx="11">
                  <c:v>1138.97</c:v>
                </c:pt>
                <c:pt idx="12">
                  <c:v>1145.73</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'Cartagena '!$F$14:$R$14</c:f>
              <c:numCache>
                <c:formatCode>0.0</c:formatCode>
                <c:ptCount val="13"/>
                <c:pt idx="0">
                  <c:v>1341.51</c:v>
                </c:pt>
                <c:pt idx="1">
                  <c:v>1351.41</c:v>
                </c:pt>
                <c:pt idx="2">
                  <c:v>1351.41</c:v>
                </c:pt>
                <c:pt idx="3">
                  <c:v>1358.18</c:v>
                </c:pt>
                <c:pt idx="4">
                  <c:v>1367.67</c:v>
                </c:pt>
                <c:pt idx="5">
                  <c:v>1374.95</c:v>
                </c:pt>
                <c:pt idx="6">
                  <c:v>1378.38</c:v>
                </c:pt>
                <c:pt idx="7">
                  <c:v>1384.85</c:v>
                </c:pt>
                <c:pt idx="8">
                  <c:v>1391.21</c:v>
                </c:pt>
                <c:pt idx="9">
                  <c:v>1403.94</c:v>
                </c:pt>
                <c:pt idx="10">
                  <c:v>1419.19</c:v>
                </c:pt>
                <c:pt idx="11">
                  <c:v>1429.19</c:v>
                </c:pt>
                <c:pt idx="12">
                  <c:v>1437.68</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'Cartagena '!$F$15:$R$15</c:f>
              <c:numCache>
                <c:formatCode>0.0</c:formatCode>
                <c:ptCount val="13"/>
                <c:pt idx="0">
                  <c:v>2332.27</c:v>
                </c:pt>
                <c:pt idx="1">
                  <c:v>2221.89</c:v>
                </c:pt>
                <c:pt idx="2">
                  <c:v>2221.89</c:v>
                </c:pt>
                <c:pt idx="3">
                  <c:v>2129.89</c:v>
                </c:pt>
                <c:pt idx="4">
                  <c:v>2187.17</c:v>
                </c:pt>
                <c:pt idx="5">
                  <c:v>2190.44</c:v>
                </c:pt>
                <c:pt idx="6">
                  <c:v>2212.27</c:v>
                </c:pt>
                <c:pt idx="7">
                  <c:v>2189.08</c:v>
                </c:pt>
                <c:pt idx="8">
                  <c:v>2321.9</c:v>
                </c:pt>
                <c:pt idx="9">
                  <c:v>2309.92</c:v>
                </c:pt>
                <c:pt idx="10">
                  <c:v>2356.7399999999998</c:v>
                </c:pt>
                <c:pt idx="11">
                  <c:v>2421.11</c:v>
                </c:pt>
                <c:pt idx="12">
                  <c:v>2446.4</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'Cartagena '!$F$16:$R$16</c:f>
              <c:numCache>
                <c:formatCode>0.0</c:formatCode>
                <c:ptCount val="13"/>
                <c:pt idx="0">
                  <c:v>2798.7239999999997</c:v>
                </c:pt>
                <c:pt idx="1">
                  <c:v>2666.2679999999996</c:v>
                </c:pt>
                <c:pt idx="2">
                  <c:v>2666.2679999999996</c:v>
                </c:pt>
                <c:pt idx="3">
                  <c:v>2555.8679999999999</c:v>
                </c:pt>
                <c:pt idx="4">
                  <c:v>2624.6039999999998</c:v>
                </c:pt>
                <c:pt idx="5">
                  <c:v>2628.5279999999998</c:v>
                </c:pt>
                <c:pt idx="6">
                  <c:v>2654.7239999999997</c:v>
                </c:pt>
                <c:pt idx="7">
                  <c:v>2626.8959999999997</c:v>
                </c:pt>
                <c:pt idx="8">
                  <c:v>2786.28</c:v>
                </c:pt>
                <c:pt idx="9">
                  <c:v>2771.904</c:v>
                </c:pt>
                <c:pt idx="10">
                  <c:v>2828.0879999999997</c:v>
                </c:pt>
                <c:pt idx="11">
                  <c:v>2905.3319999999999</c:v>
                </c:pt>
                <c:pt idx="12">
                  <c:v>2935.68</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Bucaramanga!$F$5:$R$5</c:f>
              <c:numCache>
                <c:formatCode>0.0</c:formatCode>
                <c:ptCount val="13"/>
                <c:pt idx="0">
                  <c:v>993.53</c:v>
                </c:pt>
                <c:pt idx="1">
                  <c:v>823.66</c:v>
                </c:pt>
                <c:pt idx="2">
                  <c:v>932.63</c:v>
                </c:pt>
                <c:pt idx="3">
                  <c:v>738.7</c:v>
                </c:pt>
                <c:pt idx="4">
                  <c:v>699.68</c:v>
                </c:pt>
                <c:pt idx="5">
                  <c:v>694.96</c:v>
                </c:pt>
                <c:pt idx="6">
                  <c:v>695.28</c:v>
                </c:pt>
                <c:pt idx="7">
                  <c:v>695.28</c:v>
                </c:pt>
                <c:pt idx="8">
                  <c:v>642.83000000000004</c:v>
                </c:pt>
                <c:pt idx="9">
                  <c:v>677.42</c:v>
                </c:pt>
                <c:pt idx="10">
                  <c:v>708.44</c:v>
                </c:pt>
                <c:pt idx="11">
                  <c:v>1399.86</c:v>
                </c:pt>
                <c:pt idx="12">
                  <c:v>1311.98</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Bucaramanga!$F$6:$R$6</c:f>
              <c:numCache>
                <c:formatCode>0.0</c:formatCode>
                <c:ptCount val="13"/>
                <c:pt idx="0">
                  <c:v>372.04</c:v>
                </c:pt>
                <c:pt idx="1">
                  <c:v>418.43</c:v>
                </c:pt>
                <c:pt idx="2">
                  <c:v>465.37</c:v>
                </c:pt>
                <c:pt idx="3">
                  <c:v>416.42</c:v>
                </c:pt>
                <c:pt idx="4">
                  <c:v>450.11</c:v>
                </c:pt>
                <c:pt idx="5">
                  <c:v>517.63</c:v>
                </c:pt>
                <c:pt idx="6">
                  <c:v>446.03</c:v>
                </c:pt>
                <c:pt idx="7">
                  <c:v>446.03</c:v>
                </c:pt>
                <c:pt idx="8">
                  <c:v>538.87</c:v>
                </c:pt>
                <c:pt idx="9">
                  <c:v>461.59</c:v>
                </c:pt>
                <c:pt idx="10">
                  <c:v>460.14</c:v>
                </c:pt>
                <c:pt idx="11">
                  <c:v>650.49</c:v>
                </c:pt>
                <c:pt idx="12">
                  <c:v>670.54</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Bucaramanga!$F$7:$R$7</c:f>
              <c:numCache>
                <c:formatCode>0.0</c:formatCode>
                <c:ptCount val="13"/>
                <c:pt idx="0">
                  <c:v>487.06</c:v>
                </c:pt>
                <c:pt idx="1">
                  <c:v>487.06</c:v>
                </c:pt>
                <c:pt idx="2">
                  <c:v>474.47</c:v>
                </c:pt>
                <c:pt idx="3">
                  <c:v>470.2</c:v>
                </c:pt>
                <c:pt idx="4">
                  <c:v>475.33</c:v>
                </c:pt>
                <c:pt idx="5">
                  <c:v>475.33</c:v>
                </c:pt>
                <c:pt idx="6">
                  <c:v>479.27</c:v>
                </c:pt>
                <c:pt idx="7">
                  <c:v>475.44</c:v>
                </c:pt>
                <c:pt idx="8">
                  <c:v>513.39</c:v>
                </c:pt>
                <c:pt idx="9">
                  <c:v>472.92</c:v>
                </c:pt>
                <c:pt idx="10">
                  <c:v>477.03</c:v>
                </c:pt>
                <c:pt idx="11">
                  <c:v>476.39</c:v>
                </c:pt>
                <c:pt idx="12">
                  <c:v>477.68</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Bucaramanga!$F$8:$R$8</c:f>
              <c:numCache>
                <c:formatCode>0.0</c:formatCode>
                <c:ptCount val="13"/>
                <c:pt idx="0">
                  <c:v>1926.46</c:v>
                </c:pt>
                <c:pt idx="1">
                  <c:v>1778.05</c:v>
                </c:pt>
                <c:pt idx="2">
                  <c:v>1935.47</c:v>
                </c:pt>
                <c:pt idx="3">
                  <c:v>1672.03</c:v>
                </c:pt>
                <c:pt idx="4">
                  <c:v>1679.03</c:v>
                </c:pt>
                <c:pt idx="5">
                  <c:v>1746.12</c:v>
                </c:pt>
                <c:pt idx="6">
                  <c:v>1675.45</c:v>
                </c:pt>
                <c:pt idx="7">
                  <c:v>1675</c:v>
                </c:pt>
                <c:pt idx="8">
                  <c:v>1705.82</c:v>
                </c:pt>
                <c:pt idx="9">
                  <c:v>1662.32</c:v>
                </c:pt>
                <c:pt idx="10">
                  <c:v>1703.21</c:v>
                </c:pt>
                <c:pt idx="11">
                  <c:v>2569.14</c:v>
                </c:pt>
                <c:pt idx="12">
                  <c:v>2524.7600000000002</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Bucaramanga!$F$13:$R$13</c:f>
              <c:numCache>
                <c:formatCode>0.0</c:formatCode>
                <c:ptCount val="13"/>
                <c:pt idx="0">
                  <c:v>856.04</c:v>
                </c:pt>
                <c:pt idx="1">
                  <c:v>806.28</c:v>
                </c:pt>
                <c:pt idx="2">
                  <c:v>864.11</c:v>
                </c:pt>
                <c:pt idx="3">
                  <c:v>758.17</c:v>
                </c:pt>
                <c:pt idx="4">
                  <c:v>765.41</c:v>
                </c:pt>
                <c:pt idx="5">
                  <c:v>794.12</c:v>
                </c:pt>
                <c:pt idx="6">
                  <c:v>760.84</c:v>
                </c:pt>
                <c:pt idx="7">
                  <c:v>762.7</c:v>
                </c:pt>
                <c:pt idx="8">
                  <c:v>794.89</c:v>
                </c:pt>
                <c:pt idx="9">
                  <c:v>781.94</c:v>
                </c:pt>
                <c:pt idx="10">
                  <c:v>785.02</c:v>
                </c:pt>
                <c:pt idx="11">
                  <c:v>1125.1600000000001</c:v>
                </c:pt>
                <c:pt idx="12">
                  <c:v>1112.9000000000001</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Bucaramanga!$F$14:$R$14</c:f>
              <c:numCache>
                <c:formatCode>0.0</c:formatCode>
                <c:ptCount val="13"/>
                <c:pt idx="0">
                  <c:v>1097.58</c:v>
                </c:pt>
                <c:pt idx="1">
                  <c:v>1038.3</c:v>
                </c:pt>
                <c:pt idx="2">
                  <c:v>1108.42</c:v>
                </c:pt>
                <c:pt idx="3">
                  <c:v>971.8</c:v>
                </c:pt>
                <c:pt idx="4">
                  <c:v>980.53</c:v>
                </c:pt>
                <c:pt idx="5">
                  <c:v>1014.06</c:v>
                </c:pt>
                <c:pt idx="6">
                  <c:v>969.81</c:v>
                </c:pt>
                <c:pt idx="7">
                  <c:v>971.9</c:v>
                </c:pt>
                <c:pt idx="8">
                  <c:v>991.4</c:v>
                </c:pt>
                <c:pt idx="9">
                  <c:v>996.24</c:v>
                </c:pt>
                <c:pt idx="10">
                  <c:v>978.2</c:v>
                </c:pt>
                <c:pt idx="11">
                  <c:v>1428.55</c:v>
                </c:pt>
                <c:pt idx="12">
                  <c:v>1389.48</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Bucaramanga!$F$15:$R$15</c:f>
              <c:numCache>
                <c:formatCode>0.0</c:formatCode>
                <c:ptCount val="13"/>
                <c:pt idx="0">
                  <c:v>1926.46</c:v>
                </c:pt>
                <c:pt idx="1">
                  <c:v>1778.05</c:v>
                </c:pt>
                <c:pt idx="2">
                  <c:v>1935.47</c:v>
                </c:pt>
                <c:pt idx="3">
                  <c:v>1672.03</c:v>
                </c:pt>
                <c:pt idx="4">
                  <c:v>1679.03</c:v>
                </c:pt>
                <c:pt idx="5">
                  <c:v>1746.12</c:v>
                </c:pt>
                <c:pt idx="6">
                  <c:v>1675.45</c:v>
                </c:pt>
                <c:pt idx="7">
                  <c:v>1675</c:v>
                </c:pt>
                <c:pt idx="8">
                  <c:v>1705.82</c:v>
                </c:pt>
                <c:pt idx="9">
                  <c:v>1705.82</c:v>
                </c:pt>
                <c:pt idx="10">
                  <c:v>1703.21</c:v>
                </c:pt>
                <c:pt idx="11">
                  <c:v>2569.14</c:v>
                </c:pt>
                <c:pt idx="12">
                  <c:v>2524.7600000000002</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Bucaramanga!$F$16:$R$16</c:f>
              <c:numCache>
                <c:formatCode>0.0</c:formatCode>
                <c:ptCount val="13"/>
                <c:pt idx="0">
                  <c:v>1964.9892</c:v>
                </c:pt>
                <c:pt idx="1">
                  <c:v>1813.6109999999999</c:v>
                </c:pt>
                <c:pt idx="2">
                  <c:v>1974.1794</c:v>
                </c:pt>
                <c:pt idx="3">
                  <c:v>1705.4705999999999</c:v>
                </c:pt>
                <c:pt idx="4">
                  <c:v>1712.6106</c:v>
                </c:pt>
                <c:pt idx="5">
                  <c:v>2095.3440000000001</c:v>
                </c:pt>
                <c:pt idx="6">
                  <c:v>2010.54</c:v>
                </c:pt>
                <c:pt idx="7">
                  <c:v>2010</c:v>
                </c:pt>
                <c:pt idx="8">
                  <c:v>2046.9839999999999</c:v>
                </c:pt>
                <c:pt idx="9">
                  <c:v>2046.9839999999999</c:v>
                </c:pt>
                <c:pt idx="10">
                  <c:v>2043.8519999999999</c:v>
                </c:pt>
                <c:pt idx="11">
                  <c:v>3082.9679999999998</c:v>
                </c:pt>
                <c:pt idx="12">
                  <c:v>3029.712</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Cali!$F$5:$R$5</c:f>
              <c:numCache>
                <c:formatCode>0.0</c:formatCode>
                <c:ptCount val="13"/>
                <c:pt idx="0">
                  <c:v>1276.06</c:v>
                </c:pt>
                <c:pt idx="1">
                  <c:v>1123.54</c:v>
                </c:pt>
                <c:pt idx="2">
                  <c:v>1260.1199999999999</c:v>
                </c:pt>
                <c:pt idx="3">
                  <c:v>1034.6500000000001</c:v>
                </c:pt>
                <c:pt idx="4">
                  <c:v>1111.32</c:v>
                </c:pt>
                <c:pt idx="5">
                  <c:v>1059.24</c:v>
                </c:pt>
                <c:pt idx="6">
                  <c:v>1065.48</c:v>
                </c:pt>
                <c:pt idx="7">
                  <c:v>1109.29</c:v>
                </c:pt>
                <c:pt idx="8">
                  <c:v>1076.6400000000001</c:v>
                </c:pt>
                <c:pt idx="9">
                  <c:v>1149.8399999999999</c:v>
                </c:pt>
                <c:pt idx="10">
                  <c:v>1120.7</c:v>
                </c:pt>
                <c:pt idx="11">
                  <c:v>1055.8599999999999</c:v>
                </c:pt>
                <c:pt idx="12">
                  <c:v>948.36</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Cali!$F$6:$R$6</c:f>
              <c:numCache>
                <c:formatCode>0.0</c:formatCode>
                <c:ptCount val="13"/>
                <c:pt idx="0">
                  <c:v>1036.67</c:v>
                </c:pt>
                <c:pt idx="1">
                  <c:v>986.08</c:v>
                </c:pt>
                <c:pt idx="2">
                  <c:v>995.95</c:v>
                </c:pt>
                <c:pt idx="3">
                  <c:v>931.99</c:v>
                </c:pt>
                <c:pt idx="4">
                  <c:v>1053.08</c:v>
                </c:pt>
                <c:pt idx="5">
                  <c:v>1102.78</c:v>
                </c:pt>
                <c:pt idx="6">
                  <c:v>1018.81</c:v>
                </c:pt>
                <c:pt idx="7">
                  <c:v>1180.21</c:v>
                </c:pt>
                <c:pt idx="8">
                  <c:v>1125.08</c:v>
                </c:pt>
                <c:pt idx="9">
                  <c:v>1130.93</c:v>
                </c:pt>
                <c:pt idx="10">
                  <c:v>1064.8399999999999</c:v>
                </c:pt>
                <c:pt idx="11">
                  <c:v>1164.42</c:v>
                </c:pt>
                <c:pt idx="12">
                  <c:v>1022.14</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Cali!$F$7:$R$7</c:f>
              <c:numCache>
                <c:formatCode>0.0</c:formatCode>
                <c:ptCount val="13"/>
                <c:pt idx="0">
                  <c:v>835</c:v>
                </c:pt>
                <c:pt idx="1">
                  <c:v>832</c:v>
                </c:pt>
                <c:pt idx="2">
                  <c:v>825</c:v>
                </c:pt>
                <c:pt idx="3">
                  <c:v>822</c:v>
                </c:pt>
                <c:pt idx="4">
                  <c:v>831</c:v>
                </c:pt>
                <c:pt idx="5">
                  <c:v>837</c:v>
                </c:pt>
                <c:pt idx="6">
                  <c:v>839</c:v>
                </c:pt>
                <c:pt idx="7">
                  <c:v>836</c:v>
                </c:pt>
                <c:pt idx="8">
                  <c:v>833</c:v>
                </c:pt>
                <c:pt idx="9">
                  <c:v>839</c:v>
                </c:pt>
                <c:pt idx="10">
                  <c:v>848</c:v>
                </c:pt>
                <c:pt idx="11">
                  <c:v>850</c:v>
                </c:pt>
                <c:pt idx="12">
                  <c:v>854</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Cali!$F$8:$R$8</c:f>
              <c:numCache>
                <c:formatCode>0.0</c:formatCode>
                <c:ptCount val="13"/>
                <c:pt idx="0">
                  <c:v>3166.38</c:v>
                </c:pt>
                <c:pt idx="1">
                  <c:v>2958.7</c:v>
                </c:pt>
                <c:pt idx="2">
                  <c:v>3071.96</c:v>
                </c:pt>
                <c:pt idx="3">
                  <c:v>2800.92</c:v>
                </c:pt>
                <c:pt idx="4">
                  <c:v>3003.77</c:v>
                </c:pt>
                <c:pt idx="5">
                  <c:v>3011.88</c:v>
                </c:pt>
                <c:pt idx="6">
                  <c:v>2933.28</c:v>
                </c:pt>
                <c:pt idx="7">
                  <c:v>3156.1</c:v>
                </c:pt>
                <c:pt idx="8">
                  <c:v>3048.21</c:v>
                </c:pt>
                <c:pt idx="9">
                  <c:v>3133.79</c:v>
                </c:pt>
                <c:pt idx="10">
                  <c:v>3037.71</c:v>
                </c:pt>
                <c:pt idx="11">
                  <c:v>3088.17</c:v>
                </c:pt>
                <c:pt idx="12">
                  <c:v>2826.38</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5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Cali!$F$13:$R$13</c:f>
              <c:numCache>
                <c:formatCode>0.0</c:formatCode>
                <c:ptCount val="13"/>
                <c:pt idx="0">
                  <c:v>1467.27</c:v>
                </c:pt>
                <c:pt idx="1">
                  <c:v>1473.58</c:v>
                </c:pt>
                <c:pt idx="2">
                  <c:v>1478</c:v>
                </c:pt>
                <c:pt idx="3">
                  <c:v>1485.39</c:v>
                </c:pt>
                <c:pt idx="4">
                  <c:v>1495.79</c:v>
                </c:pt>
                <c:pt idx="5">
                  <c:v>1503.86</c:v>
                </c:pt>
                <c:pt idx="6">
                  <c:v>1507.62</c:v>
                </c:pt>
                <c:pt idx="7">
                  <c:v>1514.69</c:v>
                </c:pt>
                <c:pt idx="8">
                  <c:v>1521.53</c:v>
                </c:pt>
                <c:pt idx="9">
                  <c:v>1535.52</c:v>
                </c:pt>
                <c:pt idx="10">
                  <c:v>1552.26</c:v>
                </c:pt>
                <c:pt idx="11">
                  <c:v>1563.13</c:v>
                </c:pt>
                <c:pt idx="12">
                  <c:v>1572.35</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Cali!$F$14:$R$14</c:f>
              <c:numCache>
                <c:formatCode>0.0</c:formatCode>
                <c:ptCount val="13"/>
                <c:pt idx="0">
                  <c:v>1840.8</c:v>
                </c:pt>
                <c:pt idx="1">
                  <c:v>1848.72</c:v>
                </c:pt>
                <c:pt idx="2">
                  <c:v>1854.26</c:v>
                </c:pt>
                <c:pt idx="3">
                  <c:v>1863.53</c:v>
                </c:pt>
                <c:pt idx="4">
                  <c:v>1876.58</c:v>
                </c:pt>
                <c:pt idx="5">
                  <c:v>1886.71</c:v>
                </c:pt>
                <c:pt idx="6">
                  <c:v>1891.43</c:v>
                </c:pt>
                <c:pt idx="7">
                  <c:v>1900.29</c:v>
                </c:pt>
                <c:pt idx="8">
                  <c:v>1908.87</c:v>
                </c:pt>
                <c:pt idx="9">
                  <c:v>1926.43</c:v>
                </c:pt>
                <c:pt idx="10">
                  <c:v>1947.43</c:v>
                </c:pt>
                <c:pt idx="11">
                  <c:v>1961.06</c:v>
                </c:pt>
                <c:pt idx="12">
                  <c:v>1972.63</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Cali!$F$15:$R$15</c:f>
              <c:numCache>
                <c:formatCode>0.0</c:formatCode>
                <c:ptCount val="13"/>
                <c:pt idx="0">
                  <c:v>3166.38</c:v>
                </c:pt>
                <c:pt idx="1">
                  <c:v>2958.7</c:v>
                </c:pt>
                <c:pt idx="2">
                  <c:v>3071.96</c:v>
                </c:pt>
                <c:pt idx="3">
                  <c:v>2800.92</c:v>
                </c:pt>
                <c:pt idx="4">
                  <c:v>3003.77</c:v>
                </c:pt>
                <c:pt idx="5">
                  <c:v>3011.88</c:v>
                </c:pt>
                <c:pt idx="6">
                  <c:v>2933.28</c:v>
                </c:pt>
                <c:pt idx="7">
                  <c:v>3156.1</c:v>
                </c:pt>
                <c:pt idx="8">
                  <c:v>3048.21</c:v>
                </c:pt>
                <c:pt idx="9">
                  <c:v>3133.79</c:v>
                </c:pt>
                <c:pt idx="10">
                  <c:v>3037.71</c:v>
                </c:pt>
                <c:pt idx="11">
                  <c:v>3088.17</c:v>
                </c:pt>
                <c:pt idx="12">
                  <c:v>2826.38</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Cali!$F$16:$R$16</c:f>
              <c:numCache>
                <c:formatCode>0.0</c:formatCode>
                <c:ptCount val="13"/>
                <c:pt idx="0">
                  <c:v>3799.6559999999999</c:v>
                </c:pt>
                <c:pt idx="1">
                  <c:v>3550.4399999999996</c:v>
                </c:pt>
                <c:pt idx="2">
                  <c:v>3686.3519999999999</c:v>
                </c:pt>
                <c:pt idx="3">
                  <c:v>3361.1039999999998</c:v>
                </c:pt>
                <c:pt idx="4">
                  <c:v>3604.5239999999999</c:v>
                </c:pt>
                <c:pt idx="5">
                  <c:v>3614.2560000000003</c:v>
                </c:pt>
                <c:pt idx="6">
                  <c:v>3519.9360000000001</c:v>
                </c:pt>
                <c:pt idx="7">
                  <c:v>3787.3199999999997</c:v>
                </c:pt>
                <c:pt idx="8">
                  <c:v>3657.8519999999999</c:v>
                </c:pt>
                <c:pt idx="9">
                  <c:v>3760.5479999999998</c:v>
                </c:pt>
                <c:pt idx="10">
                  <c:v>3645.252</c:v>
                </c:pt>
                <c:pt idx="11">
                  <c:v>3705.8040000000001</c:v>
                </c:pt>
                <c:pt idx="12">
                  <c:v>3391.6559999999999</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Cúcuta!$F$5:$R$5</c:f>
              <c:numCache>
                <c:formatCode>0.0</c:formatCode>
                <c:ptCount val="13"/>
                <c:pt idx="0">
                  <c:v>1656.2</c:v>
                </c:pt>
                <c:pt idx="1">
                  <c:v>1587.41</c:v>
                </c:pt>
                <c:pt idx="2">
                  <c:v>1503.89</c:v>
                </c:pt>
                <c:pt idx="3">
                  <c:v>1496.47</c:v>
                </c:pt>
                <c:pt idx="4">
                  <c:v>1612.68</c:v>
                </c:pt>
                <c:pt idx="5">
                  <c:v>1472.87</c:v>
                </c:pt>
                <c:pt idx="6">
                  <c:v>1461.93</c:v>
                </c:pt>
                <c:pt idx="7">
                  <c:v>1634.91</c:v>
                </c:pt>
                <c:pt idx="8">
                  <c:v>1438.39</c:v>
                </c:pt>
                <c:pt idx="9">
                  <c:v>1576.01</c:v>
                </c:pt>
                <c:pt idx="10">
                  <c:v>1700.05</c:v>
                </c:pt>
                <c:pt idx="11">
                  <c:v>1798.37</c:v>
                </c:pt>
                <c:pt idx="12">
                  <c:v>1534.68</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Cúcuta!$F$6:$R$6</c:f>
              <c:numCache>
                <c:formatCode>0.0</c:formatCode>
                <c:ptCount val="13"/>
                <c:pt idx="0">
                  <c:v>238.29</c:v>
                </c:pt>
                <c:pt idx="1">
                  <c:v>254</c:v>
                </c:pt>
                <c:pt idx="2">
                  <c:v>280.27</c:v>
                </c:pt>
                <c:pt idx="3">
                  <c:v>286.10000000000002</c:v>
                </c:pt>
                <c:pt idx="4">
                  <c:v>273.44</c:v>
                </c:pt>
                <c:pt idx="5">
                  <c:v>314.83</c:v>
                </c:pt>
                <c:pt idx="6">
                  <c:v>274.94</c:v>
                </c:pt>
                <c:pt idx="7">
                  <c:v>262.98</c:v>
                </c:pt>
                <c:pt idx="8">
                  <c:v>324.32</c:v>
                </c:pt>
                <c:pt idx="9">
                  <c:v>285.69</c:v>
                </c:pt>
                <c:pt idx="10">
                  <c:v>269.94</c:v>
                </c:pt>
                <c:pt idx="11">
                  <c:v>307.79000000000002</c:v>
                </c:pt>
                <c:pt idx="12">
                  <c:v>289.14999999999998</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Cúcuta!$F$7:$R$7</c:f>
              <c:numCache>
                <c:formatCode>0.0</c:formatCode>
                <c:ptCount val="13"/>
                <c:pt idx="0">
                  <c:v>1397.37</c:v>
                </c:pt>
                <c:pt idx="1">
                  <c:v>1374.66</c:v>
                </c:pt>
                <c:pt idx="2">
                  <c:v>1386.35</c:v>
                </c:pt>
                <c:pt idx="3">
                  <c:v>1407.49</c:v>
                </c:pt>
                <c:pt idx="4">
                  <c:v>1396.57</c:v>
                </c:pt>
                <c:pt idx="5">
                  <c:v>1393.18</c:v>
                </c:pt>
                <c:pt idx="6">
                  <c:v>1409.38</c:v>
                </c:pt>
                <c:pt idx="7">
                  <c:v>1363.86</c:v>
                </c:pt>
                <c:pt idx="8">
                  <c:v>1395.26</c:v>
                </c:pt>
                <c:pt idx="9">
                  <c:v>1404.22</c:v>
                </c:pt>
                <c:pt idx="10">
                  <c:v>1326.24</c:v>
                </c:pt>
                <c:pt idx="11">
                  <c:v>1326.82</c:v>
                </c:pt>
                <c:pt idx="12">
                  <c:v>1319.2</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Cúcuta!$F$8:$R$8</c:f>
              <c:numCache>
                <c:formatCode>0.0</c:formatCode>
                <c:ptCount val="13"/>
                <c:pt idx="0">
                  <c:v>3326.59</c:v>
                </c:pt>
                <c:pt idx="1">
                  <c:v>3250.2</c:v>
                </c:pt>
                <c:pt idx="2">
                  <c:v>3200.63</c:v>
                </c:pt>
                <c:pt idx="3">
                  <c:v>3217.02</c:v>
                </c:pt>
                <c:pt idx="4">
                  <c:v>3297.13</c:v>
                </c:pt>
                <c:pt idx="5">
                  <c:v>3179.1</c:v>
                </c:pt>
                <c:pt idx="6">
                  <c:v>3137.6</c:v>
                </c:pt>
                <c:pt idx="7">
                  <c:v>3248.56</c:v>
                </c:pt>
                <c:pt idx="8">
                  <c:v>3143.99</c:v>
                </c:pt>
                <c:pt idx="9">
                  <c:v>3248.06</c:v>
                </c:pt>
                <c:pt idx="10">
                  <c:v>3269.41</c:v>
                </c:pt>
                <c:pt idx="11">
                  <c:v>3405.56</c:v>
                </c:pt>
                <c:pt idx="12">
                  <c:v>3119.67</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0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Cúcuta!$F$13:$R$13</c:f>
              <c:numCache>
                <c:formatCode>0.0</c:formatCode>
                <c:ptCount val="13"/>
                <c:pt idx="0">
                  <c:v>1541.54</c:v>
                </c:pt>
                <c:pt idx="1">
                  <c:v>1548.28</c:v>
                </c:pt>
                <c:pt idx="2">
                  <c:v>1551.99</c:v>
                </c:pt>
                <c:pt idx="3">
                  <c:v>1560.7</c:v>
                </c:pt>
                <c:pt idx="4">
                  <c:v>1571.61</c:v>
                </c:pt>
                <c:pt idx="5">
                  <c:v>1579.97</c:v>
                </c:pt>
                <c:pt idx="6">
                  <c:v>1583.91</c:v>
                </c:pt>
                <c:pt idx="7">
                  <c:v>1591.49</c:v>
                </c:pt>
                <c:pt idx="8">
                  <c:v>1598.77</c:v>
                </c:pt>
                <c:pt idx="9">
                  <c:v>1613.32</c:v>
                </c:pt>
                <c:pt idx="10">
                  <c:v>1630.69</c:v>
                </c:pt>
                <c:pt idx="11">
                  <c:v>1642.16</c:v>
                </c:pt>
                <c:pt idx="12">
                  <c:v>1651.93</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Cúcuta!$F$14:$R$14</c:f>
              <c:numCache>
                <c:formatCode>0.0</c:formatCode>
                <c:ptCount val="13"/>
                <c:pt idx="0">
                  <c:v>1929.36</c:v>
                </c:pt>
                <c:pt idx="1">
                  <c:v>1937.78</c:v>
                </c:pt>
                <c:pt idx="2">
                  <c:v>1942.43</c:v>
                </c:pt>
                <c:pt idx="3">
                  <c:v>1953.33</c:v>
                </c:pt>
                <c:pt idx="4">
                  <c:v>1966.99</c:v>
                </c:pt>
                <c:pt idx="5">
                  <c:v>1977.45</c:v>
                </c:pt>
                <c:pt idx="6">
                  <c:v>1982.39</c:v>
                </c:pt>
                <c:pt idx="7">
                  <c:v>1991.6</c:v>
                </c:pt>
                <c:pt idx="8">
                  <c:v>2000.98</c:v>
                </c:pt>
                <c:pt idx="9">
                  <c:v>2019.31</c:v>
                </c:pt>
                <c:pt idx="10">
                  <c:v>2041.22</c:v>
                </c:pt>
                <c:pt idx="11">
                  <c:v>2055.48</c:v>
                </c:pt>
                <c:pt idx="12">
                  <c:v>2067.81</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Cúcuta!$F$15:$R$15</c:f>
              <c:numCache>
                <c:formatCode>0.0</c:formatCode>
                <c:ptCount val="13"/>
                <c:pt idx="0">
                  <c:v>3326.59</c:v>
                </c:pt>
                <c:pt idx="1">
                  <c:v>3250.2</c:v>
                </c:pt>
                <c:pt idx="2">
                  <c:v>3200.63</c:v>
                </c:pt>
                <c:pt idx="3">
                  <c:v>3217.02</c:v>
                </c:pt>
                <c:pt idx="4">
                  <c:v>3297.13</c:v>
                </c:pt>
                <c:pt idx="5">
                  <c:v>3179.1</c:v>
                </c:pt>
                <c:pt idx="6">
                  <c:v>3137.6</c:v>
                </c:pt>
                <c:pt idx="7">
                  <c:v>3248.56</c:v>
                </c:pt>
                <c:pt idx="8">
                  <c:v>3143.99</c:v>
                </c:pt>
                <c:pt idx="9">
                  <c:v>3248.06</c:v>
                </c:pt>
                <c:pt idx="10">
                  <c:v>3269.41</c:v>
                </c:pt>
                <c:pt idx="11">
                  <c:v>3405.56</c:v>
                </c:pt>
                <c:pt idx="12">
                  <c:v>3119.67</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Cúcuta!$F$16:$R$16</c:f>
              <c:numCache>
                <c:formatCode>0.0</c:formatCode>
                <c:ptCount val="13"/>
                <c:pt idx="0">
                  <c:v>3991.9079999999999</c:v>
                </c:pt>
                <c:pt idx="1">
                  <c:v>3900.24</c:v>
                </c:pt>
                <c:pt idx="2">
                  <c:v>3840.7559999999999</c:v>
                </c:pt>
                <c:pt idx="3">
                  <c:v>3860.424</c:v>
                </c:pt>
                <c:pt idx="4">
                  <c:v>3956.556</c:v>
                </c:pt>
                <c:pt idx="5">
                  <c:v>3814.9199999999996</c:v>
                </c:pt>
                <c:pt idx="6">
                  <c:v>3765.12</c:v>
                </c:pt>
                <c:pt idx="7">
                  <c:v>3898.2719999999999</c:v>
                </c:pt>
                <c:pt idx="8">
                  <c:v>3772.7879999999996</c:v>
                </c:pt>
                <c:pt idx="9">
                  <c:v>3897.6719999999996</c:v>
                </c:pt>
                <c:pt idx="10">
                  <c:v>3923.2919999999995</c:v>
                </c:pt>
                <c:pt idx="11">
                  <c:v>4086.6719999999996</c:v>
                </c:pt>
                <c:pt idx="12">
                  <c:v>3743.6039999999998</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Manizales!$F$13:$R$13</c:f>
              <c:numCache>
                <c:formatCode>0.0</c:formatCode>
                <c:ptCount val="13"/>
                <c:pt idx="0">
                  <c:v>1237.1600000000001</c:v>
                </c:pt>
                <c:pt idx="1">
                  <c:v>1242.57</c:v>
                </c:pt>
                <c:pt idx="2">
                  <c:v>1246.29</c:v>
                </c:pt>
                <c:pt idx="3">
                  <c:v>1252.53</c:v>
                </c:pt>
                <c:pt idx="4">
                  <c:v>1261.29</c:v>
                </c:pt>
                <c:pt idx="5">
                  <c:v>1268</c:v>
                </c:pt>
                <c:pt idx="6">
                  <c:v>1271.17</c:v>
                </c:pt>
                <c:pt idx="7">
                  <c:v>1277.1300000000001</c:v>
                </c:pt>
                <c:pt idx="8">
                  <c:v>1283</c:v>
                </c:pt>
                <c:pt idx="9">
                  <c:v>1294.73</c:v>
                </c:pt>
                <c:pt idx="10">
                  <c:v>1308.8</c:v>
                </c:pt>
                <c:pt idx="11">
                  <c:v>1318.02</c:v>
                </c:pt>
                <c:pt idx="12">
                  <c:v>1325.85</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Manizales!$F$14:$R$14</c:f>
              <c:numCache>
                <c:formatCode>0.0</c:formatCode>
                <c:ptCount val="13"/>
                <c:pt idx="0">
                  <c:v>1545.35</c:v>
                </c:pt>
                <c:pt idx="1">
                  <c:v>1552.1</c:v>
                </c:pt>
                <c:pt idx="2">
                  <c:v>1556.75</c:v>
                </c:pt>
                <c:pt idx="3">
                  <c:v>1564.55</c:v>
                </c:pt>
                <c:pt idx="4">
                  <c:v>1575.49</c:v>
                </c:pt>
                <c:pt idx="5">
                  <c:v>1583.87</c:v>
                </c:pt>
                <c:pt idx="6">
                  <c:v>1587.82</c:v>
                </c:pt>
                <c:pt idx="7">
                  <c:v>1595.27</c:v>
                </c:pt>
                <c:pt idx="8">
                  <c:v>1602.6</c:v>
                </c:pt>
                <c:pt idx="9">
                  <c:v>1617.26</c:v>
                </c:pt>
                <c:pt idx="10">
                  <c:v>1634.83</c:v>
                </c:pt>
                <c:pt idx="11">
                  <c:v>1646.35</c:v>
                </c:pt>
                <c:pt idx="12">
                  <c:v>1656.13</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Manizales!$F$15:$R$15</c:f>
              <c:numCache>
                <c:formatCode>0.0</c:formatCode>
                <c:ptCount val="13"/>
                <c:pt idx="0">
                  <c:v>2628.3127100000002</c:v>
                </c:pt>
                <c:pt idx="1">
                  <c:v>2634.4758999999999</c:v>
                </c:pt>
                <c:pt idx="2">
                  <c:v>2305.86069</c:v>
                </c:pt>
                <c:pt idx="3">
                  <c:v>2473.7493100000002</c:v>
                </c:pt>
                <c:pt idx="4">
                  <c:v>2470.3878800000002</c:v>
                </c:pt>
                <c:pt idx="5">
                  <c:v>2451.6422299999999</c:v>
                </c:pt>
                <c:pt idx="6">
                  <c:v>2405.8759500000001</c:v>
                </c:pt>
                <c:pt idx="7">
                  <c:v>2413.10293</c:v>
                </c:pt>
                <c:pt idx="8">
                  <c:v>2580.8338699999999</c:v>
                </c:pt>
                <c:pt idx="9">
                  <c:v>2850.14363</c:v>
                </c:pt>
                <c:pt idx="10">
                  <c:v>2449.2612300000001</c:v>
                </c:pt>
                <c:pt idx="11">
                  <c:v>2493.57485</c:v>
                </c:pt>
                <c:pt idx="12">
                  <c:v>2364.3534100000002</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Manizales!$F$16:$R$16</c:f>
              <c:numCache>
                <c:formatCode>0.0</c:formatCode>
                <c:ptCount val="13"/>
                <c:pt idx="0">
                  <c:v>3153.9752520000002</c:v>
                </c:pt>
                <c:pt idx="1">
                  <c:v>3161.3710799999999</c:v>
                </c:pt>
                <c:pt idx="2">
                  <c:v>2767.0328279999999</c:v>
                </c:pt>
                <c:pt idx="3">
                  <c:v>2968.4991720000003</c:v>
                </c:pt>
                <c:pt idx="4">
                  <c:v>2964.4654560000004</c:v>
                </c:pt>
                <c:pt idx="5">
                  <c:v>2941.9706759999999</c:v>
                </c:pt>
                <c:pt idx="6">
                  <c:v>2887.05114</c:v>
                </c:pt>
                <c:pt idx="7">
                  <c:v>2895.723516</c:v>
                </c:pt>
                <c:pt idx="8">
                  <c:v>3097.0006439999997</c:v>
                </c:pt>
                <c:pt idx="9">
                  <c:v>3716.4007727999997</c:v>
                </c:pt>
                <c:pt idx="10">
                  <c:v>2939.113476</c:v>
                </c:pt>
                <c:pt idx="11">
                  <c:v>2992.28982</c:v>
                </c:pt>
                <c:pt idx="12">
                  <c:v>2837.2240919999999</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Macro'!$B$49:$B$65</c:f>
              <c:numCache>
                <c:formatCode>mmm\-yy</c:formatCode>
                <c:ptCount val="1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numCache>
            </c:numRef>
          </c:cat>
          <c:val>
            <c:numRef>
              <c:f>'Variables Macro'!$G$49:$G$65</c:f>
              <c:numCache>
                <c:formatCode>0.00</c:formatCode>
                <c:ptCount val="17"/>
                <c:pt idx="0">
                  <c:v>0.84199999999999997</c:v>
                </c:pt>
                <c:pt idx="1">
                  <c:v>0.82799999999999996</c:v>
                </c:pt>
                <c:pt idx="2">
                  <c:v>0.79400000000000004</c:v>
                </c:pt>
                <c:pt idx="3">
                  <c:v>0.81100000000000005</c:v>
                </c:pt>
                <c:pt idx="4">
                  <c:v>0.66600000000000004</c:v>
                </c:pt>
                <c:pt idx="5">
                  <c:v>0.54100000000000004</c:v>
                </c:pt>
                <c:pt idx="6">
                  <c:v>0.72299999999999998</c:v>
                </c:pt>
                <c:pt idx="7">
                  <c:v>0.73</c:v>
                </c:pt>
                <c:pt idx="8">
                  <c:v>0.72099999999999997</c:v>
                </c:pt>
                <c:pt idx="9">
                  <c:v>0.71899999999999997</c:v>
                </c:pt>
                <c:pt idx="10">
                  <c:v>0.66</c:v>
                </c:pt>
                <c:pt idx="11">
                  <c:v>0.72299999999999998</c:v>
                </c:pt>
                <c:pt idx="12">
                  <c:v>0.72</c:v>
                </c:pt>
                <c:pt idx="13">
                  <c:v>0.93500000000000005</c:v>
                </c:pt>
                <c:pt idx="14">
                  <c:v>0.84</c:v>
                </c:pt>
                <c:pt idx="15">
                  <c:v>0.81299999999999994</c:v>
                </c:pt>
                <c:pt idx="16">
                  <c:v>0.72299999999999998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413"/>
          <c:min val="4492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271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643315125884900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Manizales!$F$5:$R$5</c:f>
              <c:numCache>
                <c:formatCode>0.0</c:formatCode>
                <c:ptCount val="13"/>
                <c:pt idx="0">
                  <c:v>1393.1</c:v>
                </c:pt>
                <c:pt idx="1">
                  <c:v>1512.34</c:v>
                </c:pt>
                <c:pt idx="2">
                  <c:v>1077.1400000000001</c:v>
                </c:pt>
                <c:pt idx="3">
                  <c:v>1056.3599999999999</c:v>
                </c:pt>
                <c:pt idx="4">
                  <c:v>1258.1199999999999</c:v>
                </c:pt>
                <c:pt idx="5">
                  <c:v>1217.3666800000001</c:v>
                </c:pt>
                <c:pt idx="6">
                  <c:v>1178.42102</c:v>
                </c:pt>
                <c:pt idx="7">
                  <c:v>1176.9047</c:v>
                </c:pt>
                <c:pt idx="8">
                  <c:v>1195.1880100000001</c:v>
                </c:pt>
                <c:pt idx="9">
                  <c:v>1510.3270199999999</c:v>
                </c:pt>
                <c:pt idx="10">
                  <c:v>1230.8850199999999</c:v>
                </c:pt>
                <c:pt idx="11">
                  <c:v>1253.7656500000001</c:v>
                </c:pt>
                <c:pt idx="12">
                  <c:v>1209.70047</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Manizales!$F$6:$R$6</c:f>
              <c:numCache>
                <c:formatCode>0.0</c:formatCode>
                <c:ptCount val="13"/>
                <c:pt idx="0">
                  <c:v>682.25</c:v>
                </c:pt>
                <c:pt idx="1">
                  <c:v>571.34</c:v>
                </c:pt>
                <c:pt idx="2">
                  <c:v>683.33</c:v>
                </c:pt>
                <c:pt idx="3">
                  <c:v>871.51</c:v>
                </c:pt>
                <c:pt idx="4">
                  <c:v>665.75</c:v>
                </c:pt>
                <c:pt idx="5">
                  <c:v>687.08389</c:v>
                </c:pt>
                <c:pt idx="6">
                  <c:v>682.87959999999998</c:v>
                </c:pt>
                <c:pt idx="7">
                  <c:v>691.93537000000003</c:v>
                </c:pt>
                <c:pt idx="8">
                  <c:v>792.33181999999999</c:v>
                </c:pt>
                <c:pt idx="9">
                  <c:v>757.91327000000001</c:v>
                </c:pt>
                <c:pt idx="10">
                  <c:v>643.20892000000003</c:v>
                </c:pt>
                <c:pt idx="11">
                  <c:v>656.17792999999995</c:v>
                </c:pt>
                <c:pt idx="12">
                  <c:v>571.14237000000003</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Manizales!$F$7:$R$7</c:f>
              <c:numCache>
                <c:formatCode>0.0</c:formatCode>
                <c:ptCount val="13"/>
                <c:pt idx="0">
                  <c:v>483.2</c:v>
                </c:pt>
                <c:pt idx="1">
                  <c:v>483.2</c:v>
                </c:pt>
                <c:pt idx="2">
                  <c:v>483.2</c:v>
                </c:pt>
                <c:pt idx="3">
                  <c:v>483.2</c:v>
                </c:pt>
                <c:pt idx="4">
                  <c:v>483.2</c:v>
                </c:pt>
                <c:pt idx="5">
                  <c:v>483.20459</c:v>
                </c:pt>
                <c:pt idx="6">
                  <c:v>483.20459</c:v>
                </c:pt>
                <c:pt idx="7">
                  <c:v>483.20459</c:v>
                </c:pt>
                <c:pt idx="8">
                  <c:v>528.04597999999999</c:v>
                </c:pt>
                <c:pt idx="9">
                  <c:v>528.04597999999999</c:v>
                </c:pt>
                <c:pt idx="10">
                  <c:v>528.04597999999999</c:v>
                </c:pt>
                <c:pt idx="11">
                  <c:v>528.04597999999999</c:v>
                </c:pt>
                <c:pt idx="12">
                  <c:v>528.04597999999999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Manizales!$F$8:$R$8</c:f>
              <c:numCache>
                <c:formatCode>0.0</c:formatCode>
                <c:ptCount val="13"/>
                <c:pt idx="0">
                  <c:v>2628.31</c:v>
                </c:pt>
                <c:pt idx="1">
                  <c:v>2634.48</c:v>
                </c:pt>
                <c:pt idx="2">
                  <c:v>2305.86</c:v>
                </c:pt>
                <c:pt idx="3">
                  <c:v>2473.75</c:v>
                </c:pt>
                <c:pt idx="4">
                  <c:v>2470.39</c:v>
                </c:pt>
                <c:pt idx="5">
                  <c:v>2451.6422299999999</c:v>
                </c:pt>
                <c:pt idx="6">
                  <c:v>2405.8759500000001</c:v>
                </c:pt>
                <c:pt idx="7">
                  <c:v>2413.10293</c:v>
                </c:pt>
                <c:pt idx="8">
                  <c:v>2580.8338699999999</c:v>
                </c:pt>
                <c:pt idx="9">
                  <c:v>2850.14363</c:v>
                </c:pt>
                <c:pt idx="10">
                  <c:v>2449.2612300000001</c:v>
                </c:pt>
                <c:pt idx="11">
                  <c:v>2493.57485</c:v>
                </c:pt>
                <c:pt idx="12">
                  <c:v>2364.3534100000002</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088"/>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'Ibagué '!$F$5:$R$5</c:f>
              <c:numCache>
                <c:formatCode>0.0</c:formatCode>
                <c:ptCount val="13"/>
                <c:pt idx="0">
                  <c:v>1185.42</c:v>
                </c:pt>
                <c:pt idx="1">
                  <c:v>1128.21</c:v>
                </c:pt>
                <c:pt idx="2">
                  <c:v>1041.54</c:v>
                </c:pt>
                <c:pt idx="3">
                  <c:v>869.82</c:v>
                </c:pt>
                <c:pt idx="4">
                  <c:v>1008.82</c:v>
                </c:pt>
                <c:pt idx="5">
                  <c:v>1002.24</c:v>
                </c:pt>
                <c:pt idx="6">
                  <c:v>1010.34</c:v>
                </c:pt>
                <c:pt idx="7">
                  <c:v>1041.1400000000001</c:v>
                </c:pt>
                <c:pt idx="8">
                  <c:v>964.66</c:v>
                </c:pt>
                <c:pt idx="9">
                  <c:v>964.66</c:v>
                </c:pt>
                <c:pt idx="10">
                  <c:v>970.84</c:v>
                </c:pt>
                <c:pt idx="11">
                  <c:v>992.64</c:v>
                </c:pt>
                <c:pt idx="12">
                  <c:v>1012.08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'Ibagué '!$F$6:$R$6</c:f>
              <c:numCache>
                <c:formatCode>0.0</c:formatCode>
                <c:ptCount val="13"/>
                <c:pt idx="0">
                  <c:v>1203.07</c:v>
                </c:pt>
                <c:pt idx="1">
                  <c:v>1168.47</c:v>
                </c:pt>
                <c:pt idx="2">
                  <c:v>1630.51</c:v>
                </c:pt>
                <c:pt idx="3">
                  <c:v>1525.81</c:v>
                </c:pt>
                <c:pt idx="4">
                  <c:v>1578.87</c:v>
                </c:pt>
                <c:pt idx="5">
                  <c:v>1779.41</c:v>
                </c:pt>
                <c:pt idx="6">
                  <c:v>1615.11</c:v>
                </c:pt>
                <c:pt idx="7">
                  <c:v>1567.6</c:v>
                </c:pt>
                <c:pt idx="8">
                  <c:v>1738.01</c:v>
                </c:pt>
                <c:pt idx="9">
                  <c:v>1738.01</c:v>
                </c:pt>
                <c:pt idx="10">
                  <c:v>1630.52</c:v>
                </c:pt>
                <c:pt idx="11">
                  <c:v>1817.67</c:v>
                </c:pt>
                <c:pt idx="12">
                  <c:v>1617.27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'Ibagué '!$F$7:$R$7</c:f>
              <c:numCache>
                <c:formatCode>0.0</c:formatCode>
                <c:ptCount val="13"/>
                <c:pt idx="0">
                  <c:v>1003.78</c:v>
                </c:pt>
                <c:pt idx="1">
                  <c:v>999.96</c:v>
                </c:pt>
                <c:pt idx="2">
                  <c:v>990.77</c:v>
                </c:pt>
                <c:pt idx="3">
                  <c:v>986.78</c:v>
                </c:pt>
                <c:pt idx="4">
                  <c:v>995.55</c:v>
                </c:pt>
                <c:pt idx="5">
                  <c:v>1003.05</c:v>
                </c:pt>
                <c:pt idx="6">
                  <c:v>1005.88</c:v>
                </c:pt>
                <c:pt idx="7">
                  <c:v>1001.9</c:v>
                </c:pt>
                <c:pt idx="8">
                  <c:v>997.84</c:v>
                </c:pt>
                <c:pt idx="9">
                  <c:v>997.84</c:v>
                </c:pt>
                <c:pt idx="10">
                  <c:v>961.16</c:v>
                </c:pt>
                <c:pt idx="11">
                  <c:v>964.49</c:v>
                </c:pt>
                <c:pt idx="12">
                  <c:v>970.3</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'Ibagué '!$F$8:$R$8</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3712.73</c:v>
                </c:pt>
                <c:pt idx="10">
                  <c:v>3575.59</c:v>
                </c:pt>
                <c:pt idx="11">
                  <c:v>3795.47</c:v>
                </c:pt>
                <c:pt idx="12">
                  <c:v>3609.42</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5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'Ibagué '!$F$13:$R$13</c:f>
              <c:numCache>
                <c:formatCode>0.0</c:formatCode>
                <c:ptCount val="13"/>
                <c:pt idx="0">
                  <c:v>1625.74</c:v>
                </c:pt>
                <c:pt idx="1">
                  <c:v>1627.48</c:v>
                </c:pt>
                <c:pt idx="2">
                  <c:v>1639.99</c:v>
                </c:pt>
                <c:pt idx="3">
                  <c:v>1648.05</c:v>
                </c:pt>
                <c:pt idx="4">
                  <c:v>1659.68</c:v>
                </c:pt>
                <c:pt idx="5">
                  <c:v>1688.77</c:v>
                </c:pt>
                <c:pt idx="6">
                  <c:v>1692.88</c:v>
                </c:pt>
                <c:pt idx="7">
                  <c:v>1701.04</c:v>
                </c:pt>
                <c:pt idx="8">
                  <c:v>1708.76</c:v>
                </c:pt>
                <c:pt idx="9">
                  <c:v>1831.32</c:v>
                </c:pt>
                <c:pt idx="10">
                  <c:v>1851.24</c:v>
                </c:pt>
                <c:pt idx="11">
                  <c:v>1864.16</c:v>
                </c:pt>
                <c:pt idx="12">
                  <c:v>1875.32</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'Ibagué '!$F$14:$R$14</c:f>
              <c:numCache>
                <c:formatCode>0.0</c:formatCode>
                <c:ptCount val="13"/>
                <c:pt idx="0">
                  <c:v>2040.95</c:v>
                </c:pt>
                <c:pt idx="1">
                  <c:v>2042.98</c:v>
                </c:pt>
                <c:pt idx="2">
                  <c:v>2059.5100000000002</c:v>
                </c:pt>
                <c:pt idx="3">
                  <c:v>2069.91</c:v>
                </c:pt>
                <c:pt idx="4">
                  <c:v>2084.34</c:v>
                </c:pt>
                <c:pt idx="5">
                  <c:v>2120.2399999999998</c:v>
                </c:pt>
                <c:pt idx="6">
                  <c:v>2125.65</c:v>
                </c:pt>
                <c:pt idx="7">
                  <c:v>2135.4899999999998</c:v>
                </c:pt>
                <c:pt idx="8">
                  <c:v>2145.4899999999998</c:v>
                </c:pt>
                <c:pt idx="9">
                  <c:v>2300.4</c:v>
                </c:pt>
                <c:pt idx="10">
                  <c:v>2325.2199999999998</c:v>
                </c:pt>
                <c:pt idx="11">
                  <c:v>2341.58</c:v>
                </c:pt>
                <c:pt idx="12">
                  <c:v>2355.7600000000002</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'Ibagué '!$F$15:$R$15</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4149.96</c:v>
                </c:pt>
                <c:pt idx="10">
                  <c:v>3575.59</c:v>
                </c:pt>
                <c:pt idx="11">
                  <c:v>3795.47</c:v>
                </c:pt>
                <c:pt idx="12">
                  <c:v>3609.42</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'Ibagué '!$F$16:$R$16</c:f>
              <c:numCache>
                <c:formatCode>0.0</c:formatCode>
                <c:ptCount val="13"/>
                <c:pt idx="0">
                  <c:v>4099.9800000000005</c:v>
                </c:pt>
                <c:pt idx="1">
                  <c:v>3979.884</c:v>
                </c:pt>
                <c:pt idx="2">
                  <c:v>4427.7719999999999</c:v>
                </c:pt>
                <c:pt idx="3">
                  <c:v>4081.7759999999998</c:v>
                </c:pt>
                <c:pt idx="4">
                  <c:v>4324.308</c:v>
                </c:pt>
                <c:pt idx="5">
                  <c:v>4566.5280000000002</c:v>
                </c:pt>
                <c:pt idx="6">
                  <c:v>4378.2120000000004</c:v>
                </c:pt>
                <c:pt idx="7">
                  <c:v>4349.1360000000004</c:v>
                </c:pt>
                <c:pt idx="8">
                  <c:v>4455.2759999999998</c:v>
                </c:pt>
                <c:pt idx="9">
                  <c:v>4979.9520000000002</c:v>
                </c:pt>
                <c:pt idx="10">
                  <c:v>4290.7079999999996</c:v>
                </c:pt>
                <c:pt idx="11">
                  <c:v>4554.5639999999994</c:v>
                </c:pt>
                <c:pt idx="12">
                  <c:v>4331.3040000000001</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Medellín!$F$5:$R$5</c:f>
              <c:numCache>
                <c:formatCode>0.0</c:formatCode>
                <c:ptCount val="13"/>
                <c:pt idx="0">
                  <c:v>1072.19</c:v>
                </c:pt>
                <c:pt idx="1">
                  <c:v>1036.8</c:v>
                </c:pt>
                <c:pt idx="2">
                  <c:v>967.35</c:v>
                </c:pt>
                <c:pt idx="3">
                  <c:v>912.93</c:v>
                </c:pt>
                <c:pt idx="4">
                  <c:v>945.5</c:v>
                </c:pt>
                <c:pt idx="5">
                  <c:v>945.5</c:v>
                </c:pt>
                <c:pt idx="6">
                  <c:v>945.5</c:v>
                </c:pt>
                <c:pt idx="7">
                  <c:v>884.98</c:v>
                </c:pt>
                <c:pt idx="8">
                  <c:v>957.58</c:v>
                </c:pt>
                <c:pt idx="9">
                  <c:v>992.68</c:v>
                </c:pt>
                <c:pt idx="10">
                  <c:v>971.93</c:v>
                </c:pt>
                <c:pt idx="11">
                  <c:v>983.9</c:v>
                </c:pt>
                <c:pt idx="12">
                  <c:v>969.79</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Medellín!$F$6:$R$6</c:f>
              <c:numCache>
                <c:formatCode>0.0</c:formatCode>
                <c:ptCount val="13"/>
                <c:pt idx="0">
                  <c:v>730.14</c:v>
                </c:pt>
                <c:pt idx="1">
                  <c:v>733.9</c:v>
                </c:pt>
                <c:pt idx="2">
                  <c:v>708.84</c:v>
                </c:pt>
                <c:pt idx="3">
                  <c:v>716.07</c:v>
                </c:pt>
                <c:pt idx="4">
                  <c:v>734.35</c:v>
                </c:pt>
                <c:pt idx="5">
                  <c:v>734.35</c:v>
                </c:pt>
                <c:pt idx="6">
                  <c:v>734.35</c:v>
                </c:pt>
                <c:pt idx="7">
                  <c:v>667.31</c:v>
                </c:pt>
                <c:pt idx="8">
                  <c:v>750.85</c:v>
                </c:pt>
                <c:pt idx="9">
                  <c:v>773.94</c:v>
                </c:pt>
                <c:pt idx="10">
                  <c:v>762.99</c:v>
                </c:pt>
                <c:pt idx="11">
                  <c:v>797.09</c:v>
                </c:pt>
                <c:pt idx="12">
                  <c:v>757.62</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Medellín!$F$7:$R$7</c:f>
              <c:numCache>
                <c:formatCode>0.0</c:formatCode>
                <c:ptCount val="13"/>
                <c:pt idx="0">
                  <c:v>681.45</c:v>
                </c:pt>
                <c:pt idx="1">
                  <c:v>674.81</c:v>
                </c:pt>
                <c:pt idx="2">
                  <c:v>667.66</c:v>
                </c:pt>
                <c:pt idx="3">
                  <c:v>664.76</c:v>
                </c:pt>
                <c:pt idx="4">
                  <c:v>671.79</c:v>
                </c:pt>
                <c:pt idx="5">
                  <c:v>671.79</c:v>
                </c:pt>
                <c:pt idx="6">
                  <c:v>671.79</c:v>
                </c:pt>
                <c:pt idx="7">
                  <c:v>675.79</c:v>
                </c:pt>
                <c:pt idx="8">
                  <c:v>672.19</c:v>
                </c:pt>
                <c:pt idx="9">
                  <c:v>656.36</c:v>
                </c:pt>
                <c:pt idx="10">
                  <c:v>683.66</c:v>
                </c:pt>
                <c:pt idx="11">
                  <c:v>684.89</c:v>
                </c:pt>
                <c:pt idx="12">
                  <c:v>680.96</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Medellín!$F$8:$R$8</c:f>
              <c:numCache>
                <c:formatCode>0.0</c:formatCode>
                <c:ptCount val="13"/>
                <c:pt idx="0">
                  <c:v>2586.17</c:v>
                </c:pt>
                <c:pt idx="1">
                  <c:v>2505.94</c:v>
                </c:pt>
                <c:pt idx="2">
                  <c:v>2401.0500000000002</c:v>
                </c:pt>
                <c:pt idx="3">
                  <c:v>2349.35</c:v>
                </c:pt>
                <c:pt idx="4">
                  <c:v>2408.9699999999998</c:v>
                </c:pt>
                <c:pt idx="5">
                  <c:v>2408.9699999999998</c:v>
                </c:pt>
                <c:pt idx="6">
                  <c:v>2408.9699999999998</c:v>
                </c:pt>
                <c:pt idx="7">
                  <c:v>2281.06</c:v>
                </c:pt>
                <c:pt idx="8">
                  <c:v>2438.92</c:v>
                </c:pt>
                <c:pt idx="9">
                  <c:v>2483.27</c:v>
                </c:pt>
                <c:pt idx="10">
                  <c:v>2477.79</c:v>
                </c:pt>
                <c:pt idx="11">
                  <c:v>2526.66</c:v>
                </c:pt>
                <c:pt idx="12">
                  <c:v>2467.3200000000002</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Medellín!$F$13:$R$13</c:f>
              <c:numCache>
                <c:formatCode>0.0</c:formatCode>
                <c:ptCount val="13"/>
                <c:pt idx="0">
                  <c:v>1231.01</c:v>
                </c:pt>
                <c:pt idx="1">
                  <c:v>1236.3900000000001</c:v>
                </c:pt>
                <c:pt idx="2">
                  <c:v>1240.07</c:v>
                </c:pt>
                <c:pt idx="3">
                  <c:v>1246.26</c:v>
                </c:pt>
                <c:pt idx="4">
                  <c:v>1254.93</c:v>
                </c:pt>
                <c:pt idx="5">
                  <c:v>1261.68</c:v>
                </c:pt>
                <c:pt idx="6">
                  <c:v>1264.8</c:v>
                </c:pt>
                <c:pt idx="7">
                  <c:v>1270.6099999999999</c:v>
                </c:pt>
                <c:pt idx="8">
                  <c:v>1276.56</c:v>
                </c:pt>
                <c:pt idx="9">
                  <c:v>1288.3399999999999</c:v>
                </c:pt>
                <c:pt idx="10">
                  <c:v>1302.21</c:v>
                </c:pt>
                <c:pt idx="11">
                  <c:v>1311.29</c:v>
                </c:pt>
                <c:pt idx="12">
                  <c:v>1319.18</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Medellín!$F$14:$R$14</c:f>
              <c:numCache>
                <c:formatCode>0.0</c:formatCode>
                <c:ptCount val="13"/>
                <c:pt idx="0">
                  <c:v>1530.94</c:v>
                </c:pt>
                <c:pt idx="1">
                  <c:v>1537.58</c:v>
                </c:pt>
                <c:pt idx="2">
                  <c:v>1542.24</c:v>
                </c:pt>
                <c:pt idx="3">
                  <c:v>1549.97</c:v>
                </c:pt>
                <c:pt idx="4">
                  <c:v>1560.74</c:v>
                </c:pt>
                <c:pt idx="5">
                  <c:v>1568.93</c:v>
                </c:pt>
                <c:pt idx="6">
                  <c:v>1572.96</c:v>
                </c:pt>
                <c:pt idx="7">
                  <c:v>1580.3</c:v>
                </c:pt>
                <c:pt idx="8">
                  <c:v>1587.59</c:v>
                </c:pt>
                <c:pt idx="9">
                  <c:v>1602.17</c:v>
                </c:pt>
                <c:pt idx="10">
                  <c:v>1619.48</c:v>
                </c:pt>
                <c:pt idx="11">
                  <c:v>1631.03</c:v>
                </c:pt>
                <c:pt idx="12">
                  <c:v>1640.64</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Medellín!$F$15:$R$15</c:f>
              <c:numCache>
                <c:formatCode>0.0</c:formatCode>
                <c:ptCount val="13"/>
                <c:pt idx="0">
                  <c:v>2586.17</c:v>
                </c:pt>
                <c:pt idx="1">
                  <c:v>2505.94</c:v>
                </c:pt>
                <c:pt idx="2">
                  <c:v>2401.0500000000002</c:v>
                </c:pt>
                <c:pt idx="3">
                  <c:v>2349.35</c:v>
                </c:pt>
                <c:pt idx="4">
                  <c:v>2408.9699999999998</c:v>
                </c:pt>
                <c:pt idx="5">
                  <c:v>2408.9699999999998</c:v>
                </c:pt>
                <c:pt idx="6">
                  <c:v>2408.9699999999998</c:v>
                </c:pt>
                <c:pt idx="7">
                  <c:v>2281.06</c:v>
                </c:pt>
                <c:pt idx="8">
                  <c:v>2438.92</c:v>
                </c:pt>
                <c:pt idx="9">
                  <c:v>2483.27</c:v>
                </c:pt>
                <c:pt idx="10">
                  <c:v>2477.79</c:v>
                </c:pt>
                <c:pt idx="11">
                  <c:v>2526.66</c:v>
                </c:pt>
                <c:pt idx="12">
                  <c:v>2467.3200000000002</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Medellín!$F$16:$R$16</c:f>
              <c:numCache>
                <c:formatCode>0.0</c:formatCode>
                <c:ptCount val="13"/>
                <c:pt idx="0">
                  <c:v>3103.404</c:v>
                </c:pt>
                <c:pt idx="1">
                  <c:v>3007.1280000000002</c:v>
                </c:pt>
                <c:pt idx="2">
                  <c:v>2881.26</c:v>
                </c:pt>
                <c:pt idx="3">
                  <c:v>2819.22</c:v>
                </c:pt>
                <c:pt idx="4">
                  <c:v>2890.7639999999997</c:v>
                </c:pt>
                <c:pt idx="5">
                  <c:v>2890.7639999999997</c:v>
                </c:pt>
                <c:pt idx="6">
                  <c:v>2890.7639999999997</c:v>
                </c:pt>
                <c:pt idx="7">
                  <c:v>2737.2719999999999</c:v>
                </c:pt>
                <c:pt idx="8">
                  <c:v>2926.7040000000002</c:v>
                </c:pt>
                <c:pt idx="9">
                  <c:v>2979.924</c:v>
                </c:pt>
                <c:pt idx="10">
                  <c:v>2973.348</c:v>
                </c:pt>
                <c:pt idx="11">
                  <c:v>3031.9919999999997</c:v>
                </c:pt>
                <c:pt idx="12">
                  <c:v>2960.7840000000001</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Monteria!$F$5:$R$5</c:f>
              <c:numCache>
                <c:formatCode>0.0</c:formatCode>
                <c:ptCount val="13"/>
                <c:pt idx="0">
                  <c:v>1106.33</c:v>
                </c:pt>
                <c:pt idx="1">
                  <c:v>1001.4</c:v>
                </c:pt>
                <c:pt idx="2">
                  <c:v>1001.4</c:v>
                </c:pt>
                <c:pt idx="3">
                  <c:v>922.47</c:v>
                </c:pt>
                <c:pt idx="4">
                  <c:v>957.29</c:v>
                </c:pt>
                <c:pt idx="5">
                  <c:v>952.33</c:v>
                </c:pt>
                <c:pt idx="6">
                  <c:v>969.64</c:v>
                </c:pt>
                <c:pt idx="7">
                  <c:v>944.16</c:v>
                </c:pt>
                <c:pt idx="8">
                  <c:v>1097.97</c:v>
                </c:pt>
                <c:pt idx="9">
                  <c:v>1063.6099999999999</c:v>
                </c:pt>
                <c:pt idx="10">
                  <c:v>1100.75</c:v>
                </c:pt>
                <c:pt idx="11">
                  <c:v>1479</c:v>
                </c:pt>
                <c:pt idx="12">
                  <c:v>1169.81</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Monteria!$F$6:$R$6</c:f>
              <c:numCache>
                <c:formatCode>0.0</c:formatCode>
                <c:ptCount val="13"/>
                <c:pt idx="0">
                  <c:v>226.94</c:v>
                </c:pt>
                <c:pt idx="1">
                  <c:v>232.37</c:v>
                </c:pt>
                <c:pt idx="2">
                  <c:v>232.37</c:v>
                </c:pt>
                <c:pt idx="3">
                  <c:v>217.36</c:v>
                </c:pt>
                <c:pt idx="4">
                  <c:v>228.69</c:v>
                </c:pt>
                <c:pt idx="5">
                  <c:v>230.03</c:v>
                </c:pt>
                <c:pt idx="6">
                  <c:v>231.88</c:v>
                </c:pt>
                <c:pt idx="7">
                  <c:v>237.1</c:v>
                </c:pt>
                <c:pt idx="8">
                  <c:v>224.12</c:v>
                </c:pt>
                <c:pt idx="9">
                  <c:v>230.85</c:v>
                </c:pt>
                <c:pt idx="10">
                  <c:v>229.35</c:v>
                </c:pt>
                <c:pt idx="11">
                  <c:v>435</c:v>
                </c:pt>
                <c:pt idx="12">
                  <c:v>242.77</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Monteria!$F$7:$R$7</c:f>
              <c:numCache>
                <c:formatCode>0.0</c:formatCode>
                <c:ptCount val="13"/>
                <c:pt idx="0">
                  <c:v>944.03</c:v>
                </c:pt>
                <c:pt idx="1">
                  <c:v>943.37</c:v>
                </c:pt>
                <c:pt idx="2">
                  <c:v>943.37</c:v>
                </c:pt>
                <c:pt idx="3">
                  <c:v>948.72</c:v>
                </c:pt>
                <c:pt idx="4">
                  <c:v>958.18</c:v>
                </c:pt>
                <c:pt idx="5">
                  <c:v>965.19</c:v>
                </c:pt>
                <c:pt idx="6">
                  <c:v>967.17</c:v>
                </c:pt>
                <c:pt idx="7">
                  <c:v>964.97</c:v>
                </c:pt>
                <c:pt idx="8">
                  <c:v>961.47</c:v>
                </c:pt>
                <c:pt idx="9">
                  <c:v>968.52</c:v>
                </c:pt>
                <c:pt idx="10">
                  <c:v>978.39</c:v>
                </c:pt>
                <c:pt idx="11">
                  <c:v>703.7</c:v>
                </c:pt>
                <c:pt idx="12">
                  <c:v>985.62</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Monteria!$F$8:$R$8</c:f>
              <c:numCache>
                <c:formatCode>0.0</c:formatCode>
                <c:ptCount val="13"/>
                <c:pt idx="0">
                  <c:v>2332.27</c:v>
                </c:pt>
                <c:pt idx="1">
                  <c:v>2221.89</c:v>
                </c:pt>
                <c:pt idx="2">
                  <c:v>2221.89</c:v>
                </c:pt>
                <c:pt idx="3">
                  <c:v>2129.89</c:v>
                </c:pt>
                <c:pt idx="4">
                  <c:v>2187.17</c:v>
                </c:pt>
                <c:pt idx="5">
                  <c:v>2190.44</c:v>
                </c:pt>
                <c:pt idx="6">
                  <c:v>2212.27</c:v>
                </c:pt>
                <c:pt idx="7">
                  <c:v>2189.08</c:v>
                </c:pt>
                <c:pt idx="8">
                  <c:v>2321.9</c:v>
                </c:pt>
                <c:pt idx="9">
                  <c:v>2309.92</c:v>
                </c:pt>
                <c:pt idx="10">
                  <c:v>2356.7399999999998</c:v>
                </c:pt>
                <c:pt idx="11">
                  <c:v>2680.45</c:v>
                </c:pt>
                <c:pt idx="12">
                  <c:v>2446.4</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Monteria!$F$13:$R$13</c:f>
              <c:numCache>
                <c:formatCode>0.0</c:formatCode>
                <c:ptCount val="13"/>
                <c:pt idx="0">
                  <c:v>1069.0899999999999</c:v>
                </c:pt>
                <c:pt idx="1">
                  <c:v>1076.98</c:v>
                </c:pt>
                <c:pt idx="2">
                  <c:v>1076.98</c:v>
                </c:pt>
                <c:pt idx="3">
                  <c:v>1082.3699999999999</c:v>
                </c:pt>
                <c:pt idx="4">
                  <c:v>1089.94</c:v>
                </c:pt>
                <c:pt idx="5">
                  <c:v>1095.74</c:v>
                </c:pt>
                <c:pt idx="6">
                  <c:v>1098.48</c:v>
                </c:pt>
                <c:pt idx="7">
                  <c:v>1103.6300000000001</c:v>
                </c:pt>
                <c:pt idx="8">
                  <c:v>1108.7</c:v>
                </c:pt>
                <c:pt idx="9">
                  <c:v>1118.8399999999999</c:v>
                </c:pt>
                <c:pt idx="10">
                  <c:v>1131</c:v>
                </c:pt>
                <c:pt idx="11">
                  <c:v>1237.07</c:v>
                </c:pt>
                <c:pt idx="12">
                  <c:v>1145.73</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Monteria!$F$14:$R$14</c:f>
              <c:numCache>
                <c:formatCode>0.0</c:formatCode>
                <c:ptCount val="13"/>
                <c:pt idx="0">
                  <c:v>1341.51</c:v>
                </c:pt>
                <c:pt idx="1">
                  <c:v>1351.41</c:v>
                </c:pt>
                <c:pt idx="2">
                  <c:v>1351.41</c:v>
                </c:pt>
                <c:pt idx="3">
                  <c:v>1358.18</c:v>
                </c:pt>
                <c:pt idx="4">
                  <c:v>1367.67</c:v>
                </c:pt>
                <c:pt idx="5">
                  <c:v>1374.95</c:v>
                </c:pt>
                <c:pt idx="6">
                  <c:v>1378.38</c:v>
                </c:pt>
                <c:pt idx="7">
                  <c:v>1384.85</c:v>
                </c:pt>
                <c:pt idx="8">
                  <c:v>1391.21</c:v>
                </c:pt>
                <c:pt idx="9">
                  <c:v>1403.94</c:v>
                </c:pt>
                <c:pt idx="10">
                  <c:v>1419.19</c:v>
                </c:pt>
                <c:pt idx="11">
                  <c:v>1556.63</c:v>
                </c:pt>
                <c:pt idx="12">
                  <c:v>1437.68</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Monteria!$F$15:$R$15</c:f>
              <c:numCache>
                <c:formatCode>0.0</c:formatCode>
                <c:ptCount val="13"/>
                <c:pt idx="0">
                  <c:v>2332.27</c:v>
                </c:pt>
                <c:pt idx="1">
                  <c:v>2221.89</c:v>
                </c:pt>
                <c:pt idx="2">
                  <c:v>2221.89</c:v>
                </c:pt>
                <c:pt idx="3">
                  <c:v>2129.89</c:v>
                </c:pt>
                <c:pt idx="4">
                  <c:v>2187.17</c:v>
                </c:pt>
                <c:pt idx="5">
                  <c:v>2190.44</c:v>
                </c:pt>
                <c:pt idx="6">
                  <c:v>2212.27</c:v>
                </c:pt>
                <c:pt idx="7">
                  <c:v>2189.08</c:v>
                </c:pt>
                <c:pt idx="8">
                  <c:v>2321.9</c:v>
                </c:pt>
                <c:pt idx="9">
                  <c:v>2309.92</c:v>
                </c:pt>
                <c:pt idx="10">
                  <c:v>2356.7399999999998</c:v>
                </c:pt>
                <c:pt idx="11">
                  <c:v>2680.45</c:v>
                </c:pt>
                <c:pt idx="12">
                  <c:v>2446.4</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Monteria!$F$16:$R$16</c:f>
              <c:numCache>
                <c:formatCode>0.0</c:formatCode>
                <c:ptCount val="13"/>
                <c:pt idx="0">
                  <c:v>2798.7239999999997</c:v>
                </c:pt>
                <c:pt idx="1">
                  <c:v>2666.2679999999996</c:v>
                </c:pt>
                <c:pt idx="2">
                  <c:v>2666.2679999999996</c:v>
                </c:pt>
                <c:pt idx="3">
                  <c:v>2555.8679999999999</c:v>
                </c:pt>
                <c:pt idx="4">
                  <c:v>2624.6039999999998</c:v>
                </c:pt>
                <c:pt idx="5">
                  <c:v>2628.5279999999998</c:v>
                </c:pt>
                <c:pt idx="6">
                  <c:v>2654.7239999999997</c:v>
                </c:pt>
                <c:pt idx="7">
                  <c:v>2626.8959999999997</c:v>
                </c:pt>
                <c:pt idx="8">
                  <c:v>2786.28</c:v>
                </c:pt>
                <c:pt idx="9">
                  <c:v>2771.904</c:v>
                </c:pt>
                <c:pt idx="10">
                  <c:v>2828.0879999999997</c:v>
                </c:pt>
                <c:pt idx="11">
                  <c:v>3216.5399999999995</c:v>
                </c:pt>
                <c:pt idx="12">
                  <c:v>2935.68</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Mocoa!$F$5:$R$5</c:f>
              <c:numCache>
                <c:formatCode>0.0</c:formatCode>
                <c:ptCount val="13"/>
                <c:pt idx="0">
                  <c:v>1141.05</c:v>
                </c:pt>
                <c:pt idx="1">
                  <c:v>1065.07</c:v>
                </c:pt>
                <c:pt idx="2">
                  <c:v>1006.71</c:v>
                </c:pt>
                <c:pt idx="3">
                  <c:v>938.29</c:v>
                </c:pt>
                <c:pt idx="4">
                  <c:v>982.76</c:v>
                </c:pt>
                <c:pt idx="5">
                  <c:v>1001.11</c:v>
                </c:pt>
                <c:pt idx="6">
                  <c:v>1000.74</c:v>
                </c:pt>
                <c:pt idx="7">
                  <c:v>1016.49</c:v>
                </c:pt>
                <c:pt idx="8">
                  <c:v>889.86</c:v>
                </c:pt>
                <c:pt idx="9">
                  <c:v>1559.75</c:v>
                </c:pt>
                <c:pt idx="10">
                  <c:v>874.14</c:v>
                </c:pt>
                <c:pt idx="11">
                  <c:v>882.19</c:v>
                </c:pt>
                <c:pt idx="12">
                  <c:v>859.7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Mocoa!$F$6:$R$6</c:f>
              <c:numCache>
                <c:formatCode>0.0</c:formatCode>
                <c:ptCount val="13"/>
                <c:pt idx="0">
                  <c:v>3210.28</c:v>
                </c:pt>
                <c:pt idx="1">
                  <c:v>3141.65</c:v>
                </c:pt>
                <c:pt idx="2">
                  <c:v>3711.61</c:v>
                </c:pt>
                <c:pt idx="3">
                  <c:v>3612.73</c:v>
                </c:pt>
                <c:pt idx="4">
                  <c:v>3678.68</c:v>
                </c:pt>
                <c:pt idx="5">
                  <c:v>3885.88</c:v>
                </c:pt>
                <c:pt idx="6">
                  <c:v>3769.12</c:v>
                </c:pt>
                <c:pt idx="7">
                  <c:v>3793.69</c:v>
                </c:pt>
                <c:pt idx="8">
                  <c:v>3906.34</c:v>
                </c:pt>
                <c:pt idx="9">
                  <c:v>3997.5</c:v>
                </c:pt>
                <c:pt idx="10">
                  <c:v>3939.52</c:v>
                </c:pt>
                <c:pt idx="11">
                  <c:v>4062.35</c:v>
                </c:pt>
                <c:pt idx="12">
                  <c:v>4214.71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Mocoa!$F$7:$R$7</c:f>
              <c:numCache>
                <c:formatCode>0.0</c:formatCode>
                <c:ptCount val="13"/>
                <c:pt idx="0">
                  <c:v>1017.81</c:v>
                </c:pt>
                <c:pt idx="1">
                  <c:v>1008.39</c:v>
                </c:pt>
                <c:pt idx="2">
                  <c:v>991.5</c:v>
                </c:pt>
                <c:pt idx="3">
                  <c:v>982.58</c:v>
                </c:pt>
                <c:pt idx="4">
                  <c:v>993.3</c:v>
                </c:pt>
                <c:pt idx="5">
                  <c:v>1000.84</c:v>
                </c:pt>
                <c:pt idx="6">
                  <c:v>1001.53</c:v>
                </c:pt>
                <c:pt idx="7">
                  <c:v>993.53</c:v>
                </c:pt>
                <c:pt idx="8">
                  <c:v>983.35</c:v>
                </c:pt>
                <c:pt idx="9">
                  <c:v>988.27</c:v>
                </c:pt>
                <c:pt idx="10">
                  <c:v>996.84</c:v>
                </c:pt>
                <c:pt idx="11">
                  <c:v>995.5</c:v>
                </c:pt>
                <c:pt idx="12">
                  <c:v>998.2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Mocoa!$F$8:$R$8</c:f>
              <c:numCache>
                <c:formatCode>0.0</c:formatCode>
                <c:ptCount val="13"/>
                <c:pt idx="0">
                  <c:v>5539.66</c:v>
                </c:pt>
                <c:pt idx="1">
                  <c:v>5382.53</c:v>
                </c:pt>
                <c:pt idx="2">
                  <c:v>5894.36</c:v>
                </c:pt>
                <c:pt idx="3">
                  <c:v>5720.38</c:v>
                </c:pt>
                <c:pt idx="4">
                  <c:v>5864.55</c:v>
                </c:pt>
                <c:pt idx="5">
                  <c:v>6107.41</c:v>
                </c:pt>
                <c:pt idx="6">
                  <c:v>6004.48</c:v>
                </c:pt>
                <c:pt idx="7">
                  <c:v>6032.48</c:v>
                </c:pt>
                <c:pt idx="8">
                  <c:v>6004.16</c:v>
                </c:pt>
                <c:pt idx="9">
                  <c:v>6773.09</c:v>
                </c:pt>
                <c:pt idx="10">
                  <c:v>6041.33</c:v>
                </c:pt>
                <c:pt idx="11">
                  <c:v>6152.74</c:v>
                </c:pt>
                <c:pt idx="12">
                  <c:v>6308.83</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0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Mocoa!$F$13:$R$13</c:f>
              <c:numCache>
                <c:formatCode>0.0</c:formatCode>
                <c:ptCount val="13"/>
                <c:pt idx="0">
                  <c:v>2368.7199999999998</c:v>
                </c:pt>
                <c:pt idx="1">
                  <c:v>2379.0700000000002</c:v>
                </c:pt>
                <c:pt idx="2">
                  <c:v>2506.06</c:v>
                </c:pt>
                <c:pt idx="3">
                  <c:v>2518.61</c:v>
                </c:pt>
                <c:pt idx="4">
                  <c:v>2536.2199999999998</c:v>
                </c:pt>
                <c:pt idx="5">
                  <c:v>2592.91</c:v>
                </c:pt>
                <c:pt idx="6">
                  <c:v>2599.39</c:v>
                </c:pt>
                <c:pt idx="7">
                  <c:v>2611.58</c:v>
                </c:pt>
                <c:pt idx="8">
                  <c:v>2623.58</c:v>
                </c:pt>
                <c:pt idx="9">
                  <c:v>2892.68</c:v>
                </c:pt>
                <c:pt idx="10">
                  <c:v>2924.11</c:v>
                </c:pt>
                <c:pt idx="11">
                  <c:v>2944.72</c:v>
                </c:pt>
                <c:pt idx="12">
                  <c:v>2962.2</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Mocoa!$F$14:$R$14</c:f>
              <c:numCache>
                <c:formatCode>0.0</c:formatCode>
                <c:ptCount val="13"/>
                <c:pt idx="0">
                  <c:v>3000.27</c:v>
                </c:pt>
                <c:pt idx="1">
                  <c:v>3013.38</c:v>
                </c:pt>
                <c:pt idx="2">
                  <c:v>3167.43</c:v>
                </c:pt>
                <c:pt idx="3">
                  <c:v>3183.29</c:v>
                </c:pt>
                <c:pt idx="4">
                  <c:v>3205.55</c:v>
                </c:pt>
                <c:pt idx="5">
                  <c:v>3282.61</c:v>
                </c:pt>
                <c:pt idx="6">
                  <c:v>3290.81</c:v>
                </c:pt>
                <c:pt idx="7">
                  <c:v>3306.24</c:v>
                </c:pt>
                <c:pt idx="8">
                  <c:v>3321.44</c:v>
                </c:pt>
                <c:pt idx="9">
                  <c:v>3657.47</c:v>
                </c:pt>
                <c:pt idx="10">
                  <c:v>3697.21</c:v>
                </c:pt>
                <c:pt idx="11">
                  <c:v>3723.26</c:v>
                </c:pt>
                <c:pt idx="12">
                  <c:v>3745.37</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Mocoa!$F$15:$R$15</c:f>
              <c:numCache>
                <c:formatCode>0.0</c:formatCode>
                <c:ptCount val="13"/>
                <c:pt idx="0">
                  <c:v>5539.66</c:v>
                </c:pt>
                <c:pt idx="1">
                  <c:v>5382.53</c:v>
                </c:pt>
                <c:pt idx="2">
                  <c:v>5894.36</c:v>
                </c:pt>
                <c:pt idx="3">
                  <c:v>5720.38</c:v>
                </c:pt>
                <c:pt idx="4">
                  <c:v>5864.55</c:v>
                </c:pt>
                <c:pt idx="5">
                  <c:v>6107.41</c:v>
                </c:pt>
                <c:pt idx="6">
                  <c:v>6004.48</c:v>
                </c:pt>
                <c:pt idx="7">
                  <c:v>6032.48</c:v>
                </c:pt>
                <c:pt idx="8">
                  <c:v>6004.16</c:v>
                </c:pt>
                <c:pt idx="9">
                  <c:v>6773.09</c:v>
                </c:pt>
                <c:pt idx="10">
                  <c:v>6041.33</c:v>
                </c:pt>
                <c:pt idx="11">
                  <c:v>6152.74</c:v>
                </c:pt>
                <c:pt idx="12">
                  <c:v>6308.83</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Mocoa!$F$16:$R$16</c:f>
              <c:numCache>
                <c:formatCode>0.0</c:formatCode>
                <c:ptCount val="13"/>
                <c:pt idx="0">
                  <c:v>6647.5919999999996</c:v>
                </c:pt>
                <c:pt idx="1">
                  <c:v>6459.0359999999991</c:v>
                </c:pt>
                <c:pt idx="2">
                  <c:v>7073.2319999999991</c:v>
                </c:pt>
                <c:pt idx="3">
                  <c:v>6864.4560000000001</c:v>
                </c:pt>
                <c:pt idx="4">
                  <c:v>7037.46</c:v>
                </c:pt>
                <c:pt idx="5">
                  <c:v>7328.8919999999998</c:v>
                </c:pt>
                <c:pt idx="6">
                  <c:v>7205.3759999999993</c:v>
                </c:pt>
                <c:pt idx="7">
                  <c:v>7238.9759999999997</c:v>
                </c:pt>
                <c:pt idx="8">
                  <c:v>7204.9919999999993</c:v>
                </c:pt>
                <c:pt idx="9">
                  <c:v>8127.7079999999996</c:v>
                </c:pt>
                <c:pt idx="10">
                  <c:v>7249.5959999999995</c:v>
                </c:pt>
                <c:pt idx="11">
                  <c:v>7383.2879999999996</c:v>
                </c:pt>
                <c:pt idx="12">
                  <c:v>7570.5959999999995</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Neiva!$F$5:$R$5</c:f>
              <c:numCache>
                <c:formatCode>0.0</c:formatCode>
                <c:ptCount val="13"/>
                <c:pt idx="0">
                  <c:v>1185.42</c:v>
                </c:pt>
                <c:pt idx="1">
                  <c:v>1128.21</c:v>
                </c:pt>
                <c:pt idx="2">
                  <c:v>1041.54</c:v>
                </c:pt>
                <c:pt idx="3">
                  <c:v>869.82</c:v>
                </c:pt>
                <c:pt idx="4">
                  <c:v>1008.82</c:v>
                </c:pt>
                <c:pt idx="5">
                  <c:v>1002.24</c:v>
                </c:pt>
                <c:pt idx="6">
                  <c:v>1010.34</c:v>
                </c:pt>
                <c:pt idx="7">
                  <c:v>1041.1400000000001</c:v>
                </c:pt>
                <c:pt idx="8">
                  <c:v>964.66</c:v>
                </c:pt>
                <c:pt idx="9">
                  <c:v>1446.48</c:v>
                </c:pt>
                <c:pt idx="10">
                  <c:v>970.84</c:v>
                </c:pt>
                <c:pt idx="11">
                  <c:v>992.64</c:v>
                </c:pt>
                <c:pt idx="12">
                  <c:v>1012.08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Neiva!$F$6:$R$6</c:f>
              <c:numCache>
                <c:formatCode>0.0</c:formatCode>
                <c:ptCount val="13"/>
                <c:pt idx="0">
                  <c:v>1203.07</c:v>
                </c:pt>
                <c:pt idx="1">
                  <c:v>1168.47</c:v>
                </c:pt>
                <c:pt idx="2">
                  <c:v>1630.51</c:v>
                </c:pt>
                <c:pt idx="3">
                  <c:v>1525.81</c:v>
                </c:pt>
                <c:pt idx="4">
                  <c:v>1578.87</c:v>
                </c:pt>
                <c:pt idx="5">
                  <c:v>1779.41</c:v>
                </c:pt>
                <c:pt idx="6">
                  <c:v>1615.11</c:v>
                </c:pt>
                <c:pt idx="7">
                  <c:v>1567.6</c:v>
                </c:pt>
                <c:pt idx="8">
                  <c:v>1738.01</c:v>
                </c:pt>
                <c:pt idx="9">
                  <c:v>1736.48</c:v>
                </c:pt>
                <c:pt idx="10">
                  <c:v>1630.52</c:v>
                </c:pt>
                <c:pt idx="11">
                  <c:v>1817.67</c:v>
                </c:pt>
                <c:pt idx="12">
                  <c:v>1617.27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Neiva!$F$7:$R$7</c:f>
              <c:numCache>
                <c:formatCode>0.0</c:formatCode>
                <c:ptCount val="13"/>
                <c:pt idx="0">
                  <c:v>1003.78</c:v>
                </c:pt>
                <c:pt idx="1">
                  <c:v>999.96</c:v>
                </c:pt>
                <c:pt idx="2">
                  <c:v>990.77</c:v>
                </c:pt>
                <c:pt idx="3">
                  <c:v>986.78</c:v>
                </c:pt>
                <c:pt idx="4">
                  <c:v>995.55</c:v>
                </c:pt>
                <c:pt idx="5">
                  <c:v>1003.05</c:v>
                </c:pt>
                <c:pt idx="6">
                  <c:v>1005.88</c:v>
                </c:pt>
                <c:pt idx="7">
                  <c:v>1001.9</c:v>
                </c:pt>
                <c:pt idx="8">
                  <c:v>997.84</c:v>
                </c:pt>
                <c:pt idx="9">
                  <c:v>950.05</c:v>
                </c:pt>
                <c:pt idx="10">
                  <c:v>961.16</c:v>
                </c:pt>
                <c:pt idx="11">
                  <c:v>964.49</c:v>
                </c:pt>
                <c:pt idx="12">
                  <c:v>970.3</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Neiva!$F$8:$R$8</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4149.96</c:v>
                </c:pt>
                <c:pt idx="10">
                  <c:v>3575.59</c:v>
                </c:pt>
                <c:pt idx="11">
                  <c:v>3795.47</c:v>
                </c:pt>
                <c:pt idx="12">
                  <c:v>3609.42</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9950645269418084"/>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Macro'!$B$49:$B$65</c:f>
              <c:numCache>
                <c:formatCode>mmm\-yy</c:formatCode>
                <c:ptCount val="1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numCache>
            </c:numRef>
          </c:cat>
          <c:val>
            <c:numRef>
              <c:f>'Variables Macro'!$C$49:$C$65</c:f>
              <c:numCache>
                <c:formatCode>0</c:formatCode>
                <c:ptCount val="17"/>
                <c:pt idx="0">
                  <c:v>128.76</c:v>
                </c:pt>
                <c:pt idx="1">
                  <c:v>130.87</c:v>
                </c:pt>
                <c:pt idx="2">
                  <c:v>131.77000000000001</c:v>
                </c:pt>
                <c:pt idx="3">
                  <c:v>132.80000000000001</c:v>
                </c:pt>
                <c:pt idx="4">
                  <c:v>133.38</c:v>
                </c:pt>
                <c:pt idx="5">
                  <c:v>133.78</c:v>
                </c:pt>
                <c:pt idx="6">
                  <c:v>134.44999999999999</c:v>
                </c:pt>
                <c:pt idx="7">
                  <c:v>135.38999999999999</c:v>
                </c:pt>
                <c:pt idx="8">
                  <c:v>136.11000000000001</c:v>
                </c:pt>
                <c:pt idx="9">
                  <c:v>136.44999999999999</c:v>
                </c:pt>
                <c:pt idx="10">
                  <c:v>137.09</c:v>
                </c:pt>
                <c:pt idx="11">
                  <c:v>137.72</c:v>
                </c:pt>
                <c:pt idx="12">
                  <c:v>138.97999999999999</c:v>
                </c:pt>
                <c:pt idx="13">
                  <c:v>140.49</c:v>
                </c:pt>
                <c:pt idx="14">
                  <c:v>141.47999999999999</c:v>
                </c:pt>
                <c:pt idx="15">
                  <c:v>142.32</c:v>
                </c:pt>
                <c:pt idx="16">
                  <c:v>142.91999999999999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578726240"/>
        <c:axId val="578717616"/>
      </c:barChart>
      <c:dateAx>
        <c:axId val="578726240"/>
        <c:scaling>
          <c:orientation val="minMax"/>
          <c:max val="45413"/>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Neiva!$F$13:$R$13</c:f>
              <c:numCache>
                <c:formatCode>0.0</c:formatCode>
                <c:ptCount val="13"/>
                <c:pt idx="0">
                  <c:v>1574.25</c:v>
                </c:pt>
                <c:pt idx="1">
                  <c:v>1575.71</c:v>
                </c:pt>
                <c:pt idx="2">
                  <c:v>1586.9</c:v>
                </c:pt>
                <c:pt idx="3">
                  <c:v>1594.84</c:v>
                </c:pt>
                <c:pt idx="4">
                  <c:v>1606</c:v>
                </c:pt>
                <c:pt idx="5">
                  <c:v>1634.07</c:v>
                </c:pt>
                <c:pt idx="6">
                  <c:v>1638.05</c:v>
                </c:pt>
                <c:pt idx="7">
                  <c:v>1645.74</c:v>
                </c:pt>
                <c:pt idx="8">
                  <c:v>1653.34</c:v>
                </c:pt>
                <c:pt idx="9">
                  <c:v>1776.31</c:v>
                </c:pt>
                <c:pt idx="10">
                  <c:v>1795.46</c:v>
                </c:pt>
                <c:pt idx="11">
                  <c:v>1808.39</c:v>
                </c:pt>
                <c:pt idx="12">
                  <c:v>1818.97</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Neiva!$F$14:$R$14</c:f>
              <c:numCache>
                <c:formatCode>0.0</c:formatCode>
                <c:ptCount val="13"/>
                <c:pt idx="0">
                  <c:v>1979.21</c:v>
                </c:pt>
                <c:pt idx="1">
                  <c:v>1980.83</c:v>
                </c:pt>
                <c:pt idx="2">
                  <c:v>1994.23</c:v>
                </c:pt>
                <c:pt idx="3">
                  <c:v>2004.4</c:v>
                </c:pt>
                <c:pt idx="4">
                  <c:v>2018.25</c:v>
                </c:pt>
                <c:pt idx="5">
                  <c:v>2053.2399999999998</c:v>
                </c:pt>
                <c:pt idx="6">
                  <c:v>2058.35</c:v>
                </c:pt>
                <c:pt idx="7">
                  <c:v>2067.85</c:v>
                </c:pt>
                <c:pt idx="8">
                  <c:v>2077.37</c:v>
                </c:pt>
                <c:pt idx="9">
                  <c:v>2233.64</c:v>
                </c:pt>
                <c:pt idx="10">
                  <c:v>2257.96</c:v>
                </c:pt>
                <c:pt idx="11">
                  <c:v>2273.8200000000002</c:v>
                </c:pt>
                <c:pt idx="12">
                  <c:v>2287.15</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Neiva!$F$15:$R$15</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4149.96</c:v>
                </c:pt>
                <c:pt idx="10">
                  <c:v>3575.59</c:v>
                </c:pt>
                <c:pt idx="11">
                  <c:v>3795.47</c:v>
                </c:pt>
                <c:pt idx="12">
                  <c:v>3609.42</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Neiva!$F$16:$R$16</c:f>
              <c:numCache>
                <c:formatCode>0.0</c:formatCode>
                <c:ptCount val="13"/>
                <c:pt idx="0">
                  <c:v>4099.9800000000005</c:v>
                </c:pt>
                <c:pt idx="1">
                  <c:v>3979.884</c:v>
                </c:pt>
                <c:pt idx="2">
                  <c:v>4427.7719999999999</c:v>
                </c:pt>
                <c:pt idx="3">
                  <c:v>4081.7759999999998</c:v>
                </c:pt>
                <c:pt idx="4">
                  <c:v>4324.308</c:v>
                </c:pt>
                <c:pt idx="5">
                  <c:v>4566.5280000000002</c:v>
                </c:pt>
                <c:pt idx="6">
                  <c:v>4378.2120000000004</c:v>
                </c:pt>
                <c:pt idx="7">
                  <c:v>4349.1360000000004</c:v>
                </c:pt>
                <c:pt idx="8">
                  <c:v>4455.2759999999998</c:v>
                </c:pt>
                <c:pt idx="9">
                  <c:v>4979.9520000000002</c:v>
                </c:pt>
                <c:pt idx="10">
                  <c:v>4290.7079999999996</c:v>
                </c:pt>
                <c:pt idx="11">
                  <c:v>4554.5639999999994</c:v>
                </c:pt>
                <c:pt idx="12">
                  <c:v>4331.3040000000001</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Popayán!$F$5:$R$5</c:f>
              <c:numCache>
                <c:formatCode>0.0</c:formatCode>
                <c:ptCount val="13"/>
                <c:pt idx="0">
                  <c:v>1185.42</c:v>
                </c:pt>
                <c:pt idx="1">
                  <c:v>1128.21</c:v>
                </c:pt>
                <c:pt idx="2">
                  <c:v>1041.54</c:v>
                </c:pt>
                <c:pt idx="3">
                  <c:v>869.82</c:v>
                </c:pt>
                <c:pt idx="4">
                  <c:v>1008.82</c:v>
                </c:pt>
                <c:pt idx="5">
                  <c:v>1002.24</c:v>
                </c:pt>
                <c:pt idx="6">
                  <c:v>1010.34</c:v>
                </c:pt>
                <c:pt idx="7">
                  <c:v>1041.1400000000001</c:v>
                </c:pt>
                <c:pt idx="8">
                  <c:v>964.66</c:v>
                </c:pt>
                <c:pt idx="9">
                  <c:v>1446.48</c:v>
                </c:pt>
                <c:pt idx="10">
                  <c:v>970.84</c:v>
                </c:pt>
                <c:pt idx="11">
                  <c:v>992.64</c:v>
                </c:pt>
                <c:pt idx="12">
                  <c:v>1012.08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Popayán!$F$6:$R$6</c:f>
              <c:numCache>
                <c:formatCode>0.0</c:formatCode>
                <c:ptCount val="13"/>
                <c:pt idx="0">
                  <c:v>1203.07</c:v>
                </c:pt>
                <c:pt idx="1">
                  <c:v>1168.47</c:v>
                </c:pt>
                <c:pt idx="2">
                  <c:v>1630.51</c:v>
                </c:pt>
                <c:pt idx="3">
                  <c:v>1525.81</c:v>
                </c:pt>
                <c:pt idx="4">
                  <c:v>1578.87</c:v>
                </c:pt>
                <c:pt idx="5">
                  <c:v>1779.41</c:v>
                </c:pt>
                <c:pt idx="6">
                  <c:v>1615.11</c:v>
                </c:pt>
                <c:pt idx="7">
                  <c:v>1567.6</c:v>
                </c:pt>
                <c:pt idx="8">
                  <c:v>1738.01</c:v>
                </c:pt>
                <c:pt idx="9">
                  <c:v>1736.48</c:v>
                </c:pt>
                <c:pt idx="10">
                  <c:v>1630.52</c:v>
                </c:pt>
                <c:pt idx="11">
                  <c:v>1817.67</c:v>
                </c:pt>
                <c:pt idx="12">
                  <c:v>1617.27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Popayán!$F$7:$R$7</c:f>
              <c:numCache>
                <c:formatCode>0.0</c:formatCode>
                <c:ptCount val="13"/>
                <c:pt idx="0">
                  <c:v>1003.78</c:v>
                </c:pt>
                <c:pt idx="1">
                  <c:v>999.96</c:v>
                </c:pt>
                <c:pt idx="2">
                  <c:v>990.77</c:v>
                </c:pt>
                <c:pt idx="3">
                  <c:v>986.78</c:v>
                </c:pt>
                <c:pt idx="4">
                  <c:v>995.55</c:v>
                </c:pt>
                <c:pt idx="5">
                  <c:v>1003.05</c:v>
                </c:pt>
                <c:pt idx="6">
                  <c:v>1005.88</c:v>
                </c:pt>
                <c:pt idx="7">
                  <c:v>1001.9</c:v>
                </c:pt>
                <c:pt idx="8">
                  <c:v>997.84</c:v>
                </c:pt>
                <c:pt idx="9">
                  <c:v>950.05</c:v>
                </c:pt>
                <c:pt idx="10">
                  <c:v>961.16</c:v>
                </c:pt>
                <c:pt idx="11">
                  <c:v>964.49</c:v>
                </c:pt>
                <c:pt idx="12">
                  <c:v>970.3</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Popayán!$F$8:$R$8</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4149.96</c:v>
                </c:pt>
                <c:pt idx="10">
                  <c:v>3575.59</c:v>
                </c:pt>
                <c:pt idx="11">
                  <c:v>3795.47</c:v>
                </c:pt>
                <c:pt idx="12">
                  <c:v>3609.42</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9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Popayán!$F$13:$R$13</c:f>
              <c:numCache>
                <c:formatCode>0.0</c:formatCode>
                <c:ptCount val="13"/>
                <c:pt idx="0">
                  <c:v>1527.06</c:v>
                </c:pt>
                <c:pt idx="1">
                  <c:v>1528.08</c:v>
                </c:pt>
                <c:pt idx="2">
                  <c:v>1543.84</c:v>
                </c:pt>
                <c:pt idx="3">
                  <c:v>1551.43</c:v>
                </c:pt>
                <c:pt idx="4">
                  <c:v>1562.51</c:v>
                </c:pt>
                <c:pt idx="5">
                  <c:v>1587.1</c:v>
                </c:pt>
                <c:pt idx="6">
                  <c:v>1591.15</c:v>
                </c:pt>
                <c:pt idx="7">
                  <c:v>1598.38</c:v>
                </c:pt>
                <c:pt idx="8">
                  <c:v>1605.97</c:v>
                </c:pt>
                <c:pt idx="9">
                  <c:v>1728.92</c:v>
                </c:pt>
                <c:pt idx="10">
                  <c:v>1747.83</c:v>
                </c:pt>
                <c:pt idx="11">
                  <c:v>1760.05</c:v>
                </c:pt>
                <c:pt idx="12">
                  <c:v>1770.64</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Popayán!$F$14:$R$14</c:f>
              <c:numCache>
                <c:formatCode>0.0</c:formatCode>
                <c:ptCount val="13"/>
                <c:pt idx="0">
                  <c:v>1907.55</c:v>
                </c:pt>
                <c:pt idx="1">
                  <c:v>1909</c:v>
                </c:pt>
                <c:pt idx="2">
                  <c:v>1926.61</c:v>
                </c:pt>
                <c:pt idx="3">
                  <c:v>1936.32</c:v>
                </c:pt>
                <c:pt idx="4">
                  <c:v>1949.77</c:v>
                </c:pt>
                <c:pt idx="5">
                  <c:v>1981.56</c:v>
                </c:pt>
                <c:pt idx="6">
                  <c:v>1986.35</c:v>
                </c:pt>
                <c:pt idx="7">
                  <c:v>1995.68</c:v>
                </c:pt>
                <c:pt idx="8">
                  <c:v>2004.9</c:v>
                </c:pt>
                <c:pt idx="9">
                  <c:v>2159.5500000000002</c:v>
                </c:pt>
                <c:pt idx="10">
                  <c:v>2183.0700000000002</c:v>
                </c:pt>
                <c:pt idx="11">
                  <c:v>2198.54</c:v>
                </c:pt>
                <c:pt idx="12">
                  <c:v>2211.4299999999998</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Popayán!$F$15:$R$15</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4149.96</c:v>
                </c:pt>
                <c:pt idx="10">
                  <c:v>3575.59</c:v>
                </c:pt>
                <c:pt idx="11">
                  <c:v>3795.47</c:v>
                </c:pt>
                <c:pt idx="12">
                  <c:v>3609.42</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Popayán!$F$16:$R$16</c:f>
              <c:numCache>
                <c:formatCode>0.0</c:formatCode>
                <c:ptCount val="13"/>
                <c:pt idx="0">
                  <c:v>4099.9799999999996</c:v>
                </c:pt>
                <c:pt idx="1">
                  <c:v>3979.884</c:v>
                </c:pt>
                <c:pt idx="2">
                  <c:v>4427.7719999999999</c:v>
                </c:pt>
                <c:pt idx="3">
                  <c:v>4081.7759999999998</c:v>
                </c:pt>
                <c:pt idx="4">
                  <c:v>4324.308</c:v>
                </c:pt>
                <c:pt idx="5">
                  <c:v>4566.5280000000002</c:v>
                </c:pt>
                <c:pt idx="6">
                  <c:v>4378.2120000000004</c:v>
                </c:pt>
                <c:pt idx="7">
                  <c:v>4349.1360000000004</c:v>
                </c:pt>
                <c:pt idx="8">
                  <c:v>4455.2759999999998</c:v>
                </c:pt>
                <c:pt idx="9">
                  <c:v>4979.9520000000002</c:v>
                </c:pt>
                <c:pt idx="10">
                  <c:v>4290.7079999999996</c:v>
                </c:pt>
                <c:pt idx="11">
                  <c:v>4554.5639999999994</c:v>
                </c:pt>
                <c:pt idx="12">
                  <c:v>4331.3040000000001</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0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Pasto!$F$5:$R$5</c:f>
              <c:numCache>
                <c:formatCode>0.0</c:formatCode>
                <c:ptCount val="13"/>
                <c:pt idx="0">
                  <c:v>1185.42</c:v>
                </c:pt>
                <c:pt idx="1">
                  <c:v>1128.21</c:v>
                </c:pt>
                <c:pt idx="2">
                  <c:v>1041.54</c:v>
                </c:pt>
                <c:pt idx="3">
                  <c:v>869.82</c:v>
                </c:pt>
                <c:pt idx="4">
                  <c:v>1008.82</c:v>
                </c:pt>
                <c:pt idx="5">
                  <c:v>1002.24</c:v>
                </c:pt>
                <c:pt idx="6">
                  <c:v>1010.34</c:v>
                </c:pt>
                <c:pt idx="7">
                  <c:v>1041.1400000000001</c:v>
                </c:pt>
                <c:pt idx="8">
                  <c:v>964.66</c:v>
                </c:pt>
                <c:pt idx="9">
                  <c:v>1446.48</c:v>
                </c:pt>
                <c:pt idx="10">
                  <c:v>970.84</c:v>
                </c:pt>
                <c:pt idx="11">
                  <c:v>992.64</c:v>
                </c:pt>
                <c:pt idx="12">
                  <c:v>1012.08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Pasto!$F$6:$R$6</c:f>
              <c:numCache>
                <c:formatCode>0.0</c:formatCode>
                <c:ptCount val="13"/>
                <c:pt idx="0">
                  <c:v>1203.07</c:v>
                </c:pt>
                <c:pt idx="1">
                  <c:v>1168.47</c:v>
                </c:pt>
                <c:pt idx="2">
                  <c:v>1630.51</c:v>
                </c:pt>
                <c:pt idx="3">
                  <c:v>1525.81</c:v>
                </c:pt>
                <c:pt idx="4">
                  <c:v>1578.87</c:v>
                </c:pt>
                <c:pt idx="5">
                  <c:v>1779.41</c:v>
                </c:pt>
                <c:pt idx="6">
                  <c:v>1615.11</c:v>
                </c:pt>
                <c:pt idx="7">
                  <c:v>1567.6</c:v>
                </c:pt>
                <c:pt idx="8">
                  <c:v>1738.01</c:v>
                </c:pt>
                <c:pt idx="9">
                  <c:v>1736.48</c:v>
                </c:pt>
                <c:pt idx="10">
                  <c:v>1630.52</c:v>
                </c:pt>
                <c:pt idx="11">
                  <c:v>1817.67</c:v>
                </c:pt>
                <c:pt idx="12">
                  <c:v>1617.27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Pasto!$F$7:$R$7</c:f>
              <c:numCache>
                <c:formatCode>0.0</c:formatCode>
                <c:ptCount val="13"/>
                <c:pt idx="0">
                  <c:v>1003.78</c:v>
                </c:pt>
                <c:pt idx="1">
                  <c:v>999.96</c:v>
                </c:pt>
                <c:pt idx="2">
                  <c:v>990.77</c:v>
                </c:pt>
                <c:pt idx="3">
                  <c:v>986.78</c:v>
                </c:pt>
                <c:pt idx="4">
                  <c:v>995.55</c:v>
                </c:pt>
                <c:pt idx="5">
                  <c:v>1003.05</c:v>
                </c:pt>
                <c:pt idx="6">
                  <c:v>1005.88</c:v>
                </c:pt>
                <c:pt idx="7">
                  <c:v>1001.9</c:v>
                </c:pt>
                <c:pt idx="8">
                  <c:v>997.84</c:v>
                </c:pt>
                <c:pt idx="9">
                  <c:v>950.05</c:v>
                </c:pt>
                <c:pt idx="10">
                  <c:v>961.16</c:v>
                </c:pt>
                <c:pt idx="11">
                  <c:v>964.49</c:v>
                </c:pt>
                <c:pt idx="12">
                  <c:v>970.3</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Pasto!$F$8:$R$8</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4149.96</c:v>
                </c:pt>
                <c:pt idx="10">
                  <c:v>3575.59</c:v>
                </c:pt>
                <c:pt idx="11">
                  <c:v>3795.47</c:v>
                </c:pt>
                <c:pt idx="12">
                  <c:v>3609.42</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9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Pasto!$F$13:$R$13</c:f>
              <c:numCache>
                <c:formatCode>0.0</c:formatCode>
                <c:ptCount val="13"/>
                <c:pt idx="0">
                  <c:v>1636.8</c:v>
                </c:pt>
                <c:pt idx="1">
                  <c:v>1638.29</c:v>
                </c:pt>
                <c:pt idx="2">
                  <c:v>1643.12</c:v>
                </c:pt>
                <c:pt idx="3">
                  <c:v>1651.38</c:v>
                </c:pt>
                <c:pt idx="4">
                  <c:v>1662.79</c:v>
                </c:pt>
                <c:pt idx="5">
                  <c:v>1671.74</c:v>
                </c:pt>
                <c:pt idx="6">
                  <c:v>1676.02</c:v>
                </c:pt>
                <c:pt idx="7">
                  <c:v>1683.94</c:v>
                </c:pt>
                <c:pt idx="8">
                  <c:v>1691.51</c:v>
                </c:pt>
                <c:pt idx="9">
                  <c:v>1808.18</c:v>
                </c:pt>
                <c:pt idx="10">
                  <c:v>1827.92</c:v>
                </c:pt>
                <c:pt idx="11">
                  <c:v>1840.79</c:v>
                </c:pt>
                <c:pt idx="12">
                  <c:v>1851.75</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Pasto!$F$14:$R$14</c:f>
              <c:numCache>
                <c:formatCode>0.0</c:formatCode>
                <c:ptCount val="13"/>
                <c:pt idx="0">
                  <c:v>2044.82</c:v>
                </c:pt>
                <c:pt idx="1">
                  <c:v>2046.54</c:v>
                </c:pt>
                <c:pt idx="2">
                  <c:v>2052.65</c:v>
                </c:pt>
                <c:pt idx="3">
                  <c:v>2063.23</c:v>
                </c:pt>
                <c:pt idx="4">
                  <c:v>2077.4499999999998</c:v>
                </c:pt>
                <c:pt idx="5">
                  <c:v>2088.5700000000002</c:v>
                </c:pt>
                <c:pt idx="6">
                  <c:v>2093.75</c:v>
                </c:pt>
                <c:pt idx="7">
                  <c:v>2103.7199999999998</c:v>
                </c:pt>
                <c:pt idx="8">
                  <c:v>2113.11</c:v>
                </c:pt>
                <c:pt idx="9">
                  <c:v>2256.92</c:v>
                </c:pt>
                <c:pt idx="10">
                  <c:v>2281.4699999999998</c:v>
                </c:pt>
                <c:pt idx="11">
                  <c:v>2297.6999999999998</c:v>
                </c:pt>
                <c:pt idx="12">
                  <c:v>2311.2600000000002</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Pasto!$F$15:$R$15</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4149.96</c:v>
                </c:pt>
                <c:pt idx="10">
                  <c:v>3575.59</c:v>
                </c:pt>
                <c:pt idx="11">
                  <c:v>3795.47</c:v>
                </c:pt>
                <c:pt idx="12">
                  <c:v>3609.42</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Pasto!$F$16:$R$16</c:f>
              <c:numCache>
                <c:formatCode>0.0</c:formatCode>
                <c:ptCount val="13"/>
                <c:pt idx="0">
                  <c:v>4099.9799999999996</c:v>
                </c:pt>
                <c:pt idx="1">
                  <c:v>3979.884</c:v>
                </c:pt>
                <c:pt idx="2">
                  <c:v>4427.7719999999999</c:v>
                </c:pt>
                <c:pt idx="3">
                  <c:v>4081.7759999999998</c:v>
                </c:pt>
                <c:pt idx="4">
                  <c:v>4324.308</c:v>
                </c:pt>
                <c:pt idx="5">
                  <c:v>4566.5280000000002</c:v>
                </c:pt>
                <c:pt idx="6">
                  <c:v>4378.2120000000004</c:v>
                </c:pt>
                <c:pt idx="7">
                  <c:v>4349.1360000000004</c:v>
                </c:pt>
                <c:pt idx="8">
                  <c:v>4455.2759999999998</c:v>
                </c:pt>
                <c:pt idx="9">
                  <c:v>4979.9520000000002</c:v>
                </c:pt>
                <c:pt idx="10">
                  <c:v>4290.7079999999996</c:v>
                </c:pt>
                <c:pt idx="11">
                  <c:v>4554.5639999999994</c:v>
                </c:pt>
                <c:pt idx="12">
                  <c:v>4331.3040000000001</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9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Florencia!$F$5:$R$5</c:f>
              <c:numCache>
                <c:formatCode>0.0</c:formatCode>
                <c:ptCount val="13"/>
                <c:pt idx="0">
                  <c:v>1185.42</c:v>
                </c:pt>
                <c:pt idx="1">
                  <c:v>1128.21</c:v>
                </c:pt>
                <c:pt idx="2">
                  <c:v>1041.54</c:v>
                </c:pt>
                <c:pt idx="3">
                  <c:v>869.82</c:v>
                </c:pt>
                <c:pt idx="4">
                  <c:v>1008.82</c:v>
                </c:pt>
                <c:pt idx="5">
                  <c:v>1002.24</c:v>
                </c:pt>
                <c:pt idx="6">
                  <c:v>1010.34</c:v>
                </c:pt>
                <c:pt idx="7">
                  <c:v>1041.1400000000001</c:v>
                </c:pt>
                <c:pt idx="8">
                  <c:v>964.66</c:v>
                </c:pt>
                <c:pt idx="9">
                  <c:v>1446.48</c:v>
                </c:pt>
                <c:pt idx="10">
                  <c:v>970.84</c:v>
                </c:pt>
                <c:pt idx="11">
                  <c:v>992.64</c:v>
                </c:pt>
                <c:pt idx="12">
                  <c:v>1012.08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Florencia!$F$6:$R$6</c:f>
              <c:numCache>
                <c:formatCode>0.0</c:formatCode>
                <c:ptCount val="13"/>
                <c:pt idx="0">
                  <c:v>1203.07</c:v>
                </c:pt>
                <c:pt idx="1">
                  <c:v>1168.47</c:v>
                </c:pt>
                <c:pt idx="2">
                  <c:v>1630.51</c:v>
                </c:pt>
                <c:pt idx="3">
                  <c:v>1525.81</c:v>
                </c:pt>
                <c:pt idx="4">
                  <c:v>1578.87</c:v>
                </c:pt>
                <c:pt idx="5">
                  <c:v>1779.41</c:v>
                </c:pt>
                <c:pt idx="6">
                  <c:v>1615.11</c:v>
                </c:pt>
                <c:pt idx="7">
                  <c:v>1567.6</c:v>
                </c:pt>
                <c:pt idx="8">
                  <c:v>1738.01</c:v>
                </c:pt>
                <c:pt idx="9">
                  <c:v>1736.48</c:v>
                </c:pt>
                <c:pt idx="10">
                  <c:v>1630.52</c:v>
                </c:pt>
                <c:pt idx="11">
                  <c:v>1817.67</c:v>
                </c:pt>
                <c:pt idx="12">
                  <c:v>1617.27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Florencia!$F$7:$R$7</c:f>
              <c:numCache>
                <c:formatCode>0.0</c:formatCode>
                <c:ptCount val="13"/>
                <c:pt idx="0">
                  <c:v>1003.78</c:v>
                </c:pt>
                <c:pt idx="1">
                  <c:v>999.96</c:v>
                </c:pt>
                <c:pt idx="2">
                  <c:v>990.77</c:v>
                </c:pt>
                <c:pt idx="3">
                  <c:v>986.78</c:v>
                </c:pt>
                <c:pt idx="4">
                  <c:v>995.55</c:v>
                </c:pt>
                <c:pt idx="5">
                  <c:v>1003.05</c:v>
                </c:pt>
                <c:pt idx="6">
                  <c:v>1005.88</c:v>
                </c:pt>
                <c:pt idx="7">
                  <c:v>1001.9</c:v>
                </c:pt>
                <c:pt idx="8">
                  <c:v>997.84</c:v>
                </c:pt>
                <c:pt idx="9">
                  <c:v>950.05</c:v>
                </c:pt>
                <c:pt idx="10">
                  <c:v>961.16</c:v>
                </c:pt>
                <c:pt idx="11">
                  <c:v>964.49</c:v>
                </c:pt>
                <c:pt idx="12">
                  <c:v>970.3</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Florencia!$F$8:$R$8</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4149.96</c:v>
                </c:pt>
                <c:pt idx="10">
                  <c:v>3575.59</c:v>
                </c:pt>
                <c:pt idx="11">
                  <c:v>3795.47</c:v>
                </c:pt>
                <c:pt idx="12">
                  <c:v>3609.42</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0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Florencia!$F$13:$R$13</c:f>
              <c:numCache>
                <c:formatCode>0.0</c:formatCode>
                <c:ptCount val="13"/>
                <c:pt idx="0">
                  <c:v>1585.35</c:v>
                </c:pt>
                <c:pt idx="1">
                  <c:v>1586.86</c:v>
                </c:pt>
                <c:pt idx="2">
                  <c:v>1592.9</c:v>
                </c:pt>
                <c:pt idx="3">
                  <c:v>1600.9</c:v>
                </c:pt>
                <c:pt idx="4">
                  <c:v>1612.14</c:v>
                </c:pt>
                <c:pt idx="5">
                  <c:v>1642.77</c:v>
                </c:pt>
                <c:pt idx="6">
                  <c:v>1647.01</c:v>
                </c:pt>
                <c:pt idx="7">
                  <c:v>1654.75</c:v>
                </c:pt>
                <c:pt idx="8">
                  <c:v>1662.37</c:v>
                </c:pt>
                <c:pt idx="9">
                  <c:v>1787.28</c:v>
                </c:pt>
                <c:pt idx="10">
                  <c:v>1806.57</c:v>
                </c:pt>
                <c:pt idx="11">
                  <c:v>1819.34</c:v>
                </c:pt>
                <c:pt idx="12">
                  <c:v>1830.28</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Florencia!$F$14:$R$14</c:f>
              <c:numCache>
                <c:formatCode>0.0</c:formatCode>
                <c:ptCount val="13"/>
                <c:pt idx="0">
                  <c:v>1995.07</c:v>
                </c:pt>
                <c:pt idx="1">
                  <c:v>1997.09</c:v>
                </c:pt>
                <c:pt idx="2">
                  <c:v>2003.01</c:v>
                </c:pt>
                <c:pt idx="3">
                  <c:v>2012.86</c:v>
                </c:pt>
                <c:pt idx="4">
                  <c:v>2027.25</c:v>
                </c:pt>
                <c:pt idx="5">
                  <c:v>2064.5300000000002</c:v>
                </c:pt>
                <c:pt idx="6">
                  <c:v>2069.85</c:v>
                </c:pt>
                <c:pt idx="7">
                  <c:v>2079.33</c:v>
                </c:pt>
                <c:pt idx="8">
                  <c:v>2089.02</c:v>
                </c:pt>
                <c:pt idx="9">
                  <c:v>2249.96</c:v>
                </c:pt>
                <c:pt idx="10">
                  <c:v>2274.5300000000002</c:v>
                </c:pt>
                <c:pt idx="11">
                  <c:v>2290.4699999999998</c:v>
                </c:pt>
                <c:pt idx="12">
                  <c:v>2304.0700000000002</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Florencia!$F$15:$R$15</c:f>
              <c:numCache>
                <c:formatCode>0.0</c:formatCode>
                <c:ptCount val="13"/>
                <c:pt idx="0">
                  <c:v>3416.65</c:v>
                </c:pt>
                <c:pt idx="1">
                  <c:v>3316.57</c:v>
                </c:pt>
                <c:pt idx="2">
                  <c:v>3689.81</c:v>
                </c:pt>
                <c:pt idx="3">
                  <c:v>3401.48</c:v>
                </c:pt>
                <c:pt idx="4">
                  <c:v>3603.59</c:v>
                </c:pt>
                <c:pt idx="5">
                  <c:v>3805.44</c:v>
                </c:pt>
                <c:pt idx="6">
                  <c:v>3648.51</c:v>
                </c:pt>
                <c:pt idx="7">
                  <c:v>3624.28</c:v>
                </c:pt>
                <c:pt idx="8">
                  <c:v>3712.73</c:v>
                </c:pt>
                <c:pt idx="9">
                  <c:v>4149.96</c:v>
                </c:pt>
                <c:pt idx="10">
                  <c:v>3575.59</c:v>
                </c:pt>
                <c:pt idx="11">
                  <c:v>3795.47</c:v>
                </c:pt>
                <c:pt idx="12">
                  <c:v>3609.42</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Florencia!$F$16:$R$16</c:f>
              <c:numCache>
                <c:formatCode>0.0</c:formatCode>
                <c:ptCount val="13"/>
                <c:pt idx="0">
                  <c:v>4099.9800000000005</c:v>
                </c:pt>
                <c:pt idx="1">
                  <c:v>3979.884</c:v>
                </c:pt>
                <c:pt idx="2">
                  <c:v>4427.7719999999999</c:v>
                </c:pt>
                <c:pt idx="3">
                  <c:v>3469.5095999999999</c:v>
                </c:pt>
                <c:pt idx="4">
                  <c:v>3675.6618000000003</c:v>
                </c:pt>
                <c:pt idx="5">
                  <c:v>4566.5280000000002</c:v>
                </c:pt>
                <c:pt idx="6">
                  <c:v>4378.2120000000004</c:v>
                </c:pt>
                <c:pt idx="7">
                  <c:v>4349.1360000000004</c:v>
                </c:pt>
                <c:pt idx="8">
                  <c:v>4455.2759999999998</c:v>
                </c:pt>
                <c:pt idx="9">
                  <c:v>4979.9520000000002</c:v>
                </c:pt>
                <c:pt idx="10">
                  <c:v>4290.7079999999996</c:v>
                </c:pt>
                <c:pt idx="11">
                  <c:v>4554.5639999999994</c:v>
                </c:pt>
                <c:pt idx="12">
                  <c:v>4331.3040000000001</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Pereira!$F$5:$R$5</c:f>
              <c:numCache>
                <c:formatCode>0.0</c:formatCode>
                <c:ptCount val="13"/>
                <c:pt idx="0">
                  <c:v>1446.34653</c:v>
                </c:pt>
                <c:pt idx="1">
                  <c:v>1503.75</c:v>
                </c:pt>
                <c:pt idx="2">
                  <c:v>1167.84988</c:v>
                </c:pt>
                <c:pt idx="3">
                  <c:v>1204.53334</c:v>
                </c:pt>
                <c:pt idx="4">
                  <c:v>1303.57105</c:v>
                </c:pt>
                <c:pt idx="5">
                  <c:v>1266.8278600000001</c:v>
                </c:pt>
                <c:pt idx="6">
                  <c:v>1266.8278600000001</c:v>
                </c:pt>
                <c:pt idx="7">
                  <c:v>1242.1436000000001</c:v>
                </c:pt>
                <c:pt idx="8">
                  <c:v>1302.58257</c:v>
                </c:pt>
                <c:pt idx="9">
                  <c:v>1550.6020699999999</c:v>
                </c:pt>
                <c:pt idx="10">
                  <c:v>1170.0837899999999</c:v>
                </c:pt>
                <c:pt idx="11">
                  <c:v>1191.52217</c:v>
                </c:pt>
                <c:pt idx="12">
                  <c:v>1126.4456700000001</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Pereira!$F$6:$R$6</c:f>
              <c:numCache>
                <c:formatCode>0.0</c:formatCode>
                <c:ptCount val="13"/>
                <c:pt idx="0">
                  <c:v>595.78170999999998</c:v>
                </c:pt>
                <c:pt idx="1">
                  <c:v>546.73099999999999</c:v>
                </c:pt>
                <c:pt idx="2">
                  <c:v>576.06700000000001</c:v>
                </c:pt>
                <c:pt idx="3">
                  <c:v>705.12288000000001</c:v>
                </c:pt>
                <c:pt idx="4">
                  <c:v>598.27484000000004</c:v>
                </c:pt>
                <c:pt idx="5">
                  <c:v>616.19722000000002</c:v>
                </c:pt>
                <c:pt idx="6">
                  <c:v>616.19722000000002</c:v>
                </c:pt>
                <c:pt idx="7">
                  <c:v>604.12372000000005</c:v>
                </c:pt>
                <c:pt idx="8">
                  <c:v>658.40718000000004</c:v>
                </c:pt>
                <c:pt idx="9">
                  <c:v>680.76697999999999</c:v>
                </c:pt>
                <c:pt idx="10">
                  <c:v>673.09267999999997</c:v>
                </c:pt>
                <c:pt idx="11">
                  <c:v>690.07380999999998</c:v>
                </c:pt>
                <c:pt idx="12">
                  <c:v>636.01784999999995</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Pereira!$F$7:$R$7</c:f>
              <c:numCache>
                <c:formatCode>0.0</c:formatCode>
                <c:ptCount val="13"/>
                <c:pt idx="0">
                  <c:v>448.63537000000002</c:v>
                </c:pt>
                <c:pt idx="1">
                  <c:v>448.63499999999999</c:v>
                </c:pt>
                <c:pt idx="2">
                  <c:v>448.63537000000002</c:v>
                </c:pt>
                <c:pt idx="3">
                  <c:v>448.63537000000002</c:v>
                </c:pt>
                <c:pt idx="4">
                  <c:v>448.63537000000002</c:v>
                </c:pt>
                <c:pt idx="5">
                  <c:v>448.63537000000002</c:v>
                </c:pt>
                <c:pt idx="6">
                  <c:v>448.63537000000002</c:v>
                </c:pt>
                <c:pt idx="7">
                  <c:v>448.63537000000002</c:v>
                </c:pt>
                <c:pt idx="8">
                  <c:v>490.26873000000001</c:v>
                </c:pt>
                <c:pt idx="9">
                  <c:v>490.26873000000001</c:v>
                </c:pt>
                <c:pt idx="10">
                  <c:v>490.26873000000001</c:v>
                </c:pt>
                <c:pt idx="11">
                  <c:v>490.26873000000001</c:v>
                </c:pt>
                <c:pt idx="12">
                  <c:v>490.26873000000001</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Pereira!$F$8:$R$8</c:f>
              <c:numCache>
                <c:formatCode>0.0</c:formatCode>
                <c:ptCount val="13"/>
                <c:pt idx="0">
                  <c:v>2603.83</c:v>
                </c:pt>
                <c:pt idx="1">
                  <c:v>2610.15</c:v>
                </c:pt>
                <c:pt idx="2">
                  <c:v>2281.7531100000001</c:v>
                </c:pt>
                <c:pt idx="3">
                  <c:v>2451.1163000000001</c:v>
                </c:pt>
                <c:pt idx="4">
                  <c:v>2447.7030800000002</c:v>
                </c:pt>
                <c:pt idx="5">
                  <c:v>2427.1743000000001</c:v>
                </c:pt>
                <c:pt idx="6">
                  <c:v>2427.1743000000001</c:v>
                </c:pt>
                <c:pt idx="7">
                  <c:v>2388.7220600000001</c:v>
                </c:pt>
                <c:pt idx="8">
                  <c:v>2553.1196199999999</c:v>
                </c:pt>
                <c:pt idx="9">
                  <c:v>2824.4041699999998</c:v>
                </c:pt>
                <c:pt idx="10">
                  <c:v>2423.6032500000001</c:v>
                </c:pt>
                <c:pt idx="11">
                  <c:v>2467.94166</c:v>
                </c:pt>
                <c:pt idx="12">
                  <c:v>2338.3993599999999</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Pereira!$F$13:$R$13</c:f>
              <c:numCache>
                <c:formatCode>0.0</c:formatCode>
                <c:ptCount val="13"/>
                <c:pt idx="0">
                  <c:v>1233.96</c:v>
                </c:pt>
                <c:pt idx="1">
                  <c:v>1239.3499999999999</c:v>
                </c:pt>
                <c:pt idx="2">
                  <c:v>1243.07</c:v>
                </c:pt>
                <c:pt idx="3">
                  <c:v>1249.3</c:v>
                </c:pt>
                <c:pt idx="4">
                  <c:v>1258.03</c:v>
                </c:pt>
                <c:pt idx="5">
                  <c:v>1264.72</c:v>
                </c:pt>
                <c:pt idx="6">
                  <c:v>1264.72</c:v>
                </c:pt>
                <c:pt idx="7">
                  <c:v>1273.83</c:v>
                </c:pt>
                <c:pt idx="8">
                  <c:v>1279.68</c:v>
                </c:pt>
                <c:pt idx="9">
                  <c:v>1291.3900000000001</c:v>
                </c:pt>
                <c:pt idx="10">
                  <c:v>1305.42</c:v>
                </c:pt>
                <c:pt idx="11">
                  <c:v>1314.62</c:v>
                </c:pt>
                <c:pt idx="12">
                  <c:v>1322.42</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Pereira!$F$14:$R$14</c:f>
              <c:numCache>
                <c:formatCode>0.0</c:formatCode>
                <c:ptCount val="13"/>
                <c:pt idx="0">
                  <c:v>1550.39</c:v>
                </c:pt>
                <c:pt idx="1">
                  <c:v>1557.16</c:v>
                </c:pt>
                <c:pt idx="2">
                  <c:v>1561.83</c:v>
                </c:pt>
                <c:pt idx="3">
                  <c:v>1569.65</c:v>
                </c:pt>
                <c:pt idx="4">
                  <c:v>1580.63</c:v>
                </c:pt>
                <c:pt idx="5">
                  <c:v>1589.03</c:v>
                </c:pt>
                <c:pt idx="6">
                  <c:v>1589.03</c:v>
                </c:pt>
                <c:pt idx="7">
                  <c:v>1600.47</c:v>
                </c:pt>
                <c:pt idx="8">
                  <c:v>1607.83</c:v>
                </c:pt>
                <c:pt idx="9">
                  <c:v>1622.54</c:v>
                </c:pt>
                <c:pt idx="10">
                  <c:v>1640.17</c:v>
                </c:pt>
                <c:pt idx="11">
                  <c:v>1651.73</c:v>
                </c:pt>
                <c:pt idx="12">
                  <c:v>1661.53</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Pereira!$F$15:$R$15</c:f>
              <c:numCache>
                <c:formatCode>0.0</c:formatCode>
                <c:ptCount val="13"/>
                <c:pt idx="0">
                  <c:v>2603.83</c:v>
                </c:pt>
                <c:pt idx="1">
                  <c:v>2610.15</c:v>
                </c:pt>
                <c:pt idx="2">
                  <c:v>2281.7531100000001</c:v>
                </c:pt>
                <c:pt idx="3">
                  <c:v>2451.1163000000001</c:v>
                </c:pt>
                <c:pt idx="4">
                  <c:v>2447.7030800000002</c:v>
                </c:pt>
                <c:pt idx="5">
                  <c:v>2427.1743000000001</c:v>
                </c:pt>
                <c:pt idx="6">
                  <c:v>2427.1743000000001</c:v>
                </c:pt>
                <c:pt idx="7">
                  <c:v>2388.7220600000001</c:v>
                </c:pt>
                <c:pt idx="8">
                  <c:v>2553.1196199999999</c:v>
                </c:pt>
                <c:pt idx="9">
                  <c:v>2824.4041699999998</c:v>
                </c:pt>
                <c:pt idx="10">
                  <c:v>2423.6032500000001</c:v>
                </c:pt>
                <c:pt idx="11">
                  <c:v>2467.94166</c:v>
                </c:pt>
                <c:pt idx="12">
                  <c:v>2338.3993599999999</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Pereira!$F$16:$R$16</c:f>
              <c:numCache>
                <c:formatCode>0.0</c:formatCode>
                <c:ptCount val="13"/>
                <c:pt idx="0">
                  <c:v>3124.596</c:v>
                </c:pt>
                <c:pt idx="1">
                  <c:v>3132.18</c:v>
                </c:pt>
                <c:pt idx="2">
                  <c:v>2738.103732</c:v>
                </c:pt>
                <c:pt idx="3">
                  <c:v>2941.3395599999999</c:v>
                </c:pt>
                <c:pt idx="4">
                  <c:v>2937.243696</c:v>
                </c:pt>
                <c:pt idx="5">
                  <c:v>2912.60916</c:v>
                </c:pt>
                <c:pt idx="6">
                  <c:v>2912.60916</c:v>
                </c:pt>
                <c:pt idx="7">
                  <c:v>2866.4664720000001</c:v>
                </c:pt>
                <c:pt idx="8">
                  <c:v>3063.7435439999999</c:v>
                </c:pt>
                <c:pt idx="9">
                  <c:v>3389.2850039999998</c:v>
                </c:pt>
                <c:pt idx="10">
                  <c:v>2908.3238999999999</c:v>
                </c:pt>
                <c:pt idx="11">
                  <c:v>2961.5299919999998</c:v>
                </c:pt>
                <c:pt idx="12">
                  <c:v>2806.0792319999996</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Riohacha!$F$5:$R$5</c:f>
              <c:numCache>
                <c:formatCode>0.0</c:formatCode>
                <c:ptCount val="13"/>
                <c:pt idx="0">
                  <c:v>1325.54</c:v>
                </c:pt>
                <c:pt idx="1">
                  <c:v>1332.29</c:v>
                </c:pt>
                <c:pt idx="2">
                  <c:v>1213.8800000000001</c:v>
                </c:pt>
                <c:pt idx="3">
                  <c:v>1144.92</c:v>
                </c:pt>
                <c:pt idx="4">
                  <c:v>1176</c:v>
                </c:pt>
                <c:pt idx="5">
                  <c:v>1213</c:v>
                </c:pt>
                <c:pt idx="6">
                  <c:v>1251.77</c:v>
                </c:pt>
                <c:pt idx="7">
                  <c:v>1215.8599999999999</c:v>
                </c:pt>
                <c:pt idx="8">
                  <c:v>1135.29</c:v>
                </c:pt>
                <c:pt idx="9">
                  <c:v>1187.79</c:v>
                </c:pt>
                <c:pt idx="10">
                  <c:v>1166.47</c:v>
                </c:pt>
                <c:pt idx="11">
                  <c:v>1148.76</c:v>
                </c:pt>
                <c:pt idx="12">
                  <c:v>1166.47</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Riohacha!$F$6:$R$6</c:f>
              <c:numCache>
                <c:formatCode>0.0</c:formatCode>
                <c:ptCount val="13"/>
                <c:pt idx="0">
                  <c:v>372.19</c:v>
                </c:pt>
                <c:pt idx="1">
                  <c:v>385.86</c:v>
                </c:pt>
                <c:pt idx="2">
                  <c:v>358.06</c:v>
                </c:pt>
                <c:pt idx="3">
                  <c:v>359.17</c:v>
                </c:pt>
                <c:pt idx="4">
                  <c:v>372</c:v>
                </c:pt>
                <c:pt idx="5">
                  <c:v>385</c:v>
                </c:pt>
                <c:pt idx="6">
                  <c:v>397.64</c:v>
                </c:pt>
                <c:pt idx="7">
                  <c:v>390.2</c:v>
                </c:pt>
                <c:pt idx="8">
                  <c:v>431.72</c:v>
                </c:pt>
                <c:pt idx="9">
                  <c:v>428.07</c:v>
                </c:pt>
                <c:pt idx="10">
                  <c:v>421.06</c:v>
                </c:pt>
                <c:pt idx="11">
                  <c:v>470.61</c:v>
                </c:pt>
                <c:pt idx="12">
                  <c:v>443.31</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Riohacha!$F$7:$R$7</c:f>
              <c:numCache>
                <c:formatCode>0.0</c:formatCode>
                <c:ptCount val="13"/>
                <c:pt idx="0">
                  <c:v>900</c:v>
                </c:pt>
                <c:pt idx="1">
                  <c:v>897</c:v>
                </c:pt>
                <c:pt idx="2">
                  <c:v>893</c:v>
                </c:pt>
                <c:pt idx="3">
                  <c:v>890</c:v>
                </c:pt>
                <c:pt idx="4">
                  <c:v>899</c:v>
                </c:pt>
                <c:pt idx="5">
                  <c:v>907</c:v>
                </c:pt>
                <c:pt idx="6">
                  <c:v>907</c:v>
                </c:pt>
                <c:pt idx="7">
                  <c:v>906</c:v>
                </c:pt>
                <c:pt idx="8">
                  <c:v>902</c:v>
                </c:pt>
                <c:pt idx="9">
                  <c:v>909</c:v>
                </c:pt>
                <c:pt idx="10">
                  <c:v>920</c:v>
                </c:pt>
                <c:pt idx="11">
                  <c:v>919</c:v>
                </c:pt>
                <c:pt idx="12">
                  <c:v>926</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Riohacha!$F$8:$R$8</c:f>
              <c:numCache>
                <c:formatCode>0.0</c:formatCode>
                <c:ptCount val="13"/>
                <c:pt idx="0">
                  <c:v>2656.89</c:v>
                </c:pt>
                <c:pt idx="1">
                  <c:v>2673.91</c:v>
                </c:pt>
                <c:pt idx="2">
                  <c:v>2506.8000000000002</c:v>
                </c:pt>
                <c:pt idx="3">
                  <c:v>2436.6</c:v>
                </c:pt>
                <c:pt idx="4">
                  <c:v>2481.1</c:v>
                </c:pt>
                <c:pt idx="5">
                  <c:v>2546.63</c:v>
                </c:pt>
                <c:pt idx="6">
                  <c:v>2601.21</c:v>
                </c:pt>
                <c:pt idx="7">
                  <c:v>2553.75</c:v>
                </c:pt>
                <c:pt idx="8">
                  <c:v>2505.08</c:v>
                </c:pt>
                <c:pt idx="9">
                  <c:v>2554.39</c:v>
                </c:pt>
                <c:pt idx="10">
                  <c:v>2546.19</c:v>
                </c:pt>
                <c:pt idx="11">
                  <c:v>2586.63</c:v>
                </c:pt>
                <c:pt idx="12">
                  <c:v>2575.69</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2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Macro'!$B$49:$B$65</c:f>
              <c:numCache>
                <c:formatCode>mmm\-yy</c:formatCode>
                <c:ptCount val="1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numCache>
            </c:numRef>
          </c:cat>
          <c:val>
            <c:numRef>
              <c:f>'Variables Macro'!$D$49:$D$65</c:f>
              <c:numCache>
                <c:formatCode>0</c:formatCode>
                <c:ptCount val="17"/>
                <c:pt idx="0">
                  <c:v>178.73599999999999</c:v>
                </c:pt>
                <c:pt idx="1">
                  <c:v>181.43</c:v>
                </c:pt>
                <c:pt idx="2">
                  <c:v>181.36</c:v>
                </c:pt>
                <c:pt idx="3">
                  <c:v>179.17</c:v>
                </c:pt>
                <c:pt idx="4">
                  <c:v>177.7</c:v>
                </c:pt>
                <c:pt idx="5">
                  <c:v>174.91</c:v>
                </c:pt>
                <c:pt idx="6">
                  <c:v>173.52</c:v>
                </c:pt>
                <c:pt idx="7">
                  <c:v>175.6</c:v>
                </c:pt>
                <c:pt idx="8">
                  <c:v>177.12</c:v>
                </c:pt>
                <c:pt idx="9">
                  <c:v>177.43</c:v>
                </c:pt>
                <c:pt idx="10">
                  <c:v>176.2</c:v>
                </c:pt>
                <c:pt idx="11">
                  <c:v>174.58</c:v>
                </c:pt>
                <c:pt idx="12">
                  <c:v>175.64</c:v>
                </c:pt>
                <c:pt idx="13">
                  <c:v>177.35</c:v>
                </c:pt>
                <c:pt idx="14">
                  <c:v>177.3</c:v>
                </c:pt>
                <c:pt idx="15">
                  <c:v>177.97</c:v>
                </c:pt>
                <c:pt idx="16">
                  <c:v>177.66</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8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Riohacha!$F$13:$R$13</c:f>
              <c:numCache>
                <c:formatCode>0.0</c:formatCode>
                <c:ptCount val="13"/>
                <c:pt idx="0">
                  <c:v>0</c:v>
                </c:pt>
                <c:pt idx="1">
                  <c:v>1169.58</c:v>
                </c:pt>
                <c:pt idx="2">
                  <c:v>1106</c:v>
                </c:pt>
                <c:pt idx="3">
                  <c:v>1077.22</c:v>
                </c:pt>
                <c:pt idx="4">
                  <c:v>1096.44</c:v>
                </c:pt>
                <c:pt idx="5">
                  <c:v>1125.72</c:v>
                </c:pt>
                <c:pt idx="6">
                  <c:v>1142.78</c:v>
                </c:pt>
                <c:pt idx="7">
                  <c:v>1121.82</c:v>
                </c:pt>
                <c:pt idx="8">
                  <c:v>1102.29</c:v>
                </c:pt>
                <c:pt idx="9">
                  <c:v>1123.4000000000001</c:v>
                </c:pt>
                <c:pt idx="10">
                  <c:v>1122.3499999999999</c:v>
                </c:pt>
                <c:pt idx="11">
                  <c:v>1134.08</c:v>
                </c:pt>
                <c:pt idx="12">
                  <c:v>1133.3699999999999</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Riohacha!$F$14:$R$14</c:f>
              <c:numCache>
                <c:formatCode>0.0</c:formatCode>
                <c:ptCount val="13"/>
                <c:pt idx="0">
                  <c:v>0</c:v>
                </c:pt>
                <c:pt idx="1">
                  <c:v>1461.63</c:v>
                </c:pt>
                <c:pt idx="2">
                  <c:v>1382.28</c:v>
                </c:pt>
                <c:pt idx="3">
                  <c:v>1345.91</c:v>
                </c:pt>
                <c:pt idx="4">
                  <c:v>1370.32</c:v>
                </c:pt>
                <c:pt idx="5">
                  <c:v>1407.25</c:v>
                </c:pt>
                <c:pt idx="6">
                  <c:v>1427.17</c:v>
                </c:pt>
                <c:pt idx="7">
                  <c:v>1401.58</c:v>
                </c:pt>
                <c:pt idx="8">
                  <c:v>1377.46</c:v>
                </c:pt>
                <c:pt idx="9">
                  <c:v>1403.06</c:v>
                </c:pt>
                <c:pt idx="10">
                  <c:v>1402.06</c:v>
                </c:pt>
                <c:pt idx="11">
                  <c:v>1416.71</c:v>
                </c:pt>
                <c:pt idx="12">
                  <c:v>1415.51</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Riohacha!$F$15:$R$15</c:f>
              <c:numCache>
                <c:formatCode>0.0</c:formatCode>
                <c:ptCount val="13"/>
                <c:pt idx="0">
                  <c:v>2656.89</c:v>
                </c:pt>
                <c:pt idx="1">
                  <c:v>2673.91</c:v>
                </c:pt>
                <c:pt idx="2">
                  <c:v>2506.8000000000002</c:v>
                </c:pt>
                <c:pt idx="3">
                  <c:v>2436.6</c:v>
                </c:pt>
                <c:pt idx="4">
                  <c:v>2481.1</c:v>
                </c:pt>
                <c:pt idx="5">
                  <c:v>2546.63</c:v>
                </c:pt>
                <c:pt idx="6">
                  <c:v>2601.21</c:v>
                </c:pt>
                <c:pt idx="7">
                  <c:v>2553.75</c:v>
                </c:pt>
                <c:pt idx="8">
                  <c:v>2505.08</c:v>
                </c:pt>
                <c:pt idx="9">
                  <c:v>2554.39</c:v>
                </c:pt>
                <c:pt idx="10">
                  <c:v>2546.19</c:v>
                </c:pt>
                <c:pt idx="11">
                  <c:v>2586.63</c:v>
                </c:pt>
                <c:pt idx="12">
                  <c:v>2575.69</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Riohacha!$F$16:$R$16</c:f>
              <c:numCache>
                <c:formatCode>0.0</c:formatCode>
                <c:ptCount val="13"/>
                <c:pt idx="0">
                  <c:v>3188.2679999999996</c:v>
                </c:pt>
                <c:pt idx="1">
                  <c:v>3208.6919999999996</c:v>
                </c:pt>
                <c:pt idx="2">
                  <c:v>3008.1600000000003</c:v>
                </c:pt>
                <c:pt idx="3">
                  <c:v>2923.9199999999996</c:v>
                </c:pt>
                <c:pt idx="4">
                  <c:v>2977.3199999999997</c:v>
                </c:pt>
                <c:pt idx="5">
                  <c:v>3055.9560000000001</c:v>
                </c:pt>
                <c:pt idx="6">
                  <c:v>3121.4519999999998</c:v>
                </c:pt>
                <c:pt idx="7">
                  <c:v>3064.5</c:v>
                </c:pt>
                <c:pt idx="8">
                  <c:v>3006.096</c:v>
                </c:pt>
                <c:pt idx="9">
                  <c:v>3065.2679999999996</c:v>
                </c:pt>
                <c:pt idx="10">
                  <c:v>3055.4279999999999</c:v>
                </c:pt>
                <c:pt idx="11">
                  <c:v>3103.9560000000001</c:v>
                </c:pt>
                <c:pt idx="12">
                  <c:v>3090.828</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'San José del Guaviare'!$F$5:$R$5</c:f>
              <c:numCache>
                <c:formatCode>0.0</c:formatCode>
                <c:ptCount val="12"/>
                <c:pt idx="0">
                  <c:v>1354.14</c:v>
                </c:pt>
                <c:pt idx="1">
                  <c:v>1266.52</c:v>
                </c:pt>
                <c:pt idx="2">
                  <c:v>1173.9100000000001</c:v>
                </c:pt>
                <c:pt idx="3">
                  <c:v>1113.3800000000001</c:v>
                </c:pt>
                <c:pt idx="4">
                  <c:v>1110.42</c:v>
                </c:pt>
                <c:pt idx="5">
                  <c:v>1112.24</c:v>
                </c:pt>
                <c:pt idx="6">
                  <c:v>1127.7</c:v>
                </c:pt>
                <c:pt idx="7">
                  <c:v>1112.49</c:v>
                </c:pt>
                <c:pt idx="8">
                  <c:v>1010.63</c:v>
                </c:pt>
                <c:pt idx="9">
                  <c:v>1142.71</c:v>
                </c:pt>
                <c:pt idx="10">
                  <c:v>1149.94</c:v>
                </c:pt>
                <c:pt idx="11">
                  <c:v>1102.52</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'San José del Guaviare'!$F$6:$R$6</c:f>
              <c:numCache>
                <c:formatCode>0.0</c:formatCode>
                <c:ptCount val="12"/>
                <c:pt idx="0">
                  <c:v>2473.7600000000002</c:v>
                </c:pt>
                <c:pt idx="1">
                  <c:v>2392.2399999999998</c:v>
                </c:pt>
                <c:pt idx="2">
                  <c:v>2415.98</c:v>
                </c:pt>
                <c:pt idx="3">
                  <c:v>2375.96</c:v>
                </c:pt>
                <c:pt idx="4">
                  <c:v>2307.98</c:v>
                </c:pt>
                <c:pt idx="5">
                  <c:v>2433.8000000000002</c:v>
                </c:pt>
                <c:pt idx="6">
                  <c:v>2391.33</c:v>
                </c:pt>
                <c:pt idx="7">
                  <c:v>2169.04</c:v>
                </c:pt>
                <c:pt idx="8">
                  <c:v>2284.85</c:v>
                </c:pt>
                <c:pt idx="9">
                  <c:v>2282.13</c:v>
                </c:pt>
                <c:pt idx="10">
                  <c:v>2391.2199999999998</c:v>
                </c:pt>
                <c:pt idx="11">
                  <c:v>2362.6</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'San José del Guaviare'!$F$7:$R$7</c:f>
              <c:numCache>
                <c:formatCode>0.0</c:formatCode>
                <c:ptCount val="12"/>
                <c:pt idx="0">
                  <c:v>433.72</c:v>
                </c:pt>
                <c:pt idx="1">
                  <c:v>428.13</c:v>
                </c:pt>
                <c:pt idx="2">
                  <c:v>419.29</c:v>
                </c:pt>
                <c:pt idx="3">
                  <c:v>414.65</c:v>
                </c:pt>
                <c:pt idx="4">
                  <c:v>420.53</c:v>
                </c:pt>
                <c:pt idx="5">
                  <c:v>423.16</c:v>
                </c:pt>
                <c:pt idx="6">
                  <c:v>410</c:v>
                </c:pt>
                <c:pt idx="7">
                  <c:v>419.27</c:v>
                </c:pt>
                <c:pt idx="8">
                  <c:v>417.54</c:v>
                </c:pt>
                <c:pt idx="9">
                  <c:v>419.04</c:v>
                </c:pt>
                <c:pt idx="10">
                  <c:v>422.47</c:v>
                </c:pt>
                <c:pt idx="11">
                  <c:v>421.64</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'San José del Guaviare'!$F$8:$R$8</c:f>
              <c:numCache>
                <c:formatCode>0.0</c:formatCode>
                <c:ptCount val="12"/>
                <c:pt idx="0">
                  <c:v>4279.7</c:v>
                </c:pt>
                <c:pt idx="1">
                  <c:v>4098.6400000000003</c:v>
                </c:pt>
                <c:pt idx="2">
                  <c:v>4008.82</c:v>
                </c:pt>
                <c:pt idx="3">
                  <c:v>3914.14</c:v>
                </c:pt>
                <c:pt idx="4">
                  <c:v>3860.26</c:v>
                </c:pt>
                <c:pt idx="5">
                  <c:v>4003.57</c:v>
                </c:pt>
                <c:pt idx="6">
                  <c:v>3959.2</c:v>
                </c:pt>
                <c:pt idx="7">
                  <c:v>3760.95</c:v>
                </c:pt>
                <c:pt idx="8">
                  <c:v>3797.87</c:v>
                </c:pt>
                <c:pt idx="9">
                  <c:v>3890.75</c:v>
                </c:pt>
                <c:pt idx="10">
                  <c:v>3994.71</c:v>
                </c:pt>
                <c:pt idx="11">
                  <c:v>3908.38</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9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'San José del Guaviare'!$F$13:$R$13</c:f>
              <c:numCache>
                <c:formatCode>0.0</c:formatCode>
                <c:ptCount val="12"/>
                <c:pt idx="0">
                  <c:v>2020.1</c:v>
                </c:pt>
                <c:pt idx="1">
                  <c:v>2028.44</c:v>
                </c:pt>
                <c:pt idx="2">
                  <c:v>2034.66</c:v>
                </c:pt>
                <c:pt idx="3">
                  <c:v>2044.67</c:v>
                </c:pt>
                <c:pt idx="4">
                  <c:v>2059.0700000000002</c:v>
                </c:pt>
                <c:pt idx="5">
                  <c:v>2063.4699999999998</c:v>
                </c:pt>
                <c:pt idx="6">
                  <c:v>2068.62</c:v>
                </c:pt>
                <c:pt idx="7">
                  <c:v>2078.3200000000002</c:v>
                </c:pt>
                <c:pt idx="8">
                  <c:v>2087.87</c:v>
                </c:pt>
                <c:pt idx="9">
                  <c:v>2106.9699999999998</c:v>
                </c:pt>
                <c:pt idx="10">
                  <c:v>2129.86</c:v>
                </c:pt>
                <c:pt idx="11">
                  <c:v>2157.6</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'San José del Guaviare'!$F$14:$R$14</c:f>
              <c:numCache>
                <c:formatCode>0.0</c:formatCode>
                <c:ptCount val="12"/>
                <c:pt idx="0">
                  <c:v>2565.0700000000002</c:v>
                </c:pt>
                <c:pt idx="1">
                  <c:v>2575.66</c:v>
                </c:pt>
                <c:pt idx="2">
                  <c:v>2583.5500000000002</c:v>
                </c:pt>
                <c:pt idx="3">
                  <c:v>2596.2600000000002</c:v>
                </c:pt>
                <c:pt idx="4">
                  <c:v>2614.5500000000002</c:v>
                </c:pt>
                <c:pt idx="5">
                  <c:v>2620.13</c:v>
                </c:pt>
                <c:pt idx="6">
                  <c:v>2626.68</c:v>
                </c:pt>
                <c:pt idx="7">
                  <c:v>2639</c:v>
                </c:pt>
                <c:pt idx="8">
                  <c:v>2651.13</c:v>
                </c:pt>
                <c:pt idx="9">
                  <c:v>2675.39</c:v>
                </c:pt>
                <c:pt idx="10">
                  <c:v>2704.46</c:v>
                </c:pt>
                <c:pt idx="11">
                  <c:v>2739.69</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'San José del Guaviare'!$F$15:$R$15</c:f>
              <c:numCache>
                <c:formatCode>0.0</c:formatCode>
                <c:ptCount val="12"/>
                <c:pt idx="0">
                  <c:v>4279.7</c:v>
                </c:pt>
                <c:pt idx="1">
                  <c:v>4098.6400000000003</c:v>
                </c:pt>
                <c:pt idx="2">
                  <c:v>4008.82</c:v>
                </c:pt>
                <c:pt idx="3">
                  <c:v>3914.14</c:v>
                </c:pt>
                <c:pt idx="4">
                  <c:v>3860.26</c:v>
                </c:pt>
                <c:pt idx="5">
                  <c:v>4003.57</c:v>
                </c:pt>
                <c:pt idx="6">
                  <c:v>3959.2</c:v>
                </c:pt>
                <c:pt idx="7">
                  <c:v>3760.95</c:v>
                </c:pt>
                <c:pt idx="8">
                  <c:v>3797.87</c:v>
                </c:pt>
                <c:pt idx="9">
                  <c:v>3890.75</c:v>
                </c:pt>
                <c:pt idx="10">
                  <c:v>3994.71</c:v>
                </c:pt>
                <c:pt idx="11">
                  <c:v>3908.38</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'San José del Guaviare'!$F$16:$R$16</c:f>
              <c:numCache>
                <c:formatCode>0.0</c:formatCode>
                <c:ptCount val="12"/>
                <c:pt idx="0">
                  <c:v>5135.6399999999994</c:v>
                </c:pt>
                <c:pt idx="1">
                  <c:v>4918.3680000000004</c:v>
                </c:pt>
                <c:pt idx="2">
                  <c:v>4810.5839999999998</c:v>
                </c:pt>
                <c:pt idx="3">
                  <c:v>4696.9679999999998</c:v>
                </c:pt>
                <c:pt idx="4">
                  <c:v>4632.3119999999999</c:v>
                </c:pt>
                <c:pt idx="5">
                  <c:v>4804.2840000000006</c:v>
                </c:pt>
                <c:pt idx="6">
                  <c:v>4751.04</c:v>
                </c:pt>
                <c:pt idx="7">
                  <c:v>4513.1399999999994</c:v>
                </c:pt>
                <c:pt idx="8">
                  <c:v>4557.4439999999995</c:v>
                </c:pt>
                <c:pt idx="9">
                  <c:v>4668.8999999999996</c:v>
                </c:pt>
                <c:pt idx="10">
                  <c:v>4793.652</c:v>
                </c:pt>
                <c:pt idx="11">
                  <c:v>4690.0559999999996</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072282576871021"/>
          <c:y val="2.865101113253461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Sincelejo!$F$5:$R$5</c:f>
              <c:numCache>
                <c:formatCode>0.0</c:formatCode>
                <c:ptCount val="13"/>
                <c:pt idx="0">
                  <c:v>1106.33</c:v>
                </c:pt>
                <c:pt idx="1">
                  <c:v>1001.4</c:v>
                </c:pt>
                <c:pt idx="2">
                  <c:v>1001.4</c:v>
                </c:pt>
                <c:pt idx="3">
                  <c:v>922.47</c:v>
                </c:pt>
                <c:pt idx="4">
                  <c:v>957.29</c:v>
                </c:pt>
                <c:pt idx="5">
                  <c:v>952.33</c:v>
                </c:pt>
                <c:pt idx="6">
                  <c:v>969.64</c:v>
                </c:pt>
                <c:pt idx="7">
                  <c:v>944.16</c:v>
                </c:pt>
                <c:pt idx="8">
                  <c:v>1097.97</c:v>
                </c:pt>
                <c:pt idx="9">
                  <c:v>1063.6099999999999</c:v>
                </c:pt>
                <c:pt idx="10">
                  <c:v>1100.75</c:v>
                </c:pt>
                <c:pt idx="11">
                  <c:v>1479</c:v>
                </c:pt>
                <c:pt idx="12">
                  <c:v>1169.81</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Sincelejo!$F$6:$R$6</c:f>
              <c:numCache>
                <c:formatCode>0.0</c:formatCode>
                <c:ptCount val="13"/>
                <c:pt idx="0">
                  <c:v>226.94</c:v>
                </c:pt>
                <c:pt idx="1">
                  <c:v>232.37</c:v>
                </c:pt>
                <c:pt idx="2">
                  <c:v>232.37</c:v>
                </c:pt>
                <c:pt idx="3">
                  <c:v>217.36</c:v>
                </c:pt>
                <c:pt idx="4">
                  <c:v>228.69</c:v>
                </c:pt>
                <c:pt idx="5">
                  <c:v>230.03</c:v>
                </c:pt>
                <c:pt idx="6">
                  <c:v>231.88</c:v>
                </c:pt>
                <c:pt idx="7">
                  <c:v>237.1</c:v>
                </c:pt>
                <c:pt idx="8">
                  <c:v>224.12</c:v>
                </c:pt>
                <c:pt idx="9">
                  <c:v>230.85</c:v>
                </c:pt>
                <c:pt idx="10">
                  <c:v>229.35</c:v>
                </c:pt>
                <c:pt idx="11">
                  <c:v>435</c:v>
                </c:pt>
                <c:pt idx="12">
                  <c:v>242.77</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Sincelejo!$F$7:$R$7</c:f>
              <c:numCache>
                <c:formatCode>0.0</c:formatCode>
                <c:ptCount val="13"/>
                <c:pt idx="0">
                  <c:v>944.03</c:v>
                </c:pt>
                <c:pt idx="1">
                  <c:v>943.37</c:v>
                </c:pt>
                <c:pt idx="2">
                  <c:v>943.37</c:v>
                </c:pt>
                <c:pt idx="3">
                  <c:v>948.72</c:v>
                </c:pt>
                <c:pt idx="4">
                  <c:v>958.18</c:v>
                </c:pt>
                <c:pt idx="5">
                  <c:v>965.19</c:v>
                </c:pt>
                <c:pt idx="6">
                  <c:v>967.17</c:v>
                </c:pt>
                <c:pt idx="7">
                  <c:v>964.97</c:v>
                </c:pt>
                <c:pt idx="8">
                  <c:v>961.47</c:v>
                </c:pt>
                <c:pt idx="9">
                  <c:v>968.52</c:v>
                </c:pt>
                <c:pt idx="10">
                  <c:v>978.39</c:v>
                </c:pt>
                <c:pt idx="11">
                  <c:v>703.7</c:v>
                </c:pt>
                <c:pt idx="12">
                  <c:v>985.62</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Sincelejo!$F$8:$R$8</c:f>
              <c:numCache>
                <c:formatCode>0.0</c:formatCode>
                <c:ptCount val="13"/>
                <c:pt idx="0">
                  <c:v>2332.27</c:v>
                </c:pt>
                <c:pt idx="1">
                  <c:v>2221.89</c:v>
                </c:pt>
                <c:pt idx="2">
                  <c:v>2221.89</c:v>
                </c:pt>
                <c:pt idx="3">
                  <c:v>2129.89</c:v>
                </c:pt>
                <c:pt idx="4">
                  <c:v>2187.17</c:v>
                </c:pt>
                <c:pt idx="5">
                  <c:v>2190.44</c:v>
                </c:pt>
                <c:pt idx="6">
                  <c:v>2212.27</c:v>
                </c:pt>
                <c:pt idx="7">
                  <c:v>2189.08</c:v>
                </c:pt>
                <c:pt idx="8">
                  <c:v>2321.9</c:v>
                </c:pt>
                <c:pt idx="9">
                  <c:v>2309.92</c:v>
                </c:pt>
                <c:pt idx="10">
                  <c:v>2356.7399999999998</c:v>
                </c:pt>
                <c:pt idx="11">
                  <c:v>2680.45</c:v>
                </c:pt>
                <c:pt idx="12">
                  <c:v>2446.4</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Sincelejo!$F$13:$R$13</c:f>
              <c:numCache>
                <c:formatCode>0.0</c:formatCode>
                <c:ptCount val="13"/>
                <c:pt idx="0">
                  <c:v>1069.0899999999999</c:v>
                </c:pt>
                <c:pt idx="1">
                  <c:v>1076.98</c:v>
                </c:pt>
                <c:pt idx="2">
                  <c:v>1076.98</c:v>
                </c:pt>
                <c:pt idx="3">
                  <c:v>1082.3699999999999</c:v>
                </c:pt>
                <c:pt idx="4">
                  <c:v>1089.94</c:v>
                </c:pt>
                <c:pt idx="5">
                  <c:v>1095.74</c:v>
                </c:pt>
                <c:pt idx="6">
                  <c:v>1098.48</c:v>
                </c:pt>
                <c:pt idx="7">
                  <c:v>1103.6300000000001</c:v>
                </c:pt>
                <c:pt idx="8">
                  <c:v>1108.7</c:v>
                </c:pt>
                <c:pt idx="9">
                  <c:v>1118.8399999999999</c:v>
                </c:pt>
                <c:pt idx="10">
                  <c:v>1131</c:v>
                </c:pt>
                <c:pt idx="11">
                  <c:v>1237.07</c:v>
                </c:pt>
                <c:pt idx="12">
                  <c:v>1145.73</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Sincelejo!$F$14:$R$14</c:f>
              <c:numCache>
                <c:formatCode>0.0</c:formatCode>
                <c:ptCount val="13"/>
                <c:pt idx="0">
                  <c:v>1341.51</c:v>
                </c:pt>
                <c:pt idx="1">
                  <c:v>1351.41</c:v>
                </c:pt>
                <c:pt idx="2">
                  <c:v>1351.41</c:v>
                </c:pt>
                <c:pt idx="3">
                  <c:v>1358.18</c:v>
                </c:pt>
                <c:pt idx="4">
                  <c:v>1367.67</c:v>
                </c:pt>
                <c:pt idx="5">
                  <c:v>1374.95</c:v>
                </c:pt>
                <c:pt idx="6">
                  <c:v>1378.38</c:v>
                </c:pt>
                <c:pt idx="7">
                  <c:v>1384.85</c:v>
                </c:pt>
                <c:pt idx="8">
                  <c:v>1391.21</c:v>
                </c:pt>
                <c:pt idx="9">
                  <c:v>1403.94</c:v>
                </c:pt>
                <c:pt idx="10">
                  <c:v>1419.19</c:v>
                </c:pt>
                <c:pt idx="11">
                  <c:v>1556.63</c:v>
                </c:pt>
                <c:pt idx="12">
                  <c:v>1437.68</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Sincelejo!$F$15:$R$15</c:f>
              <c:numCache>
                <c:formatCode>0.0</c:formatCode>
                <c:ptCount val="13"/>
                <c:pt idx="0">
                  <c:v>2332.27</c:v>
                </c:pt>
                <c:pt idx="1">
                  <c:v>2221.89</c:v>
                </c:pt>
                <c:pt idx="2">
                  <c:v>2221.89</c:v>
                </c:pt>
                <c:pt idx="3">
                  <c:v>2129.89</c:v>
                </c:pt>
                <c:pt idx="4">
                  <c:v>2187.17</c:v>
                </c:pt>
                <c:pt idx="5">
                  <c:v>2190.44</c:v>
                </c:pt>
                <c:pt idx="6">
                  <c:v>2212.27</c:v>
                </c:pt>
                <c:pt idx="7">
                  <c:v>2189.08</c:v>
                </c:pt>
                <c:pt idx="8">
                  <c:v>2321.9</c:v>
                </c:pt>
                <c:pt idx="9">
                  <c:v>2309.92</c:v>
                </c:pt>
                <c:pt idx="10">
                  <c:v>2356.7399999999998</c:v>
                </c:pt>
                <c:pt idx="11">
                  <c:v>2680.45</c:v>
                </c:pt>
                <c:pt idx="12">
                  <c:v>2446.4</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Sincelejo!$F$16:$R$16</c:f>
              <c:numCache>
                <c:formatCode>0.0</c:formatCode>
                <c:ptCount val="13"/>
                <c:pt idx="0">
                  <c:v>2798.7239999999997</c:v>
                </c:pt>
                <c:pt idx="1">
                  <c:v>2666.2679999999996</c:v>
                </c:pt>
                <c:pt idx="2">
                  <c:v>2666.2679999999996</c:v>
                </c:pt>
                <c:pt idx="3">
                  <c:v>2555.8679999999999</c:v>
                </c:pt>
                <c:pt idx="4">
                  <c:v>2624.6039999999998</c:v>
                </c:pt>
                <c:pt idx="5">
                  <c:v>2628.5279999999998</c:v>
                </c:pt>
                <c:pt idx="6">
                  <c:v>2654.7239999999997</c:v>
                </c:pt>
                <c:pt idx="7">
                  <c:v>2626.8959999999997</c:v>
                </c:pt>
                <c:pt idx="8">
                  <c:v>2786.28</c:v>
                </c:pt>
                <c:pt idx="9">
                  <c:v>2771.904</c:v>
                </c:pt>
                <c:pt idx="10">
                  <c:v>2828.0879999999997</c:v>
                </c:pt>
                <c:pt idx="11">
                  <c:v>3216.5399999999995</c:v>
                </c:pt>
                <c:pt idx="12">
                  <c:v>2935.68</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StaMarta!$F$5:$R$5</c:f>
              <c:numCache>
                <c:formatCode>0.0</c:formatCode>
                <c:ptCount val="13"/>
                <c:pt idx="0">
                  <c:v>1512</c:v>
                </c:pt>
                <c:pt idx="1">
                  <c:v>1497</c:v>
                </c:pt>
                <c:pt idx="2">
                  <c:v>1414</c:v>
                </c:pt>
                <c:pt idx="3">
                  <c:v>1348</c:v>
                </c:pt>
                <c:pt idx="4">
                  <c:v>1425</c:v>
                </c:pt>
                <c:pt idx="5">
                  <c:v>1378</c:v>
                </c:pt>
                <c:pt idx="6">
                  <c:v>1423</c:v>
                </c:pt>
                <c:pt idx="7">
                  <c:v>1320</c:v>
                </c:pt>
                <c:pt idx="8">
                  <c:v>1441</c:v>
                </c:pt>
                <c:pt idx="9">
                  <c:v>1441</c:v>
                </c:pt>
                <c:pt idx="10">
                  <c:v>1429</c:v>
                </c:pt>
                <c:pt idx="11">
                  <c:v>1479</c:v>
                </c:pt>
                <c:pt idx="12">
                  <c:v>1496</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StaMarta!$F$6:$R$6</c:f>
              <c:numCache>
                <c:formatCode>0.0</c:formatCode>
                <c:ptCount val="13"/>
                <c:pt idx="0">
                  <c:v>320</c:v>
                </c:pt>
                <c:pt idx="1">
                  <c:v>310</c:v>
                </c:pt>
                <c:pt idx="2">
                  <c:v>320</c:v>
                </c:pt>
                <c:pt idx="3">
                  <c:v>326</c:v>
                </c:pt>
                <c:pt idx="4">
                  <c:v>349</c:v>
                </c:pt>
                <c:pt idx="5">
                  <c:v>396</c:v>
                </c:pt>
                <c:pt idx="6">
                  <c:v>442</c:v>
                </c:pt>
                <c:pt idx="7">
                  <c:v>420</c:v>
                </c:pt>
                <c:pt idx="8">
                  <c:v>427</c:v>
                </c:pt>
                <c:pt idx="9">
                  <c:v>427</c:v>
                </c:pt>
                <c:pt idx="10">
                  <c:v>399</c:v>
                </c:pt>
                <c:pt idx="11">
                  <c:v>435</c:v>
                </c:pt>
                <c:pt idx="12">
                  <c:v>417</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StaMarta!$F$7:$R$7</c:f>
              <c:numCache>
                <c:formatCode>0.0</c:formatCode>
                <c:ptCount val="13"/>
                <c:pt idx="0">
                  <c:v>758</c:v>
                </c:pt>
                <c:pt idx="1">
                  <c:v>757</c:v>
                </c:pt>
                <c:pt idx="2">
                  <c:v>752</c:v>
                </c:pt>
                <c:pt idx="3">
                  <c:v>751</c:v>
                </c:pt>
                <c:pt idx="4">
                  <c:v>757</c:v>
                </c:pt>
                <c:pt idx="5">
                  <c:v>762</c:v>
                </c:pt>
                <c:pt idx="6">
                  <c:v>766</c:v>
                </c:pt>
                <c:pt idx="7">
                  <c:v>763</c:v>
                </c:pt>
                <c:pt idx="8">
                  <c:v>764</c:v>
                </c:pt>
                <c:pt idx="9">
                  <c:v>764</c:v>
                </c:pt>
                <c:pt idx="10">
                  <c:v>702.88</c:v>
                </c:pt>
                <c:pt idx="11">
                  <c:v>703.7</c:v>
                </c:pt>
                <c:pt idx="12">
                  <c:v>706.75</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StaMarta!$F$8:$R$8</c:f>
              <c:numCache>
                <c:formatCode>0.0</c:formatCode>
                <c:ptCount val="13"/>
                <c:pt idx="0">
                  <c:v>2651.33</c:v>
                </c:pt>
                <c:pt idx="1">
                  <c:v>2619.0300000000002</c:v>
                </c:pt>
                <c:pt idx="2">
                  <c:v>2542.1799999999998</c:v>
                </c:pt>
                <c:pt idx="3">
                  <c:v>2479.2800000000002</c:v>
                </c:pt>
                <c:pt idx="4">
                  <c:v>2586.8000000000002</c:v>
                </c:pt>
                <c:pt idx="5">
                  <c:v>2594.42</c:v>
                </c:pt>
                <c:pt idx="6">
                  <c:v>2697.24</c:v>
                </c:pt>
                <c:pt idx="7">
                  <c:v>2567.0300000000002</c:v>
                </c:pt>
                <c:pt idx="8">
                  <c:v>2695.95</c:v>
                </c:pt>
                <c:pt idx="9">
                  <c:v>2695.95</c:v>
                </c:pt>
                <c:pt idx="10">
                  <c:v>2592.3000000000002</c:v>
                </c:pt>
                <c:pt idx="11">
                  <c:v>2680.45</c:v>
                </c:pt>
                <c:pt idx="12">
                  <c:v>2685.31</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8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StaMarta!$F$13:$R$13</c:f>
              <c:numCache>
                <c:formatCode>0.0</c:formatCode>
                <c:ptCount val="13"/>
                <c:pt idx="0">
                  <c:v>1215.25</c:v>
                </c:pt>
                <c:pt idx="1">
                  <c:v>1209.4100000000001</c:v>
                </c:pt>
                <c:pt idx="2">
                  <c:v>1178</c:v>
                </c:pt>
                <c:pt idx="3">
                  <c:v>1155.93</c:v>
                </c:pt>
                <c:pt idx="4">
                  <c:v>1198</c:v>
                </c:pt>
                <c:pt idx="5">
                  <c:v>1201.1300000000001</c:v>
                </c:pt>
                <c:pt idx="6">
                  <c:v>1245.69</c:v>
                </c:pt>
                <c:pt idx="7">
                  <c:v>1191.7</c:v>
                </c:pt>
                <c:pt idx="8">
                  <c:v>1250.0899999999999</c:v>
                </c:pt>
                <c:pt idx="9">
                  <c:v>1250.0899999999999</c:v>
                </c:pt>
                <c:pt idx="10">
                  <c:v>1203.3</c:v>
                </c:pt>
                <c:pt idx="11">
                  <c:v>1237.07</c:v>
                </c:pt>
                <c:pt idx="12">
                  <c:v>1241.5899999999999</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StaMarta!$F$14:$R$14</c:f>
              <c:numCache>
                <c:formatCode>0.0</c:formatCode>
                <c:ptCount val="13"/>
                <c:pt idx="0">
                  <c:v>1524.46</c:v>
                </c:pt>
                <c:pt idx="1">
                  <c:v>1517.12</c:v>
                </c:pt>
                <c:pt idx="2">
                  <c:v>1477.97</c:v>
                </c:pt>
                <c:pt idx="3">
                  <c:v>1451.92</c:v>
                </c:pt>
                <c:pt idx="4">
                  <c:v>1503.27</c:v>
                </c:pt>
                <c:pt idx="5">
                  <c:v>1507.69</c:v>
                </c:pt>
                <c:pt idx="6">
                  <c:v>1564.66</c:v>
                </c:pt>
                <c:pt idx="7">
                  <c:v>1497.74</c:v>
                </c:pt>
                <c:pt idx="8">
                  <c:v>1571.48</c:v>
                </c:pt>
                <c:pt idx="9">
                  <c:v>1571.48</c:v>
                </c:pt>
                <c:pt idx="10">
                  <c:v>1510.97</c:v>
                </c:pt>
                <c:pt idx="11">
                  <c:v>1556.63</c:v>
                </c:pt>
                <c:pt idx="12">
                  <c:v>1558.84</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StaMarta!$F$15:$R$15</c:f>
              <c:numCache>
                <c:formatCode>0.0</c:formatCode>
                <c:ptCount val="13"/>
                <c:pt idx="0">
                  <c:v>2651.33</c:v>
                </c:pt>
                <c:pt idx="1">
                  <c:v>2619.0300000000002</c:v>
                </c:pt>
                <c:pt idx="2">
                  <c:v>2542.1799999999998</c:v>
                </c:pt>
                <c:pt idx="3">
                  <c:v>2479.2800000000002</c:v>
                </c:pt>
                <c:pt idx="4">
                  <c:v>2586.8000000000002</c:v>
                </c:pt>
                <c:pt idx="5">
                  <c:v>2594.42</c:v>
                </c:pt>
                <c:pt idx="6">
                  <c:v>2697.24</c:v>
                </c:pt>
                <c:pt idx="7">
                  <c:v>2567.0300000000002</c:v>
                </c:pt>
                <c:pt idx="8">
                  <c:v>2695.95</c:v>
                </c:pt>
                <c:pt idx="9">
                  <c:v>2695.95</c:v>
                </c:pt>
                <c:pt idx="10">
                  <c:v>2592.3000000000002</c:v>
                </c:pt>
                <c:pt idx="11">
                  <c:v>2680.45</c:v>
                </c:pt>
                <c:pt idx="12">
                  <c:v>2685.31</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StaMarta!$F$16:$R$16</c:f>
              <c:numCache>
                <c:formatCode>0.0</c:formatCode>
                <c:ptCount val="13"/>
                <c:pt idx="0">
                  <c:v>3181.596</c:v>
                </c:pt>
                <c:pt idx="1">
                  <c:v>3142.8360000000002</c:v>
                </c:pt>
                <c:pt idx="2">
                  <c:v>3050.6159999999995</c:v>
                </c:pt>
                <c:pt idx="3">
                  <c:v>2975.136</c:v>
                </c:pt>
                <c:pt idx="4">
                  <c:v>3104.1600000000003</c:v>
                </c:pt>
                <c:pt idx="5">
                  <c:v>3113.3040000000001</c:v>
                </c:pt>
                <c:pt idx="6">
                  <c:v>3236.6879999999996</c:v>
                </c:pt>
                <c:pt idx="7">
                  <c:v>3080.4360000000001</c:v>
                </c:pt>
                <c:pt idx="8">
                  <c:v>3235.14</c:v>
                </c:pt>
                <c:pt idx="9">
                  <c:v>3235.14</c:v>
                </c:pt>
                <c:pt idx="10">
                  <c:v>3110.76</c:v>
                </c:pt>
                <c:pt idx="11">
                  <c:v>3216.5399999999995</c:v>
                </c:pt>
                <c:pt idx="12">
                  <c:v>3222.3719999999998</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Villavicencio!$F$5:$R$5</c:f>
              <c:numCache>
                <c:formatCode>0.0</c:formatCode>
                <c:ptCount val="12"/>
                <c:pt idx="0">
                  <c:v>1354.14</c:v>
                </c:pt>
                <c:pt idx="1">
                  <c:v>1266.52</c:v>
                </c:pt>
                <c:pt idx="2">
                  <c:v>1173.9100000000001</c:v>
                </c:pt>
                <c:pt idx="3">
                  <c:v>1113.3800000000001</c:v>
                </c:pt>
                <c:pt idx="4">
                  <c:v>1110.42</c:v>
                </c:pt>
                <c:pt idx="5">
                  <c:v>1112.24</c:v>
                </c:pt>
                <c:pt idx="6">
                  <c:v>1127.7</c:v>
                </c:pt>
                <c:pt idx="7">
                  <c:v>1112.49</c:v>
                </c:pt>
                <c:pt idx="8">
                  <c:v>1010.63</c:v>
                </c:pt>
                <c:pt idx="9">
                  <c:v>1142.71</c:v>
                </c:pt>
                <c:pt idx="10">
                  <c:v>1149.94</c:v>
                </c:pt>
                <c:pt idx="11">
                  <c:v>1102.52</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Villavicencio!$F$6:$R$6</c:f>
              <c:numCache>
                <c:formatCode>0.0</c:formatCode>
                <c:ptCount val="12"/>
                <c:pt idx="0">
                  <c:v>334.83</c:v>
                </c:pt>
                <c:pt idx="1">
                  <c:v>292.77</c:v>
                </c:pt>
                <c:pt idx="2">
                  <c:v>244.29</c:v>
                </c:pt>
                <c:pt idx="3">
                  <c:v>231.11</c:v>
                </c:pt>
                <c:pt idx="4">
                  <c:v>239.27</c:v>
                </c:pt>
                <c:pt idx="5">
                  <c:v>245.53</c:v>
                </c:pt>
                <c:pt idx="6">
                  <c:v>254.12</c:v>
                </c:pt>
                <c:pt idx="7">
                  <c:v>252.02</c:v>
                </c:pt>
                <c:pt idx="8">
                  <c:v>257.82</c:v>
                </c:pt>
                <c:pt idx="9">
                  <c:v>271.82</c:v>
                </c:pt>
                <c:pt idx="10">
                  <c:v>249.54</c:v>
                </c:pt>
                <c:pt idx="11">
                  <c:v>249.1</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Villavicencio!$F$7:$R$7</c:f>
              <c:numCache>
                <c:formatCode>0.0</c:formatCode>
                <c:ptCount val="12"/>
                <c:pt idx="0">
                  <c:v>522.32000000000005</c:v>
                </c:pt>
                <c:pt idx="1">
                  <c:v>519.05999999999995</c:v>
                </c:pt>
                <c:pt idx="2">
                  <c:v>509.62</c:v>
                </c:pt>
                <c:pt idx="3">
                  <c:v>505.17</c:v>
                </c:pt>
                <c:pt idx="4">
                  <c:v>510.83</c:v>
                </c:pt>
                <c:pt idx="5">
                  <c:v>516.22</c:v>
                </c:pt>
                <c:pt idx="6">
                  <c:v>519.71</c:v>
                </c:pt>
                <c:pt idx="7">
                  <c:v>516.22</c:v>
                </c:pt>
                <c:pt idx="8">
                  <c:v>509.77</c:v>
                </c:pt>
                <c:pt idx="9">
                  <c:v>508.9</c:v>
                </c:pt>
                <c:pt idx="10">
                  <c:v>510.61</c:v>
                </c:pt>
                <c:pt idx="11">
                  <c:v>509.32</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Villavicencio!$F$8:$R$8</c:f>
              <c:numCache>
                <c:formatCode>0.0</c:formatCode>
                <c:ptCount val="12"/>
                <c:pt idx="0">
                  <c:v>2227.4899999999998</c:v>
                </c:pt>
                <c:pt idx="1">
                  <c:v>2092.35</c:v>
                </c:pt>
                <c:pt idx="2">
                  <c:v>1937.39</c:v>
                </c:pt>
                <c:pt idx="3">
                  <c:v>1852.08</c:v>
                </c:pt>
                <c:pt idx="4">
                  <c:v>1858.9</c:v>
                </c:pt>
                <c:pt idx="5">
                  <c:v>1871.96</c:v>
                </c:pt>
                <c:pt idx="6">
                  <c:v>1903.33</c:v>
                </c:pt>
                <c:pt idx="7">
                  <c:v>1885.93</c:v>
                </c:pt>
                <c:pt idx="8">
                  <c:v>1779.87</c:v>
                </c:pt>
                <c:pt idx="9">
                  <c:v>1926.98</c:v>
                </c:pt>
                <c:pt idx="10">
                  <c:v>1905.63</c:v>
                </c:pt>
                <c:pt idx="11">
                  <c:v>1852.21</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2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Villavicencio!$F$13:$R$13</c:f>
              <c:numCache>
                <c:formatCode>0.0</c:formatCode>
                <c:ptCount val="12"/>
                <c:pt idx="0">
                  <c:v>1058.67</c:v>
                </c:pt>
                <c:pt idx="1">
                  <c:v>1063.04</c:v>
                </c:pt>
                <c:pt idx="2">
                  <c:v>1066.3</c:v>
                </c:pt>
                <c:pt idx="3">
                  <c:v>1071.54</c:v>
                </c:pt>
                <c:pt idx="4">
                  <c:v>1079.0899999999999</c:v>
                </c:pt>
                <c:pt idx="5">
                  <c:v>1081.3900000000001</c:v>
                </c:pt>
                <c:pt idx="6">
                  <c:v>1084.0899999999999</c:v>
                </c:pt>
                <c:pt idx="7">
                  <c:v>1089.17</c:v>
                </c:pt>
                <c:pt idx="8">
                  <c:v>1094.18</c:v>
                </c:pt>
                <c:pt idx="9">
                  <c:v>1104.19</c:v>
                </c:pt>
                <c:pt idx="10">
                  <c:v>1116.19</c:v>
                </c:pt>
                <c:pt idx="11">
                  <c:v>1130.73</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Villavicencio!$F$14:$R$14</c:f>
              <c:numCache>
                <c:formatCode>0.0</c:formatCode>
                <c:ptCount val="12"/>
                <c:pt idx="0">
                  <c:v>1328.49</c:v>
                </c:pt>
                <c:pt idx="1">
                  <c:v>1333.97</c:v>
                </c:pt>
                <c:pt idx="2">
                  <c:v>1338.06</c:v>
                </c:pt>
                <c:pt idx="3">
                  <c:v>1344.64</c:v>
                </c:pt>
                <c:pt idx="4">
                  <c:v>1354.11</c:v>
                </c:pt>
                <c:pt idx="5">
                  <c:v>1357</c:v>
                </c:pt>
                <c:pt idx="6">
                  <c:v>1360.39</c:v>
                </c:pt>
                <c:pt idx="7">
                  <c:v>1366.77</c:v>
                </c:pt>
                <c:pt idx="8">
                  <c:v>1373.05</c:v>
                </c:pt>
                <c:pt idx="9">
                  <c:v>1385.61</c:v>
                </c:pt>
                <c:pt idx="10">
                  <c:v>1400.66</c:v>
                </c:pt>
                <c:pt idx="11">
                  <c:v>1418.9</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Villavicencio!$F$15:$R$15</c:f>
              <c:numCache>
                <c:formatCode>0.0</c:formatCode>
                <c:ptCount val="12"/>
                <c:pt idx="0">
                  <c:v>2227.4899999999998</c:v>
                </c:pt>
                <c:pt idx="1">
                  <c:v>2092.35</c:v>
                </c:pt>
                <c:pt idx="2">
                  <c:v>1937.39</c:v>
                </c:pt>
                <c:pt idx="3">
                  <c:v>1852.08</c:v>
                </c:pt>
                <c:pt idx="4">
                  <c:v>1858.9</c:v>
                </c:pt>
                <c:pt idx="5">
                  <c:v>1871.96</c:v>
                </c:pt>
                <c:pt idx="6">
                  <c:v>1903.33</c:v>
                </c:pt>
                <c:pt idx="7">
                  <c:v>1885.93</c:v>
                </c:pt>
                <c:pt idx="8">
                  <c:v>1779.87</c:v>
                </c:pt>
                <c:pt idx="9">
                  <c:v>1926.98</c:v>
                </c:pt>
                <c:pt idx="10">
                  <c:v>1905.63</c:v>
                </c:pt>
                <c:pt idx="11">
                  <c:v>1852.21</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45413</c:v>
                </c:pt>
              </c:numCache>
            </c:numRef>
          </c:cat>
          <c:val>
            <c:numRef>
              <c:f>Villavicencio!$F$16:$R$16</c:f>
              <c:numCache>
                <c:formatCode>0.0</c:formatCode>
                <c:ptCount val="12"/>
                <c:pt idx="0">
                  <c:v>2672.9879999999998</c:v>
                </c:pt>
                <c:pt idx="1">
                  <c:v>2510.8199999999997</c:v>
                </c:pt>
                <c:pt idx="2">
                  <c:v>2324.8680000000004</c:v>
                </c:pt>
                <c:pt idx="3">
                  <c:v>2222.4960000000001</c:v>
                </c:pt>
                <c:pt idx="4">
                  <c:v>2230.6800000000003</c:v>
                </c:pt>
                <c:pt idx="5">
                  <c:v>2246.3519999999999</c:v>
                </c:pt>
                <c:pt idx="6">
                  <c:v>2283.9959999999996</c:v>
                </c:pt>
                <c:pt idx="7">
                  <c:v>2263.116</c:v>
                </c:pt>
                <c:pt idx="8">
                  <c:v>2135.8439999999996</c:v>
                </c:pt>
                <c:pt idx="9">
                  <c:v>2312.3759999999997</c:v>
                </c:pt>
                <c:pt idx="10">
                  <c:v>2286.7559999999999</c:v>
                </c:pt>
                <c:pt idx="11">
                  <c:v>2222.652</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Valledupar!$F$5:$R$5</c:f>
              <c:numCache>
                <c:formatCode>0.0</c:formatCode>
                <c:ptCount val="13"/>
                <c:pt idx="0">
                  <c:v>1512</c:v>
                </c:pt>
                <c:pt idx="1">
                  <c:v>1497</c:v>
                </c:pt>
                <c:pt idx="2">
                  <c:v>1414</c:v>
                </c:pt>
                <c:pt idx="3">
                  <c:v>1348</c:v>
                </c:pt>
                <c:pt idx="4">
                  <c:v>1425</c:v>
                </c:pt>
                <c:pt idx="5">
                  <c:v>1378</c:v>
                </c:pt>
                <c:pt idx="6">
                  <c:v>1423</c:v>
                </c:pt>
                <c:pt idx="7">
                  <c:v>1320</c:v>
                </c:pt>
                <c:pt idx="8">
                  <c:v>1441</c:v>
                </c:pt>
                <c:pt idx="9">
                  <c:v>1441</c:v>
                </c:pt>
                <c:pt idx="10">
                  <c:v>1429</c:v>
                </c:pt>
                <c:pt idx="11">
                  <c:v>1479</c:v>
                </c:pt>
                <c:pt idx="12">
                  <c:v>1496</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Valledupar!$F$6:$R$6</c:f>
              <c:numCache>
                <c:formatCode>0.0</c:formatCode>
                <c:ptCount val="13"/>
                <c:pt idx="0">
                  <c:v>320</c:v>
                </c:pt>
                <c:pt idx="1">
                  <c:v>310</c:v>
                </c:pt>
                <c:pt idx="2">
                  <c:v>320</c:v>
                </c:pt>
                <c:pt idx="3">
                  <c:v>326</c:v>
                </c:pt>
                <c:pt idx="4">
                  <c:v>349</c:v>
                </c:pt>
                <c:pt idx="5">
                  <c:v>396</c:v>
                </c:pt>
                <c:pt idx="6">
                  <c:v>442</c:v>
                </c:pt>
                <c:pt idx="7">
                  <c:v>420</c:v>
                </c:pt>
                <c:pt idx="8">
                  <c:v>427</c:v>
                </c:pt>
                <c:pt idx="9">
                  <c:v>427</c:v>
                </c:pt>
                <c:pt idx="10">
                  <c:v>399</c:v>
                </c:pt>
                <c:pt idx="11">
                  <c:v>435</c:v>
                </c:pt>
                <c:pt idx="12">
                  <c:v>417</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Valledupar!$F$7:$R$7</c:f>
              <c:numCache>
                <c:formatCode>0.0</c:formatCode>
                <c:ptCount val="13"/>
                <c:pt idx="0">
                  <c:v>758</c:v>
                </c:pt>
                <c:pt idx="1">
                  <c:v>757</c:v>
                </c:pt>
                <c:pt idx="2">
                  <c:v>752</c:v>
                </c:pt>
                <c:pt idx="3">
                  <c:v>751</c:v>
                </c:pt>
                <c:pt idx="4">
                  <c:v>757</c:v>
                </c:pt>
                <c:pt idx="5">
                  <c:v>762</c:v>
                </c:pt>
                <c:pt idx="6">
                  <c:v>766</c:v>
                </c:pt>
                <c:pt idx="7">
                  <c:v>763</c:v>
                </c:pt>
                <c:pt idx="8">
                  <c:v>764</c:v>
                </c:pt>
                <c:pt idx="9">
                  <c:v>764</c:v>
                </c:pt>
                <c:pt idx="10">
                  <c:v>702.88</c:v>
                </c:pt>
                <c:pt idx="11">
                  <c:v>703.7</c:v>
                </c:pt>
                <c:pt idx="12">
                  <c:v>706.75</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Valledupar!$F$8:$R$8</c:f>
              <c:numCache>
                <c:formatCode>0.0</c:formatCode>
                <c:ptCount val="13"/>
                <c:pt idx="0">
                  <c:v>2651.33</c:v>
                </c:pt>
                <c:pt idx="1">
                  <c:v>2619.0300000000002</c:v>
                </c:pt>
                <c:pt idx="2">
                  <c:v>2542.1799999999998</c:v>
                </c:pt>
                <c:pt idx="3">
                  <c:v>2479.2800000000002</c:v>
                </c:pt>
                <c:pt idx="4">
                  <c:v>2586.8000000000002</c:v>
                </c:pt>
                <c:pt idx="5">
                  <c:v>2594.42</c:v>
                </c:pt>
                <c:pt idx="6">
                  <c:v>2697.24</c:v>
                </c:pt>
                <c:pt idx="7">
                  <c:v>2567.0300000000002</c:v>
                </c:pt>
                <c:pt idx="8">
                  <c:v>2695.95</c:v>
                </c:pt>
                <c:pt idx="9">
                  <c:v>2695.95</c:v>
                </c:pt>
                <c:pt idx="10">
                  <c:v>2592.3000000000002</c:v>
                </c:pt>
                <c:pt idx="11">
                  <c:v>2680.45</c:v>
                </c:pt>
                <c:pt idx="12">
                  <c:v>2685.31</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5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834502650738921E-2"/>
          <c:y val="0.24300877506090668"/>
          <c:w val="0.89302447288741071"/>
          <c:h val="0.45275839704514859"/>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Armenia!$F$5:$R$5</c:f>
              <c:numCache>
                <c:formatCode>0.0</c:formatCode>
                <c:ptCount val="13"/>
                <c:pt idx="0">
                  <c:v>1398.4186199999999</c:v>
                </c:pt>
                <c:pt idx="1">
                  <c:v>1511.24235</c:v>
                </c:pt>
                <c:pt idx="2">
                  <c:v>1116.4626800000001</c:v>
                </c:pt>
                <c:pt idx="3">
                  <c:v>1145.5653600000001</c:v>
                </c:pt>
                <c:pt idx="4">
                  <c:v>1257.56792</c:v>
                </c:pt>
                <c:pt idx="5">
                  <c:v>1218.23732</c:v>
                </c:pt>
                <c:pt idx="6">
                  <c:v>1175.36383</c:v>
                </c:pt>
                <c:pt idx="7">
                  <c:v>1201.4094600000001</c:v>
                </c:pt>
                <c:pt idx="8">
                  <c:v>1282.7961299999999</c:v>
                </c:pt>
                <c:pt idx="9">
                  <c:v>1332.3318999999999</c:v>
                </c:pt>
                <c:pt idx="10">
                  <c:v>1210.1894</c:v>
                </c:pt>
                <c:pt idx="11">
                  <c:v>1234.8489099999999</c:v>
                </c:pt>
                <c:pt idx="12">
                  <c:v>1145.7721100000001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Armenia!$F$6:$R$6</c:f>
              <c:numCache>
                <c:formatCode>0.0</c:formatCode>
                <c:ptCount val="13"/>
                <c:pt idx="0">
                  <c:v>669.40308000000005</c:v>
                </c:pt>
                <c:pt idx="1">
                  <c:v>565.21892000000003</c:v>
                </c:pt>
                <c:pt idx="2">
                  <c:v>645.93880999999999</c:v>
                </c:pt>
                <c:pt idx="3">
                  <c:v>783.89416000000006</c:v>
                </c:pt>
                <c:pt idx="4">
                  <c:v>662.12010999999995</c:v>
                </c:pt>
                <c:pt idx="5">
                  <c:v>683.34339999999997</c:v>
                </c:pt>
                <c:pt idx="6">
                  <c:v>676.17501000000004</c:v>
                </c:pt>
                <c:pt idx="7">
                  <c:v>659.45561999999995</c:v>
                </c:pt>
                <c:pt idx="8">
                  <c:v>689.52026000000001</c:v>
                </c:pt>
                <c:pt idx="9">
                  <c:v>903.57952</c:v>
                </c:pt>
                <c:pt idx="10">
                  <c:v>634.06871000000001</c:v>
                </c:pt>
                <c:pt idx="11">
                  <c:v>644.20610999999997</c:v>
                </c:pt>
                <c:pt idx="12">
                  <c:v>626.50918999999999</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Armenia!$F$7:$R$7</c:f>
              <c:numCache>
                <c:formatCode>0.0</c:formatCode>
                <c:ptCount val="13"/>
                <c:pt idx="0">
                  <c:v>683.34339999999997</c:v>
                </c:pt>
                <c:pt idx="1">
                  <c:v>683.34339999999997</c:v>
                </c:pt>
                <c:pt idx="2">
                  <c:v>683.34339999999997</c:v>
                </c:pt>
                <c:pt idx="3">
                  <c:v>683.34339999999997</c:v>
                </c:pt>
                <c:pt idx="4">
                  <c:v>683.34339999999997</c:v>
                </c:pt>
                <c:pt idx="5">
                  <c:v>683.34</c:v>
                </c:pt>
                <c:pt idx="6">
                  <c:v>683.34339999999997</c:v>
                </c:pt>
                <c:pt idx="7">
                  <c:v>683.34339999999997</c:v>
                </c:pt>
                <c:pt idx="8">
                  <c:v>746.75766999999996</c:v>
                </c:pt>
                <c:pt idx="9">
                  <c:v>746.75766999999996</c:v>
                </c:pt>
                <c:pt idx="10">
                  <c:v>746.75766999999996</c:v>
                </c:pt>
                <c:pt idx="11">
                  <c:v>746.72251000000006</c:v>
                </c:pt>
                <c:pt idx="12">
                  <c:v>746.75766999999996</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Armenia!$F$8:$R$8</c:f>
              <c:numCache>
                <c:formatCode>0.0</c:formatCode>
                <c:ptCount val="13"/>
                <c:pt idx="0">
                  <c:v>2874.1197099999999</c:v>
                </c:pt>
                <c:pt idx="1">
                  <c:v>2880.6138799999999</c:v>
                </c:pt>
                <c:pt idx="2">
                  <c:v>2551.78766</c:v>
                </c:pt>
                <c:pt idx="3">
                  <c:v>2720.3694300000002</c:v>
                </c:pt>
                <c:pt idx="4">
                  <c:v>2717.39624</c:v>
                </c:pt>
                <c:pt idx="5">
                  <c:v>2696.2615900000001</c:v>
                </c:pt>
                <c:pt idx="6">
                  <c:v>2650.1422200000002</c:v>
                </c:pt>
                <c:pt idx="7">
                  <c:v>2657.2616200000002</c:v>
                </c:pt>
                <c:pt idx="8">
                  <c:v>2844.5066400000001</c:v>
                </c:pt>
                <c:pt idx="9">
                  <c:v>3112.31043</c:v>
                </c:pt>
                <c:pt idx="10">
                  <c:v>2710.99181</c:v>
                </c:pt>
                <c:pt idx="11">
                  <c:v>2755.1442499999998</c:v>
                </c:pt>
                <c:pt idx="12">
                  <c:v>2625.9594900000002</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3888"/>
        <c:crosses val="autoZero"/>
        <c:auto val="1"/>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7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Valledupar!$F$13:$R$13</c:f>
              <c:numCache>
                <c:formatCode>0.0</c:formatCode>
                <c:ptCount val="13"/>
                <c:pt idx="0">
                  <c:v>1215.25</c:v>
                </c:pt>
                <c:pt idx="1">
                  <c:v>1209.4100000000001</c:v>
                </c:pt>
                <c:pt idx="2">
                  <c:v>1178</c:v>
                </c:pt>
                <c:pt idx="3">
                  <c:v>1155.93</c:v>
                </c:pt>
                <c:pt idx="4">
                  <c:v>1198</c:v>
                </c:pt>
                <c:pt idx="5">
                  <c:v>1201.1300000000001</c:v>
                </c:pt>
                <c:pt idx="6">
                  <c:v>1245.69</c:v>
                </c:pt>
                <c:pt idx="7">
                  <c:v>1191.7</c:v>
                </c:pt>
                <c:pt idx="8">
                  <c:v>1250.0899999999999</c:v>
                </c:pt>
                <c:pt idx="9">
                  <c:v>1250.0899999999999</c:v>
                </c:pt>
                <c:pt idx="10">
                  <c:v>1203.3</c:v>
                </c:pt>
                <c:pt idx="11">
                  <c:v>1237.07</c:v>
                </c:pt>
                <c:pt idx="12">
                  <c:v>1145.73</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Valledupar!$F$14:$R$14</c:f>
              <c:numCache>
                <c:formatCode>0.0</c:formatCode>
                <c:ptCount val="13"/>
                <c:pt idx="0">
                  <c:v>1524.46</c:v>
                </c:pt>
                <c:pt idx="1">
                  <c:v>1517.12</c:v>
                </c:pt>
                <c:pt idx="2">
                  <c:v>1477.97</c:v>
                </c:pt>
                <c:pt idx="3">
                  <c:v>1451.92</c:v>
                </c:pt>
                <c:pt idx="4">
                  <c:v>1503.27</c:v>
                </c:pt>
                <c:pt idx="5">
                  <c:v>1507.69</c:v>
                </c:pt>
                <c:pt idx="6">
                  <c:v>1564.66</c:v>
                </c:pt>
                <c:pt idx="7">
                  <c:v>1497.74</c:v>
                </c:pt>
                <c:pt idx="8">
                  <c:v>1571.48</c:v>
                </c:pt>
                <c:pt idx="9">
                  <c:v>1571.48</c:v>
                </c:pt>
                <c:pt idx="10">
                  <c:v>1510.97</c:v>
                </c:pt>
                <c:pt idx="11">
                  <c:v>1556.63</c:v>
                </c:pt>
                <c:pt idx="12">
                  <c:v>1437.68</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Valledupar!$F$15:$R$15</c:f>
              <c:numCache>
                <c:formatCode>0.0</c:formatCode>
                <c:ptCount val="13"/>
                <c:pt idx="0">
                  <c:v>2651.33</c:v>
                </c:pt>
                <c:pt idx="1">
                  <c:v>2619.0300000000002</c:v>
                </c:pt>
                <c:pt idx="2">
                  <c:v>2542.1799999999998</c:v>
                </c:pt>
                <c:pt idx="3">
                  <c:v>2479.2800000000002</c:v>
                </c:pt>
                <c:pt idx="4">
                  <c:v>2586.8000000000002</c:v>
                </c:pt>
                <c:pt idx="5">
                  <c:v>2594.42</c:v>
                </c:pt>
                <c:pt idx="6">
                  <c:v>2697.24</c:v>
                </c:pt>
                <c:pt idx="7">
                  <c:v>2567.0300000000002</c:v>
                </c:pt>
                <c:pt idx="8">
                  <c:v>2695.95</c:v>
                </c:pt>
                <c:pt idx="9">
                  <c:v>2695.95</c:v>
                </c:pt>
                <c:pt idx="10">
                  <c:v>2592.3000000000002</c:v>
                </c:pt>
                <c:pt idx="11">
                  <c:v>2680.45</c:v>
                </c:pt>
                <c:pt idx="12">
                  <c:v>2685.31</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Valledupar!$F$16:$R$16</c:f>
              <c:numCache>
                <c:formatCode>0.0</c:formatCode>
                <c:ptCount val="13"/>
                <c:pt idx="0">
                  <c:v>3181.596</c:v>
                </c:pt>
                <c:pt idx="1">
                  <c:v>3142.8360000000002</c:v>
                </c:pt>
                <c:pt idx="2">
                  <c:v>3050.6159999999995</c:v>
                </c:pt>
                <c:pt idx="3">
                  <c:v>2975.136</c:v>
                </c:pt>
                <c:pt idx="4">
                  <c:v>3104.1600000000003</c:v>
                </c:pt>
                <c:pt idx="5">
                  <c:v>3113.3040000000001</c:v>
                </c:pt>
                <c:pt idx="6">
                  <c:v>3236.6879999999996</c:v>
                </c:pt>
                <c:pt idx="7">
                  <c:v>3080.4360000000001</c:v>
                </c:pt>
                <c:pt idx="8">
                  <c:v>3235.14</c:v>
                </c:pt>
                <c:pt idx="9">
                  <c:v>3235.14</c:v>
                </c:pt>
                <c:pt idx="10">
                  <c:v>3110.76</c:v>
                </c:pt>
                <c:pt idx="11">
                  <c:v>3216.5399999999995</c:v>
                </c:pt>
                <c:pt idx="12">
                  <c:v>3222.3719999999998</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Tunja!$F$5:$R$5</c:f>
              <c:numCache>
                <c:formatCode>0.0</c:formatCode>
                <c:ptCount val="13"/>
                <c:pt idx="0">
                  <c:v>1127.9000000000001</c:v>
                </c:pt>
                <c:pt idx="1">
                  <c:v>1090.01</c:v>
                </c:pt>
                <c:pt idx="2">
                  <c:v>1019.05</c:v>
                </c:pt>
                <c:pt idx="3">
                  <c:v>967.08</c:v>
                </c:pt>
                <c:pt idx="4">
                  <c:v>967.08</c:v>
                </c:pt>
                <c:pt idx="5">
                  <c:v>981.83</c:v>
                </c:pt>
                <c:pt idx="6">
                  <c:v>983.39</c:v>
                </c:pt>
                <c:pt idx="7">
                  <c:v>983.39</c:v>
                </c:pt>
                <c:pt idx="8">
                  <c:v>947.72</c:v>
                </c:pt>
                <c:pt idx="9">
                  <c:v>1000.09</c:v>
                </c:pt>
                <c:pt idx="10">
                  <c:v>951.57</c:v>
                </c:pt>
                <c:pt idx="11">
                  <c:v>938.45</c:v>
                </c:pt>
                <c:pt idx="12">
                  <c:v>1029.5999999999999</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Tunja!$F$6:$R$6</c:f>
              <c:numCache>
                <c:formatCode>0.0</c:formatCode>
                <c:ptCount val="13"/>
                <c:pt idx="0">
                  <c:v>320.55</c:v>
                </c:pt>
                <c:pt idx="1">
                  <c:v>294.39999999999998</c:v>
                </c:pt>
                <c:pt idx="2">
                  <c:v>300.55</c:v>
                </c:pt>
                <c:pt idx="3">
                  <c:v>288.3</c:v>
                </c:pt>
                <c:pt idx="4">
                  <c:v>288.3</c:v>
                </c:pt>
                <c:pt idx="5">
                  <c:v>316.2</c:v>
                </c:pt>
                <c:pt idx="6">
                  <c:v>299.62</c:v>
                </c:pt>
                <c:pt idx="7">
                  <c:v>299.62</c:v>
                </c:pt>
                <c:pt idx="8">
                  <c:v>338.94</c:v>
                </c:pt>
                <c:pt idx="9">
                  <c:v>304.43</c:v>
                </c:pt>
                <c:pt idx="10">
                  <c:v>300.58</c:v>
                </c:pt>
                <c:pt idx="11">
                  <c:v>331.03</c:v>
                </c:pt>
                <c:pt idx="12">
                  <c:v>311.8</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Tunja!$F$7:$R$7</c:f>
              <c:numCache>
                <c:formatCode>0.0</c:formatCode>
                <c:ptCount val="13"/>
                <c:pt idx="0">
                  <c:v>470.54</c:v>
                </c:pt>
                <c:pt idx="1">
                  <c:v>466.35</c:v>
                </c:pt>
                <c:pt idx="2">
                  <c:v>459.92</c:v>
                </c:pt>
                <c:pt idx="3">
                  <c:v>457.73</c:v>
                </c:pt>
                <c:pt idx="4">
                  <c:v>457.72</c:v>
                </c:pt>
                <c:pt idx="5">
                  <c:v>465.18</c:v>
                </c:pt>
                <c:pt idx="6">
                  <c:v>465.37</c:v>
                </c:pt>
                <c:pt idx="7">
                  <c:v>465.37</c:v>
                </c:pt>
                <c:pt idx="8">
                  <c:v>469.19</c:v>
                </c:pt>
                <c:pt idx="9">
                  <c:v>472.07</c:v>
                </c:pt>
                <c:pt idx="10">
                  <c:v>436.76</c:v>
                </c:pt>
                <c:pt idx="11">
                  <c:v>435.61</c:v>
                </c:pt>
                <c:pt idx="12">
                  <c:v>439.84</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Tunja!$F$8:$R$8</c:f>
              <c:numCache>
                <c:formatCode>0.0</c:formatCode>
                <c:ptCount val="13"/>
                <c:pt idx="0">
                  <c:v>1923.35</c:v>
                </c:pt>
                <c:pt idx="1">
                  <c:v>1845.24</c:v>
                </c:pt>
                <c:pt idx="2">
                  <c:v>1769.1</c:v>
                </c:pt>
                <c:pt idx="3">
                  <c:v>1694.56</c:v>
                </c:pt>
                <c:pt idx="4">
                  <c:v>1694.55</c:v>
                </c:pt>
                <c:pt idx="5">
                  <c:v>1764.51</c:v>
                </c:pt>
                <c:pt idx="6">
                  <c:v>1750.95</c:v>
                </c:pt>
                <c:pt idx="7">
                  <c:v>1750.95</c:v>
                </c:pt>
                <c:pt idx="8">
                  <c:v>1752.45</c:v>
                </c:pt>
                <c:pt idx="9">
                  <c:v>1770.22</c:v>
                </c:pt>
                <c:pt idx="10">
                  <c:v>1684.98</c:v>
                </c:pt>
                <c:pt idx="11">
                  <c:v>1706.36</c:v>
                </c:pt>
                <c:pt idx="12">
                  <c:v>1785.28</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Tunja!$F$13:$R$13</c:f>
              <c:numCache>
                <c:formatCode>0.0</c:formatCode>
                <c:ptCount val="13"/>
                <c:pt idx="0">
                  <c:v>853.19</c:v>
                </c:pt>
                <c:pt idx="1">
                  <c:v>822.7</c:v>
                </c:pt>
                <c:pt idx="2">
                  <c:v>788.93</c:v>
                </c:pt>
                <c:pt idx="3">
                  <c:v>760.33</c:v>
                </c:pt>
                <c:pt idx="4">
                  <c:v>760.57</c:v>
                </c:pt>
                <c:pt idx="5">
                  <c:v>789.68</c:v>
                </c:pt>
                <c:pt idx="6">
                  <c:v>784.66</c:v>
                </c:pt>
                <c:pt idx="7">
                  <c:v>783.85</c:v>
                </c:pt>
                <c:pt idx="8">
                  <c:v>788.85</c:v>
                </c:pt>
                <c:pt idx="9">
                  <c:v>796.03</c:v>
                </c:pt>
                <c:pt idx="10">
                  <c:v>762.25</c:v>
                </c:pt>
                <c:pt idx="11">
                  <c:v>772.2</c:v>
                </c:pt>
                <c:pt idx="12">
                  <c:v>802.14</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Tunja!$F$14:$R$14</c:f>
              <c:numCache>
                <c:formatCode>0.0</c:formatCode>
                <c:ptCount val="13"/>
                <c:pt idx="0">
                  <c:v>1075.46</c:v>
                </c:pt>
                <c:pt idx="1">
                  <c:v>1037.6099999999999</c:v>
                </c:pt>
                <c:pt idx="2">
                  <c:v>994.99</c:v>
                </c:pt>
                <c:pt idx="3">
                  <c:v>959.38</c:v>
                </c:pt>
                <c:pt idx="4">
                  <c:v>958.84</c:v>
                </c:pt>
                <c:pt idx="5">
                  <c:v>995.66</c:v>
                </c:pt>
                <c:pt idx="6">
                  <c:v>989.45</c:v>
                </c:pt>
                <c:pt idx="7">
                  <c:v>988.36</c:v>
                </c:pt>
                <c:pt idx="8">
                  <c:v>995.5</c:v>
                </c:pt>
                <c:pt idx="9">
                  <c:v>1003.92</c:v>
                </c:pt>
                <c:pt idx="10">
                  <c:v>961.87</c:v>
                </c:pt>
                <c:pt idx="11">
                  <c:v>974.75</c:v>
                </c:pt>
                <c:pt idx="12">
                  <c:v>1011.98</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Tunja!$F$15:$R$15</c:f>
              <c:numCache>
                <c:formatCode>0.0</c:formatCode>
                <c:ptCount val="13"/>
                <c:pt idx="0">
                  <c:v>1923.35</c:v>
                </c:pt>
                <c:pt idx="1">
                  <c:v>1845.24</c:v>
                </c:pt>
                <c:pt idx="2">
                  <c:v>1769.1</c:v>
                </c:pt>
                <c:pt idx="3">
                  <c:v>1694.56</c:v>
                </c:pt>
                <c:pt idx="4">
                  <c:v>1694.55</c:v>
                </c:pt>
                <c:pt idx="5">
                  <c:v>1764.51</c:v>
                </c:pt>
                <c:pt idx="6">
                  <c:v>1750.95</c:v>
                </c:pt>
                <c:pt idx="7">
                  <c:v>1750.95</c:v>
                </c:pt>
                <c:pt idx="8">
                  <c:v>1752.45</c:v>
                </c:pt>
                <c:pt idx="9">
                  <c:v>1770.22</c:v>
                </c:pt>
                <c:pt idx="10">
                  <c:v>1684.98</c:v>
                </c:pt>
                <c:pt idx="11">
                  <c:v>1706.36</c:v>
                </c:pt>
                <c:pt idx="12">
                  <c:v>1785.28</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Tunja!$F$16:$R$16</c:f>
              <c:numCache>
                <c:formatCode>0.0</c:formatCode>
                <c:ptCount val="13"/>
                <c:pt idx="0">
                  <c:v>2308.02</c:v>
                </c:pt>
                <c:pt idx="1">
                  <c:v>2214.288</c:v>
                </c:pt>
                <c:pt idx="2">
                  <c:v>2122.92</c:v>
                </c:pt>
                <c:pt idx="3">
                  <c:v>2033.4719999999998</c:v>
                </c:pt>
                <c:pt idx="4">
                  <c:v>2033.4599999999998</c:v>
                </c:pt>
                <c:pt idx="5">
                  <c:v>2117.4119999999998</c:v>
                </c:pt>
                <c:pt idx="6">
                  <c:v>2101.14</c:v>
                </c:pt>
                <c:pt idx="7">
                  <c:v>2101.14</c:v>
                </c:pt>
                <c:pt idx="8">
                  <c:v>2102.94</c:v>
                </c:pt>
                <c:pt idx="9">
                  <c:v>2124.2640000000001</c:v>
                </c:pt>
                <c:pt idx="10">
                  <c:v>2021.9759999999999</c:v>
                </c:pt>
                <c:pt idx="11">
                  <c:v>2047.6319999999998</c:v>
                </c:pt>
                <c:pt idx="12">
                  <c:v>2142.3359999999998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'Yopal Enerca'!$F$5:$R$5</c:f>
              <c:numCache>
                <c:formatCode>0.0</c:formatCode>
                <c:ptCount val="13"/>
                <c:pt idx="0">
                  <c:v>206.2183</c:v>
                </c:pt>
                <c:pt idx="1">
                  <c:v>226.09719999999999</c:v>
                </c:pt>
                <c:pt idx="2">
                  <c:v>200.10300000000001</c:v>
                </c:pt>
                <c:pt idx="3">
                  <c:v>231.39259999999999</c:v>
                </c:pt>
                <c:pt idx="4">
                  <c:v>248.69390000000001</c:v>
                </c:pt>
                <c:pt idx="5">
                  <c:v>216.0239</c:v>
                </c:pt>
                <c:pt idx="6">
                  <c:v>213.55510000000001</c:v>
                </c:pt>
                <c:pt idx="7">
                  <c:v>228.4383</c:v>
                </c:pt>
                <c:pt idx="8">
                  <c:v>202.0241</c:v>
                </c:pt>
                <c:pt idx="9">
                  <c:v>291.04599999999999</c:v>
                </c:pt>
                <c:pt idx="10">
                  <c:v>260.536</c:v>
                </c:pt>
                <c:pt idx="11">
                  <c:v>224.18219999999999</c:v>
                </c:pt>
                <c:pt idx="12">
                  <c:v>171.68450000000001</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'Yopal Enerca'!$F$6:$R$6</c:f>
              <c:numCache>
                <c:formatCode>0.0</c:formatCode>
                <c:ptCount val="13"/>
                <c:pt idx="0">
                  <c:v>70.831999999999994</c:v>
                </c:pt>
                <c:pt idx="1">
                  <c:v>67.766099999999994</c:v>
                </c:pt>
                <c:pt idx="2">
                  <c:v>75.481399999999994</c:v>
                </c:pt>
                <c:pt idx="3">
                  <c:v>84.415000000000006</c:v>
                </c:pt>
                <c:pt idx="4">
                  <c:v>90.4923</c:v>
                </c:pt>
                <c:pt idx="5">
                  <c:v>79.542000000000002</c:v>
                </c:pt>
                <c:pt idx="6">
                  <c:v>75.681600000000003</c:v>
                </c:pt>
                <c:pt idx="7">
                  <c:v>86.566900000000004</c:v>
                </c:pt>
                <c:pt idx="8">
                  <c:v>100.3098</c:v>
                </c:pt>
                <c:pt idx="9">
                  <c:v>104.56529999999999</c:v>
                </c:pt>
                <c:pt idx="10">
                  <c:v>102.1016</c:v>
                </c:pt>
                <c:pt idx="11">
                  <c:v>91.5227</c:v>
                </c:pt>
                <c:pt idx="12">
                  <c:v>65.286500000000004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'Yopal Enerca'!$F$7:$R$7</c:f>
              <c:numCache>
                <c:formatCode>0.0</c:formatCode>
                <c:ptCount val="13"/>
                <c:pt idx="0">
                  <c:v>134.95410000000001</c:v>
                </c:pt>
                <c:pt idx="1">
                  <c:v>133.70500000000001</c:v>
                </c:pt>
                <c:pt idx="2">
                  <c:v>131.46619999999999</c:v>
                </c:pt>
                <c:pt idx="3">
                  <c:v>130.28319999999999</c:v>
                </c:pt>
                <c:pt idx="4">
                  <c:v>131.70519999999999</c:v>
                </c:pt>
                <c:pt idx="5">
                  <c:v>132.70439999999999</c:v>
                </c:pt>
                <c:pt idx="6">
                  <c:v>132.79580000000001</c:v>
                </c:pt>
                <c:pt idx="7">
                  <c:v>131.7354</c:v>
                </c:pt>
                <c:pt idx="8">
                  <c:v>130.38589999999999</c:v>
                </c:pt>
                <c:pt idx="9">
                  <c:v>131.0385</c:v>
                </c:pt>
                <c:pt idx="10">
                  <c:v>132.17400000000001</c:v>
                </c:pt>
                <c:pt idx="11">
                  <c:v>131.9967</c:v>
                </c:pt>
                <c:pt idx="12">
                  <c:v>132.35499999999999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'Yopal Enerca'!$F$8:$R$8</c:f>
              <c:numCache>
                <c:formatCode>0.0</c:formatCode>
                <c:ptCount val="13"/>
                <c:pt idx="0">
                  <c:v>444.0342</c:v>
                </c:pt>
                <c:pt idx="1">
                  <c:v>460.91969999999998</c:v>
                </c:pt>
                <c:pt idx="2">
                  <c:v>440.10829999999999</c:v>
                </c:pt>
                <c:pt idx="3">
                  <c:v>479.09339999999997</c:v>
                </c:pt>
                <c:pt idx="4">
                  <c:v>505.30160000000001</c:v>
                </c:pt>
                <c:pt idx="5">
                  <c:v>461.69459999999998</c:v>
                </c:pt>
                <c:pt idx="6">
                  <c:v>454.33969999999999</c:v>
                </c:pt>
                <c:pt idx="7">
                  <c:v>483.31040000000002</c:v>
                </c:pt>
                <c:pt idx="8">
                  <c:v>465.87240000000003</c:v>
                </c:pt>
                <c:pt idx="9">
                  <c:v>563.43700000000001</c:v>
                </c:pt>
                <c:pt idx="10">
                  <c:v>531.94399999999996</c:v>
                </c:pt>
                <c:pt idx="11">
                  <c:v>483.2054</c:v>
                </c:pt>
                <c:pt idx="12">
                  <c:v>399.89139999999998</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47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'Yopal Enerca'!$F$13:$R$13</c:f>
              <c:numCache>
                <c:formatCode>0.0</c:formatCode>
                <c:ptCount val="13"/>
                <c:pt idx="0">
                  <c:v>379.26</c:v>
                </c:pt>
                <c:pt idx="1">
                  <c:v>380.92</c:v>
                </c:pt>
                <c:pt idx="2">
                  <c:v>382.06</c:v>
                </c:pt>
                <c:pt idx="3">
                  <c:v>383.97</c:v>
                </c:pt>
                <c:pt idx="4">
                  <c:v>386.66</c:v>
                </c:pt>
                <c:pt idx="5">
                  <c:v>388.72</c:v>
                </c:pt>
                <c:pt idx="6">
                  <c:v>389.69</c:v>
                </c:pt>
                <c:pt idx="7">
                  <c:v>391.51</c:v>
                </c:pt>
                <c:pt idx="8">
                  <c:v>393.31</c:v>
                </c:pt>
                <c:pt idx="9">
                  <c:v>396.91</c:v>
                </c:pt>
                <c:pt idx="10">
                  <c:v>401.22</c:v>
                </c:pt>
                <c:pt idx="11">
                  <c:v>404.05</c:v>
                </c:pt>
                <c:pt idx="12">
                  <c:v>406.45</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'Yopal Enerca'!$F$14:$R$14</c:f>
              <c:numCache>
                <c:formatCode>0.0</c:formatCode>
                <c:ptCount val="13"/>
                <c:pt idx="0">
                  <c:v>435.87</c:v>
                </c:pt>
                <c:pt idx="1">
                  <c:v>437.78</c:v>
                </c:pt>
                <c:pt idx="2">
                  <c:v>439.09</c:v>
                </c:pt>
                <c:pt idx="3">
                  <c:v>441.29</c:v>
                </c:pt>
                <c:pt idx="4">
                  <c:v>444.37</c:v>
                </c:pt>
                <c:pt idx="5">
                  <c:v>446.74</c:v>
                </c:pt>
                <c:pt idx="6">
                  <c:v>447.85</c:v>
                </c:pt>
                <c:pt idx="7">
                  <c:v>449.95</c:v>
                </c:pt>
                <c:pt idx="8">
                  <c:v>452.02</c:v>
                </c:pt>
                <c:pt idx="9">
                  <c:v>456.16</c:v>
                </c:pt>
                <c:pt idx="10">
                  <c:v>461.11</c:v>
                </c:pt>
                <c:pt idx="11">
                  <c:v>464.36</c:v>
                </c:pt>
                <c:pt idx="12">
                  <c:v>467.12</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'Yopal Enerca'!$F$15:$R$15</c:f>
              <c:numCache>
                <c:formatCode>0.0</c:formatCode>
                <c:ptCount val="13"/>
                <c:pt idx="0">
                  <c:v>444.0342</c:v>
                </c:pt>
                <c:pt idx="1">
                  <c:v>460.91969999999998</c:v>
                </c:pt>
                <c:pt idx="2">
                  <c:v>440.10829999999999</c:v>
                </c:pt>
                <c:pt idx="3">
                  <c:v>479.09339999999997</c:v>
                </c:pt>
                <c:pt idx="4">
                  <c:v>505.30160000000001</c:v>
                </c:pt>
                <c:pt idx="5">
                  <c:v>461.69459999999998</c:v>
                </c:pt>
                <c:pt idx="6">
                  <c:v>454.33969999999999</c:v>
                </c:pt>
                <c:pt idx="7">
                  <c:v>483.31040000000002</c:v>
                </c:pt>
                <c:pt idx="8">
                  <c:v>465.87240000000003</c:v>
                </c:pt>
                <c:pt idx="9">
                  <c:v>563.43700000000001</c:v>
                </c:pt>
                <c:pt idx="10">
                  <c:v>531.94399999999996</c:v>
                </c:pt>
                <c:pt idx="11">
                  <c:v>483.2054</c:v>
                </c:pt>
                <c:pt idx="12">
                  <c:v>399.89139999999998</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'Yopal Enerca'!$F$16:$R$16</c:f>
              <c:numCache>
                <c:formatCode>0.0</c:formatCode>
                <c:ptCount val="13"/>
                <c:pt idx="0">
                  <c:v>532.84104000000002</c:v>
                </c:pt>
                <c:pt idx="1">
                  <c:v>553.10364000000004</c:v>
                </c:pt>
                <c:pt idx="2">
                  <c:v>528.12995999999998</c:v>
                </c:pt>
                <c:pt idx="3">
                  <c:v>574.91207999999995</c:v>
                </c:pt>
                <c:pt idx="4">
                  <c:v>606.36192000000005</c:v>
                </c:pt>
                <c:pt idx="5">
                  <c:v>554.03351999999995</c:v>
                </c:pt>
                <c:pt idx="6">
                  <c:v>545.20763999999997</c:v>
                </c:pt>
                <c:pt idx="7">
                  <c:v>579.97248000000002</c:v>
                </c:pt>
                <c:pt idx="8">
                  <c:v>559.04687999999999</c:v>
                </c:pt>
                <c:pt idx="9">
                  <c:v>676.12440000000004</c:v>
                </c:pt>
                <c:pt idx="10">
                  <c:v>638.33279999999991</c:v>
                </c:pt>
                <c:pt idx="11">
                  <c:v>579.84647999999993</c:v>
                </c:pt>
                <c:pt idx="12">
                  <c:v>479.86967999999996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8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Cusiana'!$F$12:$Q$12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'Yopal Gases del Cusiana'!$F$13:$Q$13</c:f>
              <c:numCache>
                <c:formatCode>0.0</c:formatCode>
                <c:ptCount val="12"/>
                <c:pt idx="0">
                  <c:v>569.53</c:v>
                </c:pt>
                <c:pt idx="1">
                  <c:v>571.88</c:v>
                </c:pt>
                <c:pt idx="2">
                  <c:v>573.63</c:v>
                </c:pt>
                <c:pt idx="3">
                  <c:v>576.45000000000005</c:v>
                </c:pt>
                <c:pt idx="4">
                  <c:v>580.51</c:v>
                </c:pt>
                <c:pt idx="5">
                  <c:v>581.75</c:v>
                </c:pt>
                <c:pt idx="6">
                  <c:v>583.20000000000005</c:v>
                </c:pt>
                <c:pt idx="7">
                  <c:v>585.94000000000005</c:v>
                </c:pt>
                <c:pt idx="8">
                  <c:v>588.63</c:v>
                </c:pt>
                <c:pt idx="9">
                  <c:v>594.02</c:v>
                </c:pt>
                <c:pt idx="10">
                  <c:v>600.47</c:v>
                </c:pt>
                <c:pt idx="11">
                  <c:v>604.70000000000005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Cusiana'!$F$12:$Q$12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'Yopal Gases del Cusiana'!$F$14:$Q$14</c:f>
              <c:numCache>
                <c:formatCode>0.0</c:formatCode>
                <c:ptCount val="12"/>
                <c:pt idx="0">
                  <c:v>694.19</c:v>
                </c:pt>
                <c:pt idx="1">
                  <c:v>697.06</c:v>
                </c:pt>
                <c:pt idx="2">
                  <c:v>699.2</c:v>
                </c:pt>
                <c:pt idx="3">
                  <c:v>702.64</c:v>
                </c:pt>
                <c:pt idx="4">
                  <c:v>707.59</c:v>
                </c:pt>
                <c:pt idx="5">
                  <c:v>709.1</c:v>
                </c:pt>
                <c:pt idx="6">
                  <c:v>710.87</c:v>
                </c:pt>
                <c:pt idx="7">
                  <c:v>714.2</c:v>
                </c:pt>
                <c:pt idx="8">
                  <c:v>717.48</c:v>
                </c:pt>
                <c:pt idx="9">
                  <c:v>724.04</c:v>
                </c:pt>
                <c:pt idx="10">
                  <c:v>731.91</c:v>
                </c:pt>
                <c:pt idx="11">
                  <c:v>737.07</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Cusiana'!$F$12:$Q$12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'Yopal Gases del Cusiana'!$F$15:$Q$15</c:f>
              <c:numCache>
                <c:formatCode>0.0</c:formatCode>
                <c:ptCount val="12"/>
                <c:pt idx="0">
                  <c:v>757.13</c:v>
                </c:pt>
                <c:pt idx="1">
                  <c:v>753.75</c:v>
                </c:pt>
                <c:pt idx="2">
                  <c:v>750.21</c:v>
                </c:pt>
                <c:pt idx="3">
                  <c:v>726.44</c:v>
                </c:pt>
                <c:pt idx="4">
                  <c:v>725.31</c:v>
                </c:pt>
                <c:pt idx="5">
                  <c:v>743.81</c:v>
                </c:pt>
                <c:pt idx="6">
                  <c:v>745.28</c:v>
                </c:pt>
                <c:pt idx="7">
                  <c:v>724.84</c:v>
                </c:pt>
                <c:pt idx="8">
                  <c:v>672.77</c:v>
                </c:pt>
                <c:pt idx="9">
                  <c:v>714.4</c:v>
                </c:pt>
                <c:pt idx="10">
                  <c:v>730.01</c:v>
                </c:pt>
                <c:pt idx="11">
                  <c:v>740.02</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Cusiana'!$F$12:$Q$12</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'Yopal Gases del Cusiana'!$F$16:$Q$16</c:f>
              <c:numCache>
                <c:formatCode>0.0</c:formatCode>
                <c:ptCount val="12"/>
                <c:pt idx="0">
                  <c:v>908.55599999999993</c:v>
                </c:pt>
                <c:pt idx="1">
                  <c:v>904.5</c:v>
                </c:pt>
                <c:pt idx="2">
                  <c:v>900.25200000000007</c:v>
                </c:pt>
                <c:pt idx="3">
                  <c:v>871.72800000000007</c:v>
                </c:pt>
                <c:pt idx="4">
                  <c:v>870.37199999999996</c:v>
                </c:pt>
                <c:pt idx="5">
                  <c:v>892.57199999999989</c:v>
                </c:pt>
                <c:pt idx="6">
                  <c:v>894.3359999999999</c:v>
                </c:pt>
                <c:pt idx="7">
                  <c:v>869.80799999999999</c:v>
                </c:pt>
                <c:pt idx="8">
                  <c:v>807.32399999999996</c:v>
                </c:pt>
                <c:pt idx="9">
                  <c:v>857.28</c:v>
                </c:pt>
                <c:pt idx="10">
                  <c:v>876.01199999999994</c:v>
                </c:pt>
                <c:pt idx="11">
                  <c:v>888.024</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Cusiana'!$F$4:$Q$4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'Yopal Gases del Cusiana'!$F$5:$Q$5</c:f>
              <c:numCache>
                <c:formatCode>0.0</c:formatCode>
                <c:ptCount val="12"/>
                <c:pt idx="0">
                  <c:v>153.57</c:v>
                </c:pt>
                <c:pt idx="1">
                  <c:v>172.16</c:v>
                </c:pt>
                <c:pt idx="2">
                  <c:v>184.42</c:v>
                </c:pt>
                <c:pt idx="3">
                  <c:v>171.91</c:v>
                </c:pt>
                <c:pt idx="4">
                  <c:v>158.55000000000001</c:v>
                </c:pt>
                <c:pt idx="5">
                  <c:v>164.94</c:v>
                </c:pt>
                <c:pt idx="6">
                  <c:v>166.18</c:v>
                </c:pt>
                <c:pt idx="7">
                  <c:v>149.82</c:v>
                </c:pt>
                <c:pt idx="8">
                  <c:v>114.55</c:v>
                </c:pt>
                <c:pt idx="9">
                  <c:v>144.5</c:v>
                </c:pt>
                <c:pt idx="10">
                  <c:v>167.32</c:v>
                </c:pt>
                <c:pt idx="11">
                  <c:v>183.39</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Cusiana'!$F$4:$Q$4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'Yopal Gases del Cusiana'!$F$6:$Q$6</c:f>
              <c:numCache>
                <c:formatCode>0.0</c:formatCode>
                <c:ptCount val="12"/>
                <c:pt idx="0">
                  <c:v>103.08</c:v>
                </c:pt>
                <c:pt idx="1">
                  <c:v>83.07</c:v>
                </c:pt>
                <c:pt idx="2">
                  <c:v>76.55</c:v>
                </c:pt>
                <c:pt idx="3">
                  <c:v>68.78</c:v>
                </c:pt>
                <c:pt idx="4">
                  <c:v>73.83</c:v>
                </c:pt>
                <c:pt idx="5">
                  <c:v>77.790000000000006</c:v>
                </c:pt>
                <c:pt idx="6">
                  <c:v>76.239999999999995</c:v>
                </c:pt>
                <c:pt idx="7">
                  <c:v>74.150000000000006</c:v>
                </c:pt>
                <c:pt idx="8">
                  <c:v>63.9</c:v>
                </c:pt>
                <c:pt idx="9">
                  <c:v>90.3</c:v>
                </c:pt>
                <c:pt idx="10">
                  <c:v>82.93</c:v>
                </c:pt>
                <c:pt idx="11">
                  <c:v>81.33</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Cusiana'!$F$4:$Q$4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'Yopal Gases del Cusiana'!$F$7:$Q$7</c:f>
              <c:numCache>
                <c:formatCode>0.0</c:formatCode>
                <c:ptCount val="12"/>
                <c:pt idx="0">
                  <c:v>500.4</c:v>
                </c:pt>
                <c:pt idx="1">
                  <c:v>496.23</c:v>
                </c:pt>
                <c:pt idx="2">
                  <c:v>486.26</c:v>
                </c:pt>
                <c:pt idx="3">
                  <c:v>481.89</c:v>
                </c:pt>
                <c:pt idx="4">
                  <c:v>489.25</c:v>
                </c:pt>
                <c:pt idx="5">
                  <c:v>496.13</c:v>
                </c:pt>
                <c:pt idx="6">
                  <c:v>496.87</c:v>
                </c:pt>
                <c:pt idx="7">
                  <c:v>492.91</c:v>
                </c:pt>
                <c:pt idx="8">
                  <c:v>487.46</c:v>
                </c:pt>
                <c:pt idx="9">
                  <c:v>487.45</c:v>
                </c:pt>
                <c:pt idx="10">
                  <c:v>489.29</c:v>
                </c:pt>
                <c:pt idx="11">
                  <c:v>485.49</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Cusiana'!$F$4:$Q$4</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'Yopal Gases del Cusiana'!$F$8:$Q$8</c:f>
              <c:numCache>
                <c:formatCode>0.0</c:formatCode>
                <c:ptCount val="12"/>
                <c:pt idx="0">
                  <c:v>757.13</c:v>
                </c:pt>
                <c:pt idx="1">
                  <c:v>753.75</c:v>
                </c:pt>
                <c:pt idx="2">
                  <c:v>750.21</c:v>
                </c:pt>
                <c:pt idx="3">
                  <c:v>726.44</c:v>
                </c:pt>
                <c:pt idx="4">
                  <c:v>725.31</c:v>
                </c:pt>
                <c:pt idx="5">
                  <c:v>743.81</c:v>
                </c:pt>
                <c:pt idx="6">
                  <c:v>745.28</c:v>
                </c:pt>
                <c:pt idx="7">
                  <c:v>724.84</c:v>
                </c:pt>
                <c:pt idx="8">
                  <c:v>672.77</c:v>
                </c:pt>
                <c:pt idx="9">
                  <c:v>714.4</c:v>
                </c:pt>
                <c:pt idx="10">
                  <c:v>730.01</c:v>
                </c:pt>
                <c:pt idx="11">
                  <c:v>740.02</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5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Armenia!$F$13:$R$13</c:f>
              <c:numCache>
                <c:formatCode>0.0</c:formatCode>
                <c:ptCount val="13"/>
                <c:pt idx="0">
                  <c:v>1339.14</c:v>
                </c:pt>
                <c:pt idx="1">
                  <c:v>1344.99</c:v>
                </c:pt>
                <c:pt idx="2">
                  <c:v>1349.02</c:v>
                </c:pt>
                <c:pt idx="3">
                  <c:v>1355.78</c:v>
                </c:pt>
                <c:pt idx="4">
                  <c:v>1365.26</c:v>
                </c:pt>
                <c:pt idx="5">
                  <c:v>1372.52</c:v>
                </c:pt>
                <c:pt idx="6">
                  <c:v>1375.95</c:v>
                </c:pt>
                <c:pt idx="7">
                  <c:v>1382.4</c:v>
                </c:pt>
                <c:pt idx="8">
                  <c:v>1388.75</c:v>
                </c:pt>
                <c:pt idx="9">
                  <c:v>1401.46</c:v>
                </c:pt>
                <c:pt idx="10">
                  <c:v>1416.68</c:v>
                </c:pt>
                <c:pt idx="11">
                  <c:v>1426.67</c:v>
                </c:pt>
                <c:pt idx="12">
                  <c:v>1435.14</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Armenia!$F$14:$R$14</c:f>
              <c:numCache>
                <c:formatCode>0.0</c:formatCode>
                <c:ptCount val="13"/>
                <c:pt idx="0">
                  <c:v>1672.77</c:v>
                </c:pt>
                <c:pt idx="1">
                  <c:v>1680.07</c:v>
                </c:pt>
                <c:pt idx="2">
                  <c:v>1685.11</c:v>
                </c:pt>
                <c:pt idx="3">
                  <c:v>1693.55</c:v>
                </c:pt>
                <c:pt idx="4">
                  <c:v>1705.39</c:v>
                </c:pt>
                <c:pt idx="5">
                  <c:v>1714.46</c:v>
                </c:pt>
                <c:pt idx="6">
                  <c:v>1718.74</c:v>
                </c:pt>
                <c:pt idx="7">
                  <c:v>1726.8</c:v>
                </c:pt>
                <c:pt idx="8">
                  <c:v>1734.74</c:v>
                </c:pt>
                <c:pt idx="9">
                  <c:v>1750.61</c:v>
                </c:pt>
                <c:pt idx="10">
                  <c:v>1769.63</c:v>
                </c:pt>
                <c:pt idx="11">
                  <c:v>1782.1</c:v>
                </c:pt>
                <c:pt idx="12">
                  <c:v>1792.68</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Armenia!$F$15:$R$15</c:f>
              <c:numCache>
                <c:formatCode>0.0</c:formatCode>
                <c:ptCount val="13"/>
                <c:pt idx="0">
                  <c:v>2874.1197099999999</c:v>
                </c:pt>
                <c:pt idx="1">
                  <c:v>2880.6138799999999</c:v>
                </c:pt>
                <c:pt idx="2">
                  <c:v>2551.78766</c:v>
                </c:pt>
                <c:pt idx="3">
                  <c:v>2720.3694300000002</c:v>
                </c:pt>
                <c:pt idx="4">
                  <c:v>2717.39624</c:v>
                </c:pt>
                <c:pt idx="5">
                  <c:v>2696.2615900000001</c:v>
                </c:pt>
                <c:pt idx="6">
                  <c:v>2650.1422200000002</c:v>
                </c:pt>
                <c:pt idx="7">
                  <c:v>2657.2616200000002</c:v>
                </c:pt>
                <c:pt idx="8">
                  <c:v>2844.5066400000001</c:v>
                </c:pt>
                <c:pt idx="9">
                  <c:v>3112.31043</c:v>
                </c:pt>
                <c:pt idx="10">
                  <c:v>2710.99181</c:v>
                </c:pt>
                <c:pt idx="11">
                  <c:v>2755.1442499999998</c:v>
                </c:pt>
                <c:pt idx="12">
                  <c:v>2625.9594900000002</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Armenia!$F$16:$R$16</c:f>
              <c:numCache>
                <c:formatCode>0.0</c:formatCode>
                <c:ptCount val="13"/>
                <c:pt idx="0">
                  <c:v>3448.9436519999999</c:v>
                </c:pt>
                <c:pt idx="1">
                  <c:v>3456.7366559999996</c:v>
                </c:pt>
                <c:pt idx="2">
                  <c:v>3062.145192</c:v>
                </c:pt>
                <c:pt idx="3">
                  <c:v>3264.4433160000003</c:v>
                </c:pt>
                <c:pt idx="4">
                  <c:v>3260.8754880000001</c:v>
                </c:pt>
                <c:pt idx="5">
                  <c:v>3235.5139079999999</c:v>
                </c:pt>
                <c:pt idx="6">
                  <c:v>3180.1706640000002</c:v>
                </c:pt>
                <c:pt idx="7">
                  <c:v>3188.7139440000001</c:v>
                </c:pt>
                <c:pt idx="8">
                  <c:v>3413.407968</c:v>
                </c:pt>
                <c:pt idx="9">
                  <c:v>3734.772516</c:v>
                </c:pt>
                <c:pt idx="10">
                  <c:v>3253.1901720000001</c:v>
                </c:pt>
                <c:pt idx="11">
                  <c:v>3306.1730999999995</c:v>
                </c:pt>
                <c:pt idx="12">
                  <c:v>3151.1513880000002</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Barranquilla!$F$5:$R$5</c:f>
              <c:numCache>
                <c:formatCode>0.0</c:formatCode>
                <c:ptCount val="13"/>
                <c:pt idx="0">
                  <c:v>1512</c:v>
                </c:pt>
                <c:pt idx="1">
                  <c:v>1497</c:v>
                </c:pt>
                <c:pt idx="2">
                  <c:v>1414</c:v>
                </c:pt>
                <c:pt idx="3">
                  <c:v>1348</c:v>
                </c:pt>
                <c:pt idx="4">
                  <c:v>1425</c:v>
                </c:pt>
                <c:pt idx="5">
                  <c:v>1378</c:v>
                </c:pt>
                <c:pt idx="6">
                  <c:v>1423</c:v>
                </c:pt>
                <c:pt idx="7">
                  <c:v>1320</c:v>
                </c:pt>
                <c:pt idx="8">
                  <c:v>1441</c:v>
                </c:pt>
                <c:pt idx="9">
                  <c:v>1441</c:v>
                </c:pt>
                <c:pt idx="10">
                  <c:v>1429</c:v>
                </c:pt>
                <c:pt idx="11">
                  <c:v>1479</c:v>
                </c:pt>
                <c:pt idx="12">
                  <c:v>1496</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Barranquilla!$F$6:$R$6</c:f>
              <c:numCache>
                <c:formatCode>0.0</c:formatCode>
                <c:ptCount val="13"/>
                <c:pt idx="0">
                  <c:v>320</c:v>
                </c:pt>
                <c:pt idx="1">
                  <c:v>310</c:v>
                </c:pt>
                <c:pt idx="2">
                  <c:v>320</c:v>
                </c:pt>
                <c:pt idx="3">
                  <c:v>326</c:v>
                </c:pt>
                <c:pt idx="4">
                  <c:v>349</c:v>
                </c:pt>
                <c:pt idx="5">
                  <c:v>396</c:v>
                </c:pt>
                <c:pt idx="6">
                  <c:v>442</c:v>
                </c:pt>
                <c:pt idx="7">
                  <c:v>420</c:v>
                </c:pt>
                <c:pt idx="8">
                  <c:v>427</c:v>
                </c:pt>
                <c:pt idx="9">
                  <c:v>427</c:v>
                </c:pt>
                <c:pt idx="10">
                  <c:v>399</c:v>
                </c:pt>
                <c:pt idx="11">
                  <c:v>435</c:v>
                </c:pt>
                <c:pt idx="12">
                  <c:v>417</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Barranquilla!$F$7:$R$7</c:f>
              <c:numCache>
                <c:formatCode>0.0</c:formatCode>
                <c:ptCount val="13"/>
                <c:pt idx="0">
                  <c:v>758</c:v>
                </c:pt>
                <c:pt idx="1">
                  <c:v>757</c:v>
                </c:pt>
                <c:pt idx="2">
                  <c:v>752</c:v>
                </c:pt>
                <c:pt idx="3">
                  <c:v>751</c:v>
                </c:pt>
                <c:pt idx="4">
                  <c:v>757</c:v>
                </c:pt>
                <c:pt idx="5">
                  <c:v>762</c:v>
                </c:pt>
                <c:pt idx="6">
                  <c:v>766</c:v>
                </c:pt>
                <c:pt idx="7">
                  <c:v>763</c:v>
                </c:pt>
                <c:pt idx="8">
                  <c:v>764</c:v>
                </c:pt>
                <c:pt idx="9">
                  <c:v>764</c:v>
                </c:pt>
                <c:pt idx="10">
                  <c:v>702.88</c:v>
                </c:pt>
                <c:pt idx="11">
                  <c:v>703.7</c:v>
                </c:pt>
                <c:pt idx="12">
                  <c:v>706.75</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Barranquilla!$F$8:$R$8</c:f>
              <c:numCache>
                <c:formatCode>0.0</c:formatCode>
                <c:ptCount val="13"/>
                <c:pt idx="0">
                  <c:v>2651.33</c:v>
                </c:pt>
                <c:pt idx="1">
                  <c:v>2619.0300000000002</c:v>
                </c:pt>
                <c:pt idx="2">
                  <c:v>2542.1799999999998</c:v>
                </c:pt>
                <c:pt idx="3">
                  <c:v>2479.2800000000002</c:v>
                </c:pt>
                <c:pt idx="4">
                  <c:v>2586.8000000000002</c:v>
                </c:pt>
                <c:pt idx="5">
                  <c:v>2594.42</c:v>
                </c:pt>
                <c:pt idx="6">
                  <c:v>2697.24</c:v>
                </c:pt>
                <c:pt idx="7">
                  <c:v>2567.0300000000002</c:v>
                </c:pt>
                <c:pt idx="8">
                  <c:v>2695.95</c:v>
                </c:pt>
                <c:pt idx="9">
                  <c:v>2695.95</c:v>
                </c:pt>
                <c:pt idx="10">
                  <c:v>2592.3000000000002</c:v>
                </c:pt>
                <c:pt idx="11">
                  <c:v>2680.45</c:v>
                </c:pt>
                <c:pt idx="12">
                  <c:v>2685.31</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Barranquilla!$F$13:$R$13</c:f>
              <c:numCache>
                <c:formatCode>0.0</c:formatCode>
                <c:ptCount val="13"/>
                <c:pt idx="0">
                  <c:v>1215.25</c:v>
                </c:pt>
                <c:pt idx="1">
                  <c:v>1209.4100000000001</c:v>
                </c:pt>
                <c:pt idx="2">
                  <c:v>1178</c:v>
                </c:pt>
                <c:pt idx="3">
                  <c:v>1155.93</c:v>
                </c:pt>
                <c:pt idx="4">
                  <c:v>1198</c:v>
                </c:pt>
                <c:pt idx="5">
                  <c:v>1201.1300000000001</c:v>
                </c:pt>
                <c:pt idx="6">
                  <c:v>1245.69</c:v>
                </c:pt>
                <c:pt idx="7">
                  <c:v>1191.7</c:v>
                </c:pt>
                <c:pt idx="8">
                  <c:v>1250.0899999999999</c:v>
                </c:pt>
                <c:pt idx="9">
                  <c:v>1250.0899999999999</c:v>
                </c:pt>
                <c:pt idx="10">
                  <c:v>1203.3</c:v>
                </c:pt>
                <c:pt idx="11">
                  <c:v>1237.07</c:v>
                </c:pt>
                <c:pt idx="12">
                  <c:v>1241.5899999999999</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Barranquilla!$F$14:$R$14</c:f>
              <c:numCache>
                <c:formatCode>0.0</c:formatCode>
                <c:ptCount val="13"/>
                <c:pt idx="0">
                  <c:v>1524.46</c:v>
                </c:pt>
                <c:pt idx="1">
                  <c:v>1517.12</c:v>
                </c:pt>
                <c:pt idx="2">
                  <c:v>1477.97</c:v>
                </c:pt>
                <c:pt idx="3">
                  <c:v>1451.92</c:v>
                </c:pt>
                <c:pt idx="4">
                  <c:v>1503.27</c:v>
                </c:pt>
                <c:pt idx="5">
                  <c:v>1507.69</c:v>
                </c:pt>
                <c:pt idx="6">
                  <c:v>1564.66</c:v>
                </c:pt>
                <c:pt idx="7">
                  <c:v>1497.74</c:v>
                </c:pt>
                <c:pt idx="8">
                  <c:v>1571.48</c:v>
                </c:pt>
                <c:pt idx="9">
                  <c:v>1571.48</c:v>
                </c:pt>
                <c:pt idx="10">
                  <c:v>1510.97</c:v>
                </c:pt>
                <c:pt idx="11">
                  <c:v>1556.63</c:v>
                </c:pt>
                <c:pt idx="12">
                  <c:v>1558.84</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Barranquilla!$F$15:$R$15</c:f>
              <c:numCache>
                <c:formatCode>0.0</c:formatCode>
                <c:ptCount val="13"/>
                <c:pt idx="0">
                  <c:v>2651.33</c:v>
                </c:pt>
                <c:pt idx="1">
                  <c:v>2619.0300000000002</c:v>
                </c:pt>
                <c:pt idx="2">
                  <c:v>2542.1799999999998</c:v>
                </c:pt>
                <c:pt idx="3">
                  <c:v>2479.2800000000002</c:v>
                </c:pt>
                <c:pt idx="4">
                  <c:v>2586.8000000000002</c:v>
                </c:pt>
                <c:pt idx="5">
                  <c:v>2594.42</c:v>
                </c:pt>
                <c:pt idx="6">
                  <c:v>2697.24</c:v>
                </c:pt>
                <c:pt idx="7">
                  <c:v>2567.0300000000002</c:v>
                </c:pt>
                <c:pt idx="8">
                  <c:v>2695.95</c:v>
                </c:pt>
                <c:pt idx="9">
                  <c:v>2695.95</c:v>
                </c:pt>
                <c:pt idx="10">
                  <c:v>2592.3000000000002</c:v>
                </c:pt>
                <c:pt idx="11">
                  <c:v>2680.45</c:v>
                </c:pt>
                <c:pt idx="12">
                  <c:v>2685.31</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Barranquilla!$F$16:$R$16</c:f>
              <c:numCache>
                <c:formatCode>0.0</c:formatCode>
                <c:ptCount val="13"/>
                <c:pt idx="0">
                  <c:v>3181.596</c:v>
                </c:pt>
                <c:pt idx="1">
                  <c:v>3142.8360000000002</c:v>
                </c:pt>
                <c:pt idx="2">
                  <c:v>3050.616</c:v>
                </c:pt>
                <c:pt idx="3">
                  <c:v>2975.136</c:v>
                </c:pt>
                <c:pt idx="4">
                  <c:v>3104.1600000000003</c:v>
                </c:pt>
                <c:pt idx="5">
                  <c:v>3113.3040000000001</c:v>
                </c:pt>
                <c:pt idx="6">
                  <c:v>3236.6879999999996</c:v>
                </c:pt>
                <c:pt idx="7">
                  <c:v>3080.4360000000001</c:v>
                </c:pt>
                <c:pt idx="8">
                  <c:v>3235.14</c:v>
                </c:pt>
                <c:pt idx="9">
                  <c:v>3235.14</c:v>
                </c:pt>
                <c:pt idx="10">
                  <c:v>3110.76</c:v>
                </c:pt>
                <c:pt idx="11">
                  <c:v>3216.5399999999995</c:v>
                </c:pt>
                <c:pt idx="12">
                  <c:v>3222.3719999999998</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'Bogotá Vanti'!$F$5:$R$5</c:f>
              <c:numCache>
                <c:formatCode>0.0</c:formatCode>
                <c:ptCount val="13"/>
                <c:pt idx="0">
                  <c:v>1089.52</c:v>
                </c:pt>
                <c:pt idx="1">
                  <c:v>1056.3800000000001</c:v>
                </c:pt>
                <c:pt idx="2">
                  <c:v>1026.28</c:v>
                </c:pt>
                <c:pt idx="3">
                  <c:v>953.86</c:v>
                </c:pt>
                <c:pt idx="4">
                  <c:v>989.12</c:v>
                </c:pt>
                <c:pt idx="5">
                  <c:v>887.54</c:v>
                </c:pt>
                <c:pt idx="6">
                  <c:v>989.81</c:v>
                </c:pt>
                <c:pt idx="7">
                  <c:v>861.8</c:v>
                </c:pt>
                <c:pt idx="8">
                  <c:v>963.33</c:v>
                </c:pt>
                <c:pt idx="9">
                  <c:v>998.47</c:v>
                </c:pt>
                <c:pt idx="10">
                  <c:v>922.63</c:v>
                </c:pt>
                <c:pt idx="11">
                  <c:v>1002.95</c:v>
                </c:pt>
                <c:pt idx="12">
                  <c:v>988.31</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'Bogotá Vanti'!$F$6:$R$6</c:f>
              <c:numCache>
                <c:formatCode>0.0</c:formatCode>
                <c:ptCount val="13"/>
                <c:pt idx="0">
                  <c:v>732.84</c:v>
                </c:pt>
                <c:pt idx="1">
                  <c:v>694.03</c:v>
                </c:pt>
                <c:pt idx="2">
                  <c:v>782.44</c:v>
                </c:pt>
                <c:pt idx="3">
                  <c:v>736.37</c:v>
                </c:pt>
                <c:pt idx="4">
                  <c:v>720.82</c:v>
                </c:pt>
                <c:pt idx="5">
                  <c:v>778.8</c:v>
                </c:pt>
                <c:pt idx="6">
                  <c:v>700.33</c:v>
                </c:pt>
                <c:pt idx="7">
                  <c:v>712.5</c:v>
                </c:pt>
                <c:pt idx="8">
                  <c:v>779.54</c:v>
                </c:pt>
                <c:pt idx="9">
                  <c:v>886.04</c:v>
                </c:pt>
                <c:pt idx="10">
                  <c:v>715.46</c:v>
                </c:pt>
                <c:pt idx="11">
                  <c:v>563.77</c:v>
                </c:pt>
                <c:pt idx="12">
                  <c:v>558.32000000000005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'Bogotá Vanti'!$F$7:$R$7</c:f>
              <c:numCache>
                <c:formatCode>0.0</c:formatCode>
                <c:ptCount val="13"/>
                <c:pt idx="0">
                  <c:v>538.11</c:v>
                </c:pt>
                <c:pt idx="1">
                  <c:v>533.13</c:v>
                </c:pt>
                <c:pt idx="2">
                  <c:v>524.19000000000005</c:v>
                </c:pt>
                <c:pt idx="3">
                  <c:v>519.49</c:v>
                </c:pt>
                <c:pt idx="4">
                  <c:v>525.15</c:v>
                </c:pt>
                <c:pt idx="5">
                  <c:v>529.13</c:v>
                </c:pt>
                <c:pt idx="6">
                  <c:v>529.5</c:v>
                </c:pt>
                <c:pt idx="7">
                  <c:v>525.29999999999995</c:v>
                </c:pt>
                <c:pt idx="8">
                  <c:v>519.89</c:v>
                </c:pt>
                <c:pt idx="9">
                  <c:v>522.49</c:v>
                </c:pt>
                <c:pt idx="10">
                  <c:v>527.02</c:v>
                </c:pt>
                <c:pt idx="11">
                  <c:v>526.32000000000005</c:v>
                </c:pt>
                <c:pt idx="12">
                  <c:v>527.75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numCache>
            </c:numRef>
          </c:cat>
          <c:val>
            <c:numRef>
              <c:f>'Bogotá Vanti'!$F$8:$R$8</c:f>
              <c:numCache>
                <c:formatCode>0.0</c:formatCode>
                <c:ptCount val="13"/>
                <c:pt idx="0">
                  <c:v>2506.69</c:v>
                </c:pt>
                <c:pt idx="1">
                  <c:v>2417.38</c:v>
                </c:pt>
                <c:pt idx="2">
                  <c:v>2468.54</c:v>
                </c:pt>
                <c:pt idx="3">
                  <c:v>2339.09</c:v>
                </c:pt>
                <c:pt idx="4">
                  <c:v>2366.44</c:v>
                </c:pt>
                <c:pt idx="5">
                  <c:v>2326.42</c:v>
                </c:pt>
                <c:pt idx="6">
                  <c:v>2350.92</c:v>
                </c:pt>
                <c:pt idx="7">
                  <c:v>2225.9</c:v>
                </c:pt>
                <c:pt idx="8">
                  <c:v>2394.5</c:v>
                </c:pt>
                <c:pt idx="9">
                  <c:v>2544.46</c:v>
                </c:pt>
                <c:pt idx="10">
                  <c:v>2293.7399999999998</c:v>
                </c:pt>
                <c:pt idx="11">
                  <c:v>2219.14</c:v>
                </c:pt>
                <c:pt idx="12">
                  <c:v>2200.52</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4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chart" Target="../charts/chart20.xml"/><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18</xdr:row>
      <xdr:rowOff>103110</xdr:rowOff>
    </xdr:from>
    <xdr:to>
      <xdr:col>17</xdr:col>
      <xdr:colOff>762000</xdr:colOff>
      <xdr:row>39</xdr:row>
      <xdr:rowOff>122420</xdr:rowOff>
    </xdr:to>
    <xdr:graphicFrame macro="">
      <xdr:nvGraphicFramePr>
        <xdr:cNvPr id="2" name="Gráfico 1" descr="Comportamiento de los componentes tarifarios:  CUV, G,T, D, desde mayo 2023 a mayo 2024"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57727</xdr:rowOff>
    </xdr:from>
    <xdr:to>
      <xdr:col>18</xdr:col>
      <xdr:colOff>128530</xdr:colOff>
      <xdr:row>59</xdr:row>
      <xdr:rowOff>142875</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435695</xdr:colOff>
      <xdr:row>39</xdr:row>
      <xdr:rowOff>40938</xdr:rowOff>
    </xdr:from>
    <xdr:to>
      <xdr:col>12</xdr:col>
      <xdr:colOff>28866</xdr:colOff>
      <xdr:row>40</xdr:row>
      <xdr:rowOff>69513</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9625599" y="10066287"/>
          <a:ext cx="1998520" cy="212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612239</xdr:colOff>
      <xdr:row>59</xdr:row>
      <xdr:rowOff>130707</xdr:rowOff>
    </xdr:from>
    <xdr:to>
      <xdr:col>12</xdr:col>
      <xdr:colOff>545133</xdr:colOff>
      <xdr:row>61</xdr:row>
      <xdr:rowOff>73557</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9802143" y="13828346"/>
          <a:ext cx="2338243" cy="310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165251</xdr:colOff>
      <xdr:row>17</xdr:row>
      <xdr:rowOff>61951</xdr:rowOff>
    </xdr:from>
    <xdr:to>
      <xdr:col>21</xdr:col>
      <xdr:colOff>143829</xdr:colOff>
      <xdr:row>18</xdr:row>
      <xdr:rowOff>91807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4881950" y="5634650"/>
          <a:ext cx="2319662" cy="60824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1193344</xdr:colOff>
      <xdr:row>20</xdr:row>
      <xdr:rowOff>9525</xdr:rowOff>
    </xdr:from>
    <xdr:to>
      <xdr:col>17</xdr:col>
      <xdr:colOff>705556</xdr:colOff>
      <xdr:row>41</xdr:row>
      <xdr:rowOff>3161</xdr:rowOff>
    </xdr:to>
    <xdr:graphicFrame macro="">
      <xdr:nvGraphicFramePr>
        <xdr:cNvPr id="4" name="Gráfico 3" descr="Comportamiento de los componentes tarifarios:  CUV, G,T, D, desde mayo 2023 a mayo 2024&#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17</xdr:col>
      <xdr:colOff>611482</xdr:colOff>
      <xdr:row>59</xdr:row>
      <xdr:rowOff>133350</xdr:rowOff>
    </xdr:to>
    <xdr:graphicFrame macro="">
      <xdr:nvGraphicFramePr>
        <xdr:cNvPr id="5" name="Gráfico 4" descr="Comportamiento de la tarifa:  estrato1, estrato 2, estratos 3 y 4 y estratos 5 y 6. desde mayo 2023 a mayo 2024"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551242</xdr:colOff>
      <xdr:row>40</xdr:row>
      <xdr:rowOff>117795</xdr:rowOff>
    </xdr:from>
    <xdr:to>
      <xdr:col>13</xdr:col>
      <xdr:colOff>309202</xdr:colOff>
      <xdr:row>41</xdr:row>
      <xdr:rowOff>174945</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406427" y="9910906"/>
          <a:ext cx="1855812"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578741</xdr:colOff>
      <xdr:row>59</xdr:row>
      <xdr:rowOff>2956</xdr:rowOff>
    </xdr:from>
    <xdr:to>
      <xdr:col>13</xdr:col>
      <xdr:colOff>342144</xdr:colOff>
      <xdr:row>60</xdr:row>
      <xdr:rowOff>60106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433926" y="13192141"/>
          <a:ext cx="1861255"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78670</xdr:colOff>
      <xdr:row>17</xdr:row>
      <xdr:rowOff>6495</xdr:rowOff>
    </xdr:from>
    <xdr:to>
      <xdr:col>21</xdr:col>
      <xdr:colOff>148066</xdr:colOff>
      <xdr:row>19</xdr:row>
      <xdr:rowOff>118444</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3747633" y="5556865"/>
          <a:ext cx="2270729" cy="60113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1222964</xdr:colOff>
      <xdr:row>18</xdr:row>
      <xdr:rowOff>207080</xdr:rowOff>
    </xdr:from>
    <xdr:to>
      <xdr:col>18</xdr:col>
      <xdr:colOff>47037</xdr:colOff>
      <xdr:row>41</xdr:row>
      <xdr:rowOff>15702</xdr:rowOff>
    </xdr:to>
    <xdr:graphicFrame macro="">
      <xdr:nvGraphicFramePr>
        <xdr:cNvPr id="2" name="Gráfico 1" descr="Comportamiento de los componentes tarifarios:  CUV, G,T, D, desde mayo 2023 a mayo 2024"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178739</xdr:colOff>
      <xdr:row>43</xdr:row>
      <xdr:rowOff>415001</xdr:rowOff>
    </xdr:from>
    <xdr:to>
      <xdr:col>18</xdr:col>
      <xdr:colOff>206961</xdr:colOff>
      <xdr:row>57</xdr:row>
      <xdr:rowOff>91761</xdr:rowOff>
    </xdr:to>
    <xdr:graphicFrame macro="">
      <xdr:nvGraphicFramePr>
        <xdr:cNvPr id="3" name="Gráfico 2" descr="Comportamiento de la tarifa:  estrato1, estrato 2, estratos 3 y 4 y estratos 5 y 6. desde mayo 2023 a mayo 2024"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408486</xdr:colOff>
      <xdr:row>41</xdr:row>
      <xdr:rowOff>20330</xdr:rowOff>
    </xdr:from>
    <xdr:to>
      <xdr:col>13</xdr:col>
      <xdr:colOff>237034</xdr:colOff>
      <xdr:row>42</xdr:row>
      <xdr:rowOff>137400</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875153" y="10236774"/>
          <a:ext cx="2170992"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568555</xdr:colOff>
      <xdr:row>57</xdr:row>
      <xdr:rowOff>34262</xdr:rowOff>
    </xdr:from>
    <xdr:to>
      <xdr:col>14</xdr:col>
      <xdr:colOff>107296</xdr:colOff>
      <xdr:row>58</xdr:row>
      <xdr:rowOff>174901</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9035222" y="14982632"/>
          <a:ext cx="2662000" cy="319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138853</xdr:colOff>
      <xdr:row>17</xdr:row>
      <xdr:rowOff>76635</xdr:rowOff>
    </xdr:from>
    <xdr:to>
      <xdr:col>20</xdr:col>
      <xdr:colOff>642840</xdr:colOff>
      <xdr:row>20</xdr:row>
      <xdr:rowOff>175153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4842631" y="5984487"/>
          <a:ext cx="2065616" cy="6535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2" name="CuadroTexto 1">
          <a:hlinkClick xmlns:r="http://schemas.openxmlformats.org/officeDocument/2006/relationships" r:id="rId1"/>
          <a:extLst>
            <a:ext uri="{FF2B5EF4-FFF2-40B4-BE49-F238E27FC236}">
              <a16:creationId xmlns:a16="http://schemas.microsoft.com/office/drawing/2014/main" id="{00000000-0008-0000-0C00-000009000000}"/>
            </a:ext>
          </a:extLst>
        </xdr:cNvPr>
        <xdr:cNvSpPr txBox="1"/>
      </xdr:nvSpPr>
      <xdr:spPr>
        <a:xfrm>
          <a:off x="0" y="5353050"/>
          <a:ext cx="361949"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823911</xdr:colOff>
      <xdr:row>42</xdr:row>
      <xdr:rowOff>76198</xdr:rowOff>
    </xdr:from>
    <xdr:to>
      <xdr:col>16</xdr:col>
      <xdr:colOff>766646</xdr:colOff>
      <xdr:row>60</xdr:row>
      <xdr:rowOff>42861</xdr:rowOff>
    </xdr:to>
    <xdr:graphicFrame macro="">
      <xdr:nvGraphicFramePr>
        <xdr:cNvPr id="3" name="Gráfico 2" descr="Comportamiento de la tarifa:  estrato1, estrato 2, estratos 3 y 4 y estratos 5 y 6. desde mayo 2023 a mayo 2024&#10;&#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32479</xdr:colOff>
      <xdr:row>40</xdr:row>
      <xdr:rowOff>160796</xdr:rowOff>
    </xdr:from>
    <xdr:to>
      <xdr:col>13</xdr:col>
      <xdr:colOff>343320</xdr:colOff>
      <xdr:row>42</xdr:row>
      <xdr:rowOff>22568</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8563162" y="9945991"/>
          <a:ext cx="1872012" cy="233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352530</xdr:colOff>
      <xdr:row>59</xdr:row>
      <xdr:rowOff>146644</xdr:rowOff>
    </xdr:from>
    <xdr:to>
      <xdr:col>13</xdr:col>
      <xdr:colOff>3590</xdr:colOff>
      <xdr:row>61</xdr:row>
      <xdr:rowOff>22819</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8223432" y="13463059"/>
          <a:ext cx="1872012" cy="247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107824</xdr:colOff>
      <xdr:row>16</xdr:row>
      <xdr:rowOff>68999</xdr:rowOff>
    </xdr:from>
    <xdr:to>
      <xdr:col>20</xdr:col>
      <xdr:colOff>384048</xdr:colOff>
      <xdr:row>18</xdr:row>
      <xdr:rowOff>178653</xdr:rowOff>
    </xdr:to>
    <xdr:sp macro="[1]!EST" textlink="">
      <xdr:nvSpPr>
        <xdr:cNvPr id="8" name="CuadroTexto 7">
          <a:hlinkClick xmlns:r="http://schemas.openxmlformats.org/officeDocument/2006/relationships" r:id="rId1"/>
          <a:extLst>
            <a:ext uri="{FF2B5EF4-FFF2-40B4-BE49-F238E27FC236}">
              <a16:creationId xmlns:a16="http://schemas.microsoft.com/office/drawing/2014/main" id="{00000000-0008-0000-0C00-000010000000}"/>
            </a:ext>
          </a:extLst>
        </xdr:cNvPr>
        <xdr:cNvSpPr txBox="1"/>
      </xdr:nvSpPr>
      <xdr:spPr>
        <a:xfrm>
          <a:off x="14102604" y="5384414"/>
          <a:ext cx="1837395" cy="4906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785812</xdr:colOff>
      <xdr:row>21</xdr:row>
      <xdr:rowOff>178593</xdr:rowOff>
    </xdr:from>
    <xdr:to>
      <xdr:col>17</xdr:col>
      <xdr:colOff>706244</xdr:colOff>
      <xdr:row>41</xdr:row>
      <xdr:rowOff>9525</xdr:rowOff>
    </xdr:to>
    <xdr:graphicFrame macro="">
      <xdr:nvGraphicFramePr>
        <xdr:cNvPr id="9" name="Gráfico 8" descr="Comportamiento de los componentes tarifarios:  CUV, G,T, D, desde mayo 2023 a mayo 2024&#10;&#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18</xdr:col>
      <xdr:colOff>75259</xdr:colOff>
      <xdr:row>40</xdr:row>
      <xdr:rowOff>150813</xdr:rowOff>
    </xdr:to>
    <xdr:graphicFrame macro="">
      <xdr:nvGraphicFramePr>
        <xdr:cNvPr id="2" name="Gráfico 1" descr="Comportamiento de los componentes tarifarios:  CUV, G,T, D, desde mayo 2023 a mayo 2024&#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18</xdr:col>
      <xdr:colOff>28222</xdr:colOff>
      <xdr:row>58</xdr:row>
      <xdr:rowOff>175531</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561975</xdr:colOff>
      <xdr:row>40</xdr:row>
      <xdr:rowOff>19050</xdr:rowOff>
    </xdr:from>
    <xdr:to>
      <xdr:col>10</xdr:col>
      <xdr:colOff>447676</xdr:colOff>
      <xdr:row>41</xdr:row>
      <xdr:rowOff>76200</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7800975" y="9801225"/>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76200</xdr:colOff>
      <xdr:row>58</xdr:row>
      <xdr:rowOff>85725</xdr:rowOff>
    </xdr:from>
    <xdr:to>
      <xdr:col>10</xdr:col>
      <xdr:colOff>628651</xdr:colOff>
      <xdr:row>59</xdr:row>
      <xdr:rowOff>142875</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7981950" y="13125450"/>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158789</xdr:colOff>
      <xdr:row>16</xdr:row>
      <xdr:rowOff>119004</xdr:rowOff>
    </xdr:from>
    <xdr:to>
      <xdr:col>20</xdr:col>
      <xdr:colOff>435012</xdr:colOff>
      <xdr:row>19</xdr:row>
      <xdr:rowOff>52330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429826" y="5481226"/>
          <a:ext cx="1837853" cy="6200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1230083</xdr:colOff>
      <xdr:row>20</xdr:row>
      <xdr:rowOff>78921</xdr:rowOff>
    </xdr:from>
    <xdr:to>
      <xdr:col>17</xdr:col>
      <xdr:colOff>715535</xdr:colOff>
      <xdr:row>41</xdr:row>
      <xdr:rowOff>67809</xdr:rowOff>
    </xdr:to>
    <xdr:graphicFrame macro="">
      <xdr:nvGraphicFramePr>
        <xdr:cNvPr id="2" name="Gráfico 1" descr="Comportamiento de los componentes tarifarios:  CUV, G,T, D, desde mayo 2023 a mayo 2024"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155800</xdr:rowOff>
    </xdr:from>
    <xdr:to>
      <xdr:col>17</xdr:col>
      <xdr:colOff>687658</xdr:colOff>
      <xdr:row>60</xdr:row>
      <xdr:rowOff>122463</xdr:rowOff>
    </xdr:to>
    <xdr:graphicFrame macro="">
      <xdr:nvGraphicFramePr>
        <xdr:cNvPr id="3" name="Gráfico 2" descr="Comportamiento de la tarifa:  estrato1, estrato 2, estratos 3 y 4 y estratos 5 y 6. desde mayo 2023 a mayo 2024"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421922</xdr:colOff>
      <xdr:row>40</xdr:row>
      <xdr:rowOff>183233</xdr:rowOff>
    </xdr:from>
    <xdr:to>
      <xdr:col>13</xdr:col>
      <xdr:colOff>302177</xdr:colOff>
      <xdr:row>42</xdr:row>
      <xdr:rowOff>55326</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292824" y="10163574"/>
          <a:ext cx="1859597" cy="243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498553</xdr:colOff>
      <xdr:row>60</xdr:row>
      <xdr:rowOff>49515</xdr:rowOff>
    </xdr:from>
    <xdr:to>
      <xdr:col>13</xdr:col>
      <xdr:colOff>254985</xdr:colOff>
      <xdr:row>61</xdr:row>
      <xdr:rowOff>107462</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369455" y="13746930"/>
          <a:ext cx="1735774" cy="243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149092</xdr:colOff>
      <xdr:row>16</xdr:row>
      <xdr:rowOff>256712</xdr:rowOff>
    </xdr:from>
    <xdr:to>
      <xdr:col>21</xdr:col>
      <xdr:colOff>53190</xdr:colOff>
      <xdr:row>19</xdr:row>
      <xdr:rowOff>180513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562043" y="5572127"/>
          <a:ext cx="2245854" cy="6858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500060</xdr:colOff>
      <xdr:row>19</xdr:row>
      <xdr:rowOff>29527</xdr:rowOff>
    </xdr:from>
    <xdr:to>
      <xdr:col>17</xdr:col>
      <xdr:colOff>762000</xdr:colOff>
      <xdr:row>42</xdr:row>
      <xdr:rowOff>171449</xdr:rowOff>
    </xdr:to>
    <xdr:graphicFrame macro="">
      <xdr:nvGraphicFramePr>
        <xdr:cNvPr id="2" name="Gráfico 1" descr="Comportamiento de los componentes tarifarios:  CUV, G,T, D, desde mayo 2023 a mayo 2024&#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669131</xdr:colOff>
      <xdr:row>45</xdr:row>
      <xdr:rowOff>164305</xdr:rowOff>
    </xdr:from>
    <xdr:to>
      <xdr:col>18</xdr:col>
      <xdr:colOff>146892</xdr:colOff>
      <xdr:row>63</xdr:row>
      <xdr:rowOff>130968</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339715</xdr:colOff>
      <xdr:row>43</xdr:row>
      <xdr:rowOff>54443</xdr:rowOff>
    </xdr:from>
    <xdr:to>
      <xdr:col>12</xdr:col>
      <xdr:colOff>630517</xdr:colOff>
      <xdr:row>44</xdr:row>
      <xdr:rowOff>111594</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8868607" y="10401118"/>
          <a:ext cx="1851524" cy="240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329742</xdr:colOff>
      <xdr:row>63</xdr:row>
      <xdr:rowOff>90965</xdr:rowOff>
    </xdr:from>
    <xdr:to>
      <xdr:col>12</xdr:col>
      <xdr:colOff>632784</xdr:colOff>
      <xdr:row>64</xdr:row>
      <xdr:rowOff>148115</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8858634" y="14109929"/>
          <a:ext cx="1863764" cy="240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202407</xdr:colOff>
      <xdr:row>17</xdr:row>
      <xdr:rowOff>176154</xdr:rowOff>
    </xdr:from>
    <xdr:to>
      <xdr:col>20</xdr:col>
      <xdr:colOff>478631</xdr:colOff>
      <xdr:row>20</xdr:row>
      <xdr:rowOff>106841</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4974190" y="5748853"/>
          <a:ext cx="1836947" cy="4815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0</xdr:colOff>
      <xdr:row>41</xdr:row>
      <xdr:rowOff>17463</xdr:rowOff>
    </xdr:to>
    <xdr:graphicFrame macro="">
      <xdr:nvGraphicFramePr>
        <xdr:cNvPr id="2" name="Gráfico 1" descr="Comportamiento de los componentes tarifarios:  CUV, G,T, D, desde mayo 2023 a mayo 2024&#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1230083</xdr:colOff>
      <xdr:row>43</xdr:row>
      <xdr:rowOff>33336</xdr:rowOff>
    </xdr:from>
    <xdr:to>
      <xdr:col>17</xdr:col>
      <xdr:colOff>724829</xdr:colOff>
      <xdr:row>60</xdr:row>
      <xdr:rowOff>182879</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524438</xdr:colOff>
      <xdr:row>40</xdr:row>
      <xdr:rowOff>174171</xdr:rowOff>
    </xdr:from>
    <xdr:to>
      <xdr:col>13</xdr:col>
      <xdr:colOff>410138</xdr:colOff>
      <xdr:row>42</xdr:row>
      <xdr:rowOff>46264</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8395340" y="10284610"/>
          <a:ext cx="1865042" cy="243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636515</xdr:colOff>
      <xdr:row>60</xdr:row>
      <xdr:rowOff>167102</xdr:rowOff>
    </xdr:from>
    <xdr:to>
      <xdr:col>13</xdr:col>
      <xdr:colOff>522215</xdr:colOff>
      <xdr:row>62</xdr:row>
      <xdr:rowOff>38398</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8507417" y="13994614"/>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240481</xdr:colOff>
      <xdr:row>16</xdr:row>
      <xdr:rowOff>230426</xdr:rowOff>
    </xdr:from>
    <xdr:to>
      <xdr:col>21</xdr:col>
      <xdr:colOff>85360</xdr:colOff>
      <xdr:row>19</xdr:row>
      <xdr:rowOff>69088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532627" y="5545841"/>
          <a:ext cx="2186635" cy="73075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1142999</xdr:colOff>
      <xdr:row>20</xdr:row>
      <xdr:rowOff>65555</xdr:rowOff>
    </xdr:from>
    <xdr:to>
      <xdr:col>17</xdr:col>
      <xdr:colOff>780584</xdr:colOff>
      <xdr:row>41</xdr:row>
      <xdr:rowOff>44825</xdr:rowOff>
    </xdr:to>
    <xdr:graphicFrame macro="">
      <xdr:nvGraphicFramePr>
        <xdr:cNvPr id="2" name="Gráfico 1" descr="Comportamiento de los componentes tarifarios:  CUV, G,T, D, desde mayo 2023 a mayo 2024"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1231651</xdr:colOff>
      <xdr:row>45</xdr:row>
      <xdr:rowOff>156601</xdr:rowOff>
    </xdr:from>
    <xdr:to>
      <xdr:col>18</xdr:col>
      <xdr:colOff>0</xdr:colOff>
      <xdr:row>63</xdr:row>
      <xdr:rowOff>123264</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87465</xdr:colOff>
      <xdr:row>41</xdr:row>
      <xdr:rowOff>67074</xdr:rowOff>
    </xdr:from>
    <xdr:to>
      <xdr:col>13</xdr:col>
      <xdr:colOff>478390</xdr:colOff>
      <xdr:row>42</xdr:row>
      <xdr:rowOff>124224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9064197" y="10205391"/>
          <a:ext cx="1859169"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565311</xdr:colOff>
      <xdr:row>63</xdr:row>
      <xdr:rowOff>102396</xdr:rowOff>
    </xdr:from>
    <xdr:to>
      <xdr:col>13</xdr:col>
      <xdr:colOff>124128</xdr:colOff>
      <xdr:row>64</xdr:row>
      <xdr:rowOff>154103</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807921" y="14329494"/>
          <a:ext cx="1761183" cy="237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240674</xdr:colOff>
      <xdr:row>17</xdr:row>
      <xdr:rowOff>43615</xdr:rowOff>
    </xdr:from>
    <xdr:to>
      <xdr:col>21</xdr:col>
      <xdr:colOff>223864</xdr:colOff>
      <xdr:row>20</xdr:row>
      <xdr:rowOff>51050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588576" y="5628517"/>
          <a:ext cx="2324947" cy="65792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19</xdr:row>
      <xdr:rowOff>49218</xdr:rowOff>
    </xdr:from>
    <xdr:to>
      <xdr:col>18</xdr:col>
      <xdr:colOff>27878</xdr:colOff>
      <xdr:row>40</xdr:row>
      <xdr:rowOff>38106</xdr:rowOff>
    </xdr:to>
    <xdr:graphicFrame macro="">
      <xdr:nvGraphicFramePr>
        <xdr:cNvPr id="2" name="Gráfico 1" descr="Comportamiento de los componentes tarifarios:  CUV, G,T, D, desde mayo 2023 a mayo 2024&#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46279</xdr:rowOff>
    </xdr:from>
    <xdr:to>
      <xdr:col>17</xdr:col>
      <xdr:colOff>696952</xdr:colOff>
      <xdr:row>60</xdr:row>
      <xdr:rowOff>12942</xdr:rowOff>
    </xdr:to>
    <xdr:graphicFrame macro="">
      <xdr:nvGraphicFramePr>
        <xdr:cNvPr id="3" name="Gráfico 2" descr="Comportamiento de la tarifa:  estrato1, estrato 2, estratos 3 y 4 y estratos 5 y 6. desde mayo 2023 a mayo 2024&#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388842</xdr:colOff>
      <xdr:row>40</xdr:row>
      <xdr:rowOff>8274</xdr:rowOff>
    </xdr:from>
    <xdr:to>
      <xdr:col>12</xdr:col>
      <xdr:colOff>728558</xdr:colOff>
      <xdr:row>41</xdr:row>
      <xdr:rowOff>59074</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8863769" y="10035079"/>
          <a:ext cx="1900887" cy="2366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413777</xdr:colOff>
      <xdr:row>59</xdr:row>
      <xdr:rowOff>165521</xdr:rowOff>
    </xdr:from>
    <xdr:to>
      <xdr:col>12</xdr:col>
      <xdr:colOff>753493</xdr:colOff>
      <xdr:row>61</xdr:row>
      <xdr:rowOff>36817</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8888704" y="13723545"/>
          <a:ext cx="1900887"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192533</xdr:colOff>
      <xdr:row>16</xdr:row>
      <xdr:rowOff>209804</xdr:rowOff>
    </xdr:from>
    <xdr:to>
      <xdr:col>20</xdr:col>
      <xdr:colOff>490530</xdr:colOff>
      <xdr:row>18</xdr:row>
      <xdr:rowOff>156173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912143" y="5525219"/>
          <a:ext cx="1859167" cy="56897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320915" y="2794635"/>
          <a:ext cx="484251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1230085</xdr:colOff>
      <xdr:row>19</xdr:row>
      <xdr:rowOff>66675</xdr:rowOff>
    </xdr:from>
    <xdr:to>
      <xdr:col>18</xdr:col>
      <xdr:colOff>65852</xdr:colOff>
      <xdr:row>40</xdr:row>
      <xdr:rowOff>55563</xdr:rowOff>
    </xdr:to>
    <xdr:graphicFrame macro="">
      <xdr:nvGraphicFramePr>
        <xdr:cNvPr id="2" name="Gráfico 1" descr="Comportamiento de los componentes tarifarios:  CUV, G,T, D, desde mayo 2023 a mayo 2024&#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43</xdr:row>
      <xdr:rowOff>47625</xdr:rowOff>
    </xdr:from>
    <xdr:to>
      <xdr:col>17</xdr:col>
      <xdr:colOff>667926</xdr:colOff>
      <xdr:row>59</xdr:row>
      <xdr:rowOff>123825</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234280</xdr:colOff>
      <xdr:row>16</xdr:row>
      <xdr:rowOff>238817</xdr:rowOff>
    </xdr:from>
    <xdr:to>
      <xdr:col>20</xdr:col>
      <xdr:colOff>552386</xdr:colOff>
      <xdr:row>19</xdr:row>
      <xdr:rowOff>110758</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383021" y="5601039"/>
          <a:ext cx="1879735" cy="60571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752707</xdr:colOff>
      <xdr:row>40</xdr:row>
      <xdr:rowOff>169863</xdr:rowOff>
    </xdr:to>
    <xdr:graphicFrame macro="">
      <xdr:nvGraphicFramePr>
        <xdr:cNvPr id="2" name="Gráfico 1" descr="Comportamiento de los componentes tarifarios:  CUV, G,T, D, desde mayo 2023 a mayo 2024&#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79261</xdr:rowOff>
    </xdr:from>
    <xdr:to>
      <xdr:col>17</xdr:col>
      <xdr:colOff>696951</xdr:colOff>
      <xdr:row>60</xdr:row>
      <xdr:rowOff>45924</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537603</xdr:colOff>
      <xdr:row>40</xdr:row>
      <xdr:rowOff>132929</xdr:rowOff>
    </xdr:from>
    <xdr:to>
      <xdr:col>13</xdr:col>
      <xdr:colOff>173153</xdr:colOff>
      <xdr:row>42</xdr:row>
      <xdr:rowOff>4225</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8408505" y="10020344"/>
          <a:ext cx="1856502"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18794</xdr:colOff>
      <xdr:row>59</xdr:row>
      <xdr:rowOff>141548</xdr:rowOff>
    </xdr:from>
    <xdr:to>
      <xdr:col>13</xdr:col>
      <xdr:colOff>319568</xdr:colOff>
      <xdr:row>61</xdr:row>
      <xdr:rowOff>12845</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8549477" y="13560182"/>
          <a:ext cx="1861945"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203264</xdr:colOff>
      <xdr:row>16</xdr:row>
      <xdr:rowOff>153573</xdr:rowOff>
    </xdr:from>
    <xdr:to>
      <xdr:col>20</xdr:col>
      <xdr:colOff>479488</xdr:colOff>
      <xdr:row>19</xdr:row>
      <xdr:rowOff>71931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198044" y="5468988"/>
          <a:ext cx="1837395" cy="5874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762000</xdr:colOff>
      <xdr:row>41</xdr:row>
      <xdr:rowOff>168729</xdr:rowOff>
    </xdr:to>
    <xdr:graphicFrame macro="">
      <xdr:nvGraphicFramePr>
        <xdr:cNvPr id="2" name="Gráfico 1" descr="Comportamiento de los componentes tarifarios:  CUV, G,T, D, desde mayo 2023 a mayo 2024&#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1620</xdr:colOff>
      <xdr:row>43</xdr:row>
      <xdr:rowOff>133351</xdr:rowOff>
    </xdr:from>
    <xdr:to>
      <xdr:col>17</xdr:col>
      <xdr:colOff>661011</xdr:colOff>
      <xdr:row>60</xdr:row>
      <xdr:rowOff>9526</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173516</xdr:colOff>
      <xdr:row>41</xdr:row>
      <xdr:rowOff>89634</xdr:rowOff>
    </xdr:from>
    <xdr:to>
      <xdr:col>11</xdr:col>
      <xdr:colOff>552286</xdr:colOff>
      <xdr:row>43</xdr:row>
      <xdr:rowOff>18537</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8864600" y="10111923"/>
          <a:ext cx="1985397" cy="296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677930</xdr:colOff>
      <xdr:row>59</xdr:row>
      <xdr:rowOff>95608</xdr:rowOff>
    </xdr:from>
    <xdr:to>
      <xdr:col>12</xdr:col>
      <xdr:colOff>266504</xdr:colOff>
      <xdr:row>61</xdr:row>
      <xdr:rowOff>106496</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9369014" y="13422957"/>
          <a:ext cx="1998514" cy="378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138056</xdr:colOff>
      <xdr:row>17</xdr:row>
      <xdr:rowOff>160949</xdr:rowOff>
    </xdr:from>
    <xdr:to>
      <xdr:col>21</xdr:col>
      <xdr:colOff>99955</xdr:colOff>
      <xdr:row>20</xdr:row>
      <xdr:rowOff>123939</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4845574" y="5788732"/>
          <a:ext cx="2302983" cy="55055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1235926</xdr:colOff>
      <xdr:row>19</xdr:row>
      <xdr:rowOff>112802</xdr:rowOff>
    </xdr:from>
    <xdr:to>
      <xdr:col>18</xdr:col>
      <xdr:colOff>46462</xdr:colOff>
      <xdr:row>40</xdr:row>
      <xdr:rowOff>98717</xdr:rowOff>
    </xdr:to>
    <xdr:graphicFrame macro="">
      <xdr:nvGraphicFramePr>
        <xdr:cNvPr id="2" name="Gráfico 1" descr="Comportamiento de los componentes tarifarios:  CUV, G,T, D, desde mayo 2023 a mayo 2024&#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1195912</xdr:colOff>
      <xdr:row>43</xdr:row>
      <xdr:rowOff>76200</xdr:rowOff>
    </xdr:from>
    <xdr:to>
      <xdr:col>18</xdr:col>
      <xdr:colOff>46462</xdr:colOff>
      <xdr:row>63</xdr:row>
      <xdr:rowOff>19050</xdr:rowOff>
    </xdr:to>
    <xdr:graphicFrame macro="">
      <xdr:nvGraphicFramePr>
        <xdr:cNvPr id="3" name="Gráfico 2" descr="Comportamiento de la tarifa:  estrato1, estrato 2, estratos 3 y 4 y estratos 5 y 6. desde mayo 2023 a mayo 2024"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628520</xdr:colOff>
      <xdr:row>40</xdr:row>
      <xdr:rowOff>131942</xdr:rowOff>
    </xdr:from>
    <xdr:to>
      <xdr:col>13</xdr:col>
      <xdr:colOff>506054</xdr:colOff>
      <xdr:row>42</xdr:row>
      <xdr:rowOff>108659</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9056983" y="9935722"/>
          <a:ext cx="2219291" cy="348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602764</xdr:colOff>
      <xdr:row>62</xdr:row>
      <xdr:rowOff>180420</xdr:rowOff>
    </xdr:from>
    <xdr:to>
      <xdr:col>13</xdr:col>
      <xdr:colOff>374162</xdr:colOff>
      <xdr:row>64</xdr:row>
      <xdr:rowOff>166470</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9031227" y="14072981"/>
          <a:ext cx="2113155" cy="357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150672</xdr:colOff>
      <xdr:row>16</xdr:row>
      <xdr:rowOff>259246</xdr:rowOff>
    </xdr:from>
    <xdr:to>
      <xdr:col>20</xdr:col>
      <xdr:colOff>714252</xdr:colOff>
      <xdr:row>19</xdr:row>
      <xdr:rowOff>13520</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842404" y="5583953"/>
          <a:ext cx="2124750" cy="62778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1202869</xdr:colOff>
      <xdr:row>19</xdr:row>
      <xdr:rowOff>112939</xdr:rowOff>
    </xdr:from>
    <xdr:to>
      <xdr:col>17</xdr:col>
      <xdr:colOff>715537</xdr:colOff>
      <xdr:row>40</xdr:row>
      <xdr:rowOff>101827</xdr:rowOff>
    </xdr:to>
    <xdr:graphicFrame macro="">
      <xdr:nvGraphicFramePr>
        <xdr:cNvPr id="2" name="Gráfico 1" descr="Comportamiento de los componentes tarifarios:  CUV, G,T, D, desde mayo 2023 a mayo 2024&#10;"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1230084</xdr:colOff>
      <xdr:row>42</xdr:row>
      <xdr:rowOff>128586</xdr:rowOff>
    </xdr:from>
    <xdr:to>
      <xdr:col>18</xdr:col>
      <xdr:colOff>9292</xdr:colOff>
      <xdr:row>60</xdr:row>
      <xdr:rowOff>95249</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41518</xdr:colOff>
      <xdr:row>40</xdr:row>
      <xdr:rowOff>36740</xdr:rowOff>
    </xdr:from>
    <xdr:to>
      <xdr:col>13</xdr:col>
      <xdr:colOff>586999</xdr:colOff>
      <xdr:row>41</xdr:row>
      <xdr:rowOff>93890</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8572201" y="9942740"/>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291159</xdr:colOff>
      <xdr:row>60</xdr:row>
      <xdr:rowOff>16096</xdr:rowOff>
    </xdr:from>
    <xdr:to>
      <xdr:col>14</xdr:col>
      <xdr:colOff>176860</xdr:colOff>
      <xdr:row>61</xdr:row>
      <xdr:rowOff>73246</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8821842" y="13639169"/>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211918</xdr:colOff>
      <xdr:row>16</xdr:row>
      <xdr:rowOff>176727</xdr:rowOff>
    </xdr:from>
    <xdr:to>
      <xdr:col>20</xdr:col>
      <xdr:colOff>488142</xdr:colOff>
      <xdr:row>19</xdr:row>
      <xdr:rowOff>105971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504064" y="5492142"/>
          <a:ext cx="1837395" cy="61690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1035843</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mayo 2023 a mayo 2024&#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1235926</xdr:colOff>
      <xdr:row>43</xdr:row>
      <xdr:rowOff>180974</xdr:rowOff>
    </xdr:from>
    <xdr:to>
      <xdr:col>17</xdr:col>
      <xdr:colOff>622609</xdr:colOff>
      <xdr:row>61</xdr:row>
      <xdr:rowOff>57149</xdr:rowOff>
    </xdr:to>
    <xdr:graphicFrame macro="">
      <xdr:nvGraphicFramePr>
        <xdr:cNvPr id="3" name="Gráfico 2" descr="Comportamiento de la tarifa:  estrato1, estrato 2, estratos 3 y 4 y estratos 5 y 6. desde mayo 2023 a mayo 2024&#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174171</xdr:colOff>
      <xdr:row>41</xdr:row>
      <xdr:rowOff>112940</xdr:rowOff>
    </xdr:from>
    <xdr:to>
      <xdr:col>11</xdr:col>
      <xdr:colOff>631372</xdr:colOff>
      <xdr:row>43</xdr:row>
      <xdr:rowOff>10886</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8763000" y="10301969"/>
          <a:ext cx="1763486" cy="268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283028</xdr:colOff>
      <xdr:row>61</xdr:row>
      <xdr:rowOff>67016</xdr:rowOff>
    </xdr:from>
    <xdr:to>
      <xdr:col>12</xdr:col>
      <xdr:colOff>435428</xdr:colOff>
      <xdr:row>62</xdr:row>
      <xdr:rowOff>97971</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8871857" y="13957187"/>
          <a:ext cx="2242457" cy="216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169283</xdr:colOff>
      <xdr:row>17</xdr:row>
      <xdr:rowOff>2755</xdr:rowOff>
    </xdr:from>
    <xdr:to>
      <xdr:col>21</xdr:col>
      <xdr:colOff>237317</xdr:colOff>
      <xdr:row>19</xdr:row>
      <xdr:rowOff>102087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247698" y="5569072"/>
          <a:ext cx="2409790" cy="638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19</xdr:row>
      <xdr:rowOff>62592</xdr:rowOff>
    </xdr:from>
    <xdr:to>
      <xdr:col>17</xdr:col>
      <xdr:colOff>706244</xdr:colOff>
      <xdr:row>40</xdr:row>
      <xdr:rowOff>90941</xdr:rowOff>
    </xdr:to>
    <xdr:graphicFrame macro="">
      <xdr:nvGraphicFramePr>
        <xdr:cNvPr id="2" name="Gráfico 1" descr="Comportamiento de los componentes tarifarios:  CUV, G,T, D, desde mayo 2023 a mayo 2024&#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44</xdr:row>
      <xdr:rowOff>68035</xdr:rowOff>
    </xdr:from>
    <xdr:to>
      <xdr:col>17</xdr:col>
      <xdr:colOff>548269</xdr:colOff>
      <xdr:row>67</xdr:row>
      <xdr:rowOff>142874</xdr:rowOff>
    </xdr:to>
    <xdr:graphicFrame macro="">
      <xdr:nvGraphicFramePr>
        <xdr:cNvPr id="3" name="Gráfico 2" descr="Comportamiento de la tarifa:  estrato1, estrato 2, estratos 3 y 4 y estratos 5 y 6. desde mayo 2023 a mayo 2024&#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201384</xdr:colOff>
      <xdr:row>40</xdr:row>
      <xdr:rowOff>13605</xdr:rowOff>
    </xdr:from>
    <xdr:to>
      <xdr:col>11</xdr:col>
      <xdr:colOff>10883</xdr:colOff>
      <xdr:row>42</xdr:row>
      <xdr:rowOff>35377</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8202384" y="9974034"/>
          <a:ext cx="1866899" cy="391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470808</xdr:colOff>
      <xdr:row>67</xdr:row>
      <xdr:rowOff>36738</xdr:rowOff>
    </xdr:from>
    <xdr:to>
      <xdr:col>11</xdr:col>
      <xdr:colOff>97972</xdr:colOff>
      <xdr:row>69</xdr:row>
      <xdr:rowOff>13606</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471808" y="14993709"/>
          <a:ext cx="1684564" cy="346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190489</xdr:colOff>
      <xdr:row>16</xdr:row>
      <xdr:rowOff>187935</xdr:rowOff>
    </xdr:from>
    <xdr:to>
      <xdr:col>20</xdr:col>
      <xdr:colOff>703170</xdr:colOff>
      <xdr:row>19</xdr:row>
      <xdr:rowOff>46689</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473343" y="5503350"/>
          <a:ext cx="2073851" cy="6207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1235926</xdr:colOff>
      <xdr:row>19</xdr:row>
      <xdr:rowOff>0</xdr:rowOff>
    </xdr:from>
    <xdr:to>
      <xdr:col>17</xdr:col>
      <xdr:colOff>724829</xdr:colOff>
      <xdr:row>39</xdr:row>
      <xdr:rowOff>179388</xdr:rowOff>
    </xdr:to>
    <xdr:graphicFrame macro="">
      <xdr:nvGraphicFramePr>
        <xdr:cNvPr id="2" name="Gráfico 1" descr="Comportamiento de los componentes tarifarios:  CUV, G,T, D, desde mayo 2023 a mayo 2024&#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1235926</xdr:colOff>
      <xdr:row>41</xdr:row>
      <xdr:rowOff>71436</xdr:rowOff>
    </xdr:from>
    <xdr:to>
      <xdr:col>17</xdr:col>
      <xdr:colOff>678364</xdr:colOff>
      <xdr:row>59</xdr:row>
      <xdr:rowOff>38099</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166204</xdr:colOff>
      <xdr:row>39</xdr:row>
      <xdr:rowOff>136072</xdr:rowOff>
    </xdr:from>
    <xdr:to>
      <xdr:col>13</xdr:col>
      <xdr:colOff>51905</xdr:colOff>
      <xdr:row>41</xdr:row>
      <xdr:rowOff>2722</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8864155" y="9902682"/>
          <a:ext cx="1948677" cy="23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259796</xdr:colOff>
      <xdr:row>58</xdr:row>
      <xdr:rowOff>122400</xdr:rowOff>
    </xdr:from>
    <xdr:to>
      <xdr:col>13</xdr:col>
      <xdr:colOff>145497</xdr:colOff>
      <xdr:row>59</xdr:row>
      <xdr:rowOff>174107</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957747" y="13420229"/>
          <a:ext cx="1948677" cy="237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153628</xdr:colOff>
      <xdr:row>16</xdr:row>
      <xdr:rowOff>140187</xdr:rowOff>
    </xdr:from>
    <xdr:to>
      <xdr:col>21</xdr:col>
      <xdr:colOff>49782</xdr:colOff>
      <xdr:row>19</xdr:row>
      <xdr:rowOff>63988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4390018" y="5455602"/>
          <a:ext cx="2237910" cy="65792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0</xdr:colOff>
      <xdr:row>19</xdr:row>
      <xdr:rowOff>95621</xdr:rowOff>
    </xdr:from>
    <xdr:to>
      <xdr:col>18</xdr:col>
      <xdr:colOff>18362</xdr:colOff>
      <xdr:row>40</xdr:row>
      <xdr:rowOff>55934</xdr:rowOff>
    </xdr:to>
    <xdr:graphicFrame macro="">
      <xdr:nvGraphicFramePr>
        <xdr:cNvPr id="2" name="Gráfico 1" descr="Comportamiento de los componentes tarifarios:  CUV, G,T, D, desde mayo 2023 a mayo 2024&#10;"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52386</xdr:rowOff>
    </xdr:from>
    <xdr:to>
      <xdr:col>17</xdr:col>
      <xdr:colOff>716096</xdr:colOff>
      <xdr:row>60</xdr:row>
      <xdr:rowOff>19049</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81678</xdr:colOff>
      <xdr:row>40</xdr:row>
      <xdr:rowOff>29370</xdr:rowOff>
    </xdr:from>
    <xdr:to>
      <xdr:col>13</xdr:col>
      <xdr:colOff>372524</xdr:colOff>
      <xdr:row>41</xdr:row>
      <xdr:rowOff>74150</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729919" y="10073081"/>
          <a:ext cx="1851569" cy="228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743336</xdr:colOff>
      <xdr:row>59</xdr:row>
      <xdr:rowOff>99138</xdr:rowOff>
    </xdr:from>
    <xdr:to>
      <xdr:col>13</xdr:col>
      <xdr:colOff>273614</xdr:colOff>
      <xdr:row>60</xdr:row>
      <xdr:rowOff>156288</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611216" y="13631524"/>
          <a:ext cx="1871362" cy="240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301791</xdr:colOff>
      <xdr:row>16</xdr:row>
      <xdr:rowOff>200839</xdr:rowOff>
    </xdr:from>
    <xdr:to>
      <xdr:col>21</xdr:col>
      <xdr:colOff>366360</xdr:colOff>
      <xdr:row>19</xdr:row>
      <xdr:rowOff>132062</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4403381" y="5580743"/>
          <a:ext cx="2405654" cy="73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1230216</xdr:colOff>
      <xdr:row>18</xdr:row>
      <xdr:rowOff>18362</xdr:rowOff>
    </xdr:from>
    <xdr:to>
      <xdr:col>18</xdr:col>
      <xdr:colOff>18362</xdr:colOff>
      <xdr:row>40</xdr:row>
      <xdr:rowOff>55564</xdr:rowOff>
    </xdr:to>
    <xdr:graphicFrame macro="">
      <xdr:nvGraphicFramePr>
        <xdr:cNvPr id="2" name="Gráfico 1" descr="Comportamiento de los componentes tarifarios:  CUV, G,T, D, desde mayo 2023 a mayo 2024&#10;"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100988</xdr:colOff>
      <xdr:row>40</xdr:row>
      <xdr:rowOff>165254</xdr:rowOff>
    </xdr:from>
    <xdr:to>
      <xdr:col>18</xdr:col>
      <xdr:colOff>55085</xdr:colOff>
      <xdr:row>59</xdr:row>
      <xdr:rowOff>1377</xdr:rowOff>
    </xdr:to>
    <xdr:graphicFrame macro="">
      <xdr:nvGraphicFramePr>
        <xdr:cNvPr id="3" name="Gráfico 2"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384845</xdr:colOff>
      <xdr:row>39</xdr:row>
      <xdr:rowOff>133350</xdr:rowOff>
    </xdr:from>
    <xdr:to>
      <xdr:col>13</xdr:col>
      <xdr:colOff>692860</xdr:colOff>
      <xdr:row>41</xdr:row>
      <xdr:rowOff>9525</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8913737" y="9956723"/>
          <a:ext cx="1868737" cy="24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217898</xdr:colOff>
      <xdr:row>58</xdr:row>
      <xdr:rowOff>145256</xdr:rowOff>
    </xdr:from>
    <xdr:to>
      <xdr:col>13</xdr:col>
      <xdr:colOff>525913</xdr:colOff>
      <xdr:row>60</xdr:row>
      <xdr:rowOff>21431</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8746790" y="13457304"/>
          <a:ext cx="1868737" cy="24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280988</xdr:colOff>
      <xdr:row>16</xdr:row>
      <xdr:rowOff>187172</xdr:rowOff>
    </xdr:from>
    <xdr:to>
      <xdr:col>21</xdr:col>
      <xdr:colOff>133348</xdr:colOff>
      <xdr:row>19</xdr:row>
      <xdr:rowOff>113613</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4281590" y="5567076"/>
          <a:ext cx="2193445" cy="69762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1235926</xdr:colOff>
      <xdr:row>18</xdr:row>
      <xdr:rowOff>142875</xdr:rowOff>
    </xdr:from>
    <xdr:to>
      <xdr:col>18</xdr:col>
      <xdr:colOff>9292</xdr:colOff>
      <xdr:row>39</xdr:row>
      <xdr:rowOff>46464</xdr:rowOff>
    </xdr:to>
    <xdr:graphicFrame macro="">
      <xdr:nvGraphicFramePr>
        <xdr:cNvPr id="10" name="Gráfico 9" descr="Comportamiento de los componentes tarifarios:  CUV, G,T, D, desde mayo 2023 a mayo 2024&#10;" title="Componentes Yopal Mercado 14">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715537</xdr:colOff>
      <xdr:row>59</xdr:row>
      <xdr:rowOff>85724</xdr:rowOff>
    </xdr:to>
    <xdr:graphicFrame macro="">
      <xdr:nvGraphicFramePr>
        <xdr:cNvPr id="11" name="Gráfico 10"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15896</xdr:colOff>
      <xdr:row>38</xdr:row>
      <xdr:rowOff>166140</xdr:rowOff>
    </xdr:from>
    <xdr:to>
      <xdr:col>13</xdr:col>
      <xdr:colOff>444821</xdr:colOff>
      <xdr:row>40</xdr:row>
      <xdr:rowOff>37437</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9206359" y="9700433"/>
          <a:ext cx="1869291"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93457</xdr:colOff>
      <xdr:row>58</xdr:row>
      <xdr:rowOff>169856</xdr:rowOff>
    </xdr:from>
    <xdr:to>
      <xdr:col>13</xdr:col>
      <xdr:colOff>518134</xdr:colOff>
      <xdr:row>60</xdr:row>
      <xdr:rowOff>36506</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624140" y="13421222"/>
          <a:ext cx="1865043" cy="23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216356</xdr:colOff>
      <xdr:row>16</xdr:row>
      <xdr:rowOff>123759</xdr:rowOff>
    </xdr:from>
    <xdr:to>
      <xdr:col>20</xdr:col>
      <xdr:colOff>492580</xdr:colOff>
      <xdr:row>19</xdr:row>
      <xdr:rowOff>54729</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3969527" y="5439174"/>
          <a:ext cx="1837394" cy="6186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400049</xdr:colOff>
      <xdr:row>39</xdr:row>
      <xdr:rowOff>14968</xdr:rowOff>
    </xdr:from>
    <xdr:to>
      <xdr:col>18</xdr:col>
      <xdr:colOff>260196</xdr:colOff>
      <xdr:row>56</xdr:row>
      <xdr:rowOff>172131</xdr:rowOff>
    </xdr:to>
    <xdr:graphicFrame macro="">
      <xdr:nvGraphicFramePr>
        <xdr:cNvPr id="10" name="Gráfico 9" descr="Comportamiento de la tarifa:  estrato1, estrato 2, estratos 3 y 4 y estratos 5 y 6. desde mayo 2023 a mayo 2024&#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419098</xdr:colOff>
      <xdr:row>19</xdr:row>
      <xdr:rowOff>38100</xdr:rowOff>
    </xdr:from>
    <xdr:to>
      <xdr:col>17</xdr:col>
      <xdr:colOff>650488</xdr:colOff>
      <xdr:row>36</xdr:row>
      <xdr:rowOff>152400</xdr:rowOff>
    </xdr:to>
    <xdr:graphicFrame macro="">
      <xdr:nvGraphicFramePr>
        <xdr:cNvPr id="11" name="Gráfico 10" descr="Comportamiento de los componentes tarifarios:  CUV, G,T, D,desde mayo 2023 a mayo 2024&#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226510</xdr:colOff>
      <xdr:row>36</xdr:row>
      <xdr:rowOff>90703</xdr:rowOff>
    </xdr:from>
    <xdr:to>
      <xdr:col>11</xdr:col>
      <xdr:colOff>686698</xdr:colOff>
      <xdr:row>37</xdr:row>
      <xdr:rowOff>147853</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394778" y="9327630"/>
          <a:ext cx="1900554"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127873</xdr:colOff>
      <xdr:row>56</xdr:row>
      <xdr:rowOff>135607</xdr:rowOff>
    </xdr:from>
    <xdr:to>
      <xdr:col>11</xdr:col>
      <xdr:colOff>593504</xdr:colOff>
      <xdr:row>58</xdr:row>
      <xdr:rowOff>1462</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296141" y="13089607"/>
          <a:ext cx="1905997" cy="237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213467</xdr:colOff>
      <xdr:row>17</xdr:row>
      <xdr:rowOff>9127</xdr:rowOff>
    </xdr:from>
    <xdr:to>
      <xdr:col>20</xdr:col>
      <xdr:colOff>776336</xdr:colOff>
      <xdr:row>19</xdr:row>
      <xdr:rowOff>114698</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4561369" y="5519688"/>
          <a:ext cx="2124040" cy="67242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157238</xdr:rowOff>
    </xdr:from>
    <xdr:to>
      <xdr:col>9</xdr:col>
      <xdr:colOff>1451428</xdr:colOff>
      <xdr:row>42</xdr:row>
      <xdr:rowOff>157238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5812487"/>
          <a:ext cx="13280935" cy="27000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96665" y="5394959"/>
          <a:ext cx="6335162" cy="967995"/>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167485"/>
          <a:ext cx="5217919" cy="237462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83155" y="12253250"/>
          <a:ext cx="10669905" cy="241305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28576</xdr:rowOff>
    </xdr:from>
    <xdr:to>
      <xdr:col>18</xdr:col>
      <xdr:colOff>55756</xdr:colOff>
      <xdr:row>39</xdr:row>
      <xdr:rowOff>1164</xdr:rowOff>
    </xdr:to>
    <xdr:graphicFrame macro="">
      <xdr:nvGraphicFramePr>
        <xdr:cNvPr id="9" name="Gráfico 8" descr="Comportamiento de los componentes tarifarios:  CUV, G,T, D, desde mayo 2023 a mayo 2024"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1235925</xdr:colOff>
      <xdr:row>41</xdr:row>
      <xdr:rowOff>97166</xdr:rowOff>
    </xdr:from>
    <xdr:to>
      <xdr:col>17</xdr:col>
      <xdr:colOff>743413</xdr:colOff>
      <xdr:row>59</xdr:row>
      <xdr:rowOff>77277</xdr:rowOff>
    </xdr:to>
    <xdr:graphicFrame macro="">
      <xdr:nvGraphicFramePr>
        <xdr:cNvPr id="10" name="Gráfico 9" descr="Comportamiento de la tarifa:  estrato1, estrato 2, estratos 3 y 4 y estratos 5 y 6. desde mayo 2023 a mayo 2024&#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124369</xdr:colOff>
      <xdr:row>16</xdr:row>
      <xdr:rowOff>164445</xdr:rowOff>
    </xdr:from>
    <xdr:to>
      <xdr:col>20</xdr:col>
      <xdr:colOff>731526</xdr:colOff>
      <xdr:row>19</xdr:row>
      <xdr:rowOff>105564</xdr:rowOff>
    </xdr:to>
    <xdr:sp macro="[1]!EST"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3635930" y="5479860"/>
          <a:ext cx="2168328" cy="68453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199941</xdr:colOff>
      <xdr:row>59</xdr:row>
      <xdr:rowOff>27649</xdr:rowOff>
    </xdr:from>
    <xdr:to>
      <xdr:col>13</xdr:col>
      <xdr:colOff>88900</xdr:colOff>
      <xdr:row>60</xdr:row>
      <xdr:rowOff>84800</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303161" y="13520625"/>
          <a:ext cx="2007690"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1230085</xdr:colOff>
      <xdr:row>19</xdr:row>
      <xdr:rowOff>54429</xdr:rowOff>
    </xdr:from>
    <xdr:to>
      <xdr:col>17</xdr:col>
      <xdr:colOff>752707</xdr:colOff>
      <xdr:row>40</xdr:row>
      <xdr:rowOff>46038</xdr:rowOff>
    </xdr:to>
    <xdr:graphicFrame macro="">
      <xdr:nvGraphicFramePr>
        <xdr:cNvPr id="2" name="Gráfico 1" descr="Comportamiento de los componentes tarifarios:  CUV, G,T, D, desde desde desde mayo 2023 a mayo 2024"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17</xdr:col>
      <xdr:colOff>659780</xdr:colOff>
      <xdr:row>60</xdr:row>
      <xdr:rowOff>151040</xdr:rowOff>
    </xdr:to>
    <xdr:graphicFrame macro="">
      <xdr:nvGraphicFramePr>
        <xdr:cNvPr id="3" name="Gráfico 2" descr="Comportamiento de la tarifa:  estrato1, estrato 2, estratos 3 y 4 y estratos 5 y 6. desde mayo 2023 a mayo 2024"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159036</xdr:colOff>
      <xdr:row>17</xdr:row>
      <xdr:rowOff>20319</xdr:rowOff>
    </xdr:from>
    <xdr:to>
      <xdr:col>20</xdr:col>
      <xdr:colOff>435260</xdr:colOff>
      <xdr:row>19</xdr:row>
      <xdr:rowOff>140063</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4283914" y="5530880"/>
          <a:ext cx="1837395" cy="5007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xdr:colOff>
      <xdr:row>20</xdr:row>
      <xdr:rowOff>64843</xdr:rowOff>
    </xdr:from>
    <xdr:to>
      <xdr:col>18</xdr:col>
      <xdr:colOff>9407</xdr:colOff>
      <xdr:row>40</xdr:row>
      <xdr:rowOff>37255</xdr:rowOff>
    </xdr:to>
    <xdr:graphicFrame macro="">
      <xdr:nvGraphicFramePr>
        <xdr:cNvPr id="2" name="Gráfico 1" descr="Comportamiento de los componentes tarifarios:  CUV, G,T, D, desde desde mayo 2023 a mayo 2024"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267741</xdr:colOff>
      <xdr:row>40</xdr:row>
      <xdr:rowOff>0</xdr:rowOff>
    </xdr:from>
    <xdr:to>
      <xdr:col>12</xdr:col>
      <xdr:colOff>743151</xdr:colOff>
      <xdr:row>41</xdr:row>
      <xdr:rowOff>57150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860482" y="9774296"/>
          <a:ext cx="1839484"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515965</xdr:colOff>
      <xdr:row>61</xdr:row>
      <xdr:rowOff>10046</xdr:rowOff>
    </xdr:from>
    <xdr:to>
      <xdr:col>13</xdr:col>
      <xdr:colOff>179264</xdr:colOff>
      <xdr:row>62</xdr:row>
      <xdr:rowOff>60880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816113" y="13537898"/>
          <a:ext cx="1808188" cy="22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254218</xdr:colOff>
      <xdr:row>16</xdr:row>
      <xdr:rowOff>166006</xdr:rowOff>
    </xdr:from>
    <xdr:to>
      <xdr:col>21</xdr:col>
      <xdr:colOff>383487</xdr:colOff>
      <xdr:row>19</xdr:row>
      <xdr:rowOff>84364</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3603329" y="5490599"/>
          <a:ext cx="2471714" cy="61450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-1</xdr:colOff>
      <xdr:row>43</xdr:row>
      <xdr:rowOff>93067</xdr:rowOff>
    </xdr:from>
    <xdr:to>
      <xdr:col>17</xdr:col>
      <xdr:colOff>686740</xdr:colOff>
      <xdr:row>61</xdr:row>
      <xdr:rowOff>68801</xdr:rowOff>
    </xdr:to>
    <xdr:graphicFrame macro="">
      <xdr:nvGraphicFramePr>
        <xdr:cNvPr id="14" name="Gráfico 13" descr="Comportamiento de la tarifa:  estrato1, estrato 2, estratos 3 y 4 y estratos 5 y 6. desde mayo 2023 a mayo 2024&#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1222261</xdr:colOff>
      <xdr:row>19</xdr:row>
      <xdr:rowOff>11905</xdr:rowOff>
    </xdr:from>
    <xdr:to>
      <xdr:col>17</xdr:col>
      <xdr:colOff>743415</xdr:colOff>
      <xdr:row>40</xdr:row>
      <xdr:rowOff>178592</xdr:rowOff>
    </xdr:to>
    <xdr:graphicFrame macro="">
      <xdr:nvGraphicFramePr>
        <xdr:cNvPr id="2" name="Gráfico 1" descr="Comportamiento de los componentes tarifarios:  CUV, G,T, D, desde mayo 2023 a mayo 2024"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17</xdr:col>
      <xdr:colOff>473927</xdr:colOff>
      <xdr:row>60</xdr:row>
      <xdr:rowOff>180974</xdr:rowOff>
    </xdr:to>
    <xdr:graphicFrame macro="">
      <xdr:nvGraphicFramePr>
        <xdr:cNvPr id="3" name="Gráfico 2" descr="Comportamiento de la tarifa:  estrato1, estrato 2, estratos 3 y 4 y estratos 5 y 6. desde mayo 2023 a mayo 2024"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149032</xdr:colOff>
      <xdr:row>41</xdr:row>
      <xdr:rowOff>28575</xdr:rowOff>
    </xdr:from>
    <xdr:to>
      <xdr:col>13</xdr:col>
      <xdr:colOff>694513</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8679715" y="10204063"/>
          <a:ext cx="1865042"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274366</xdr:colOff>
      <xdr:row>60</xdr:row>
      <xdr:rowOff>103381</xdr:rowOff>
    </xdr:from>
    <xdr:to>
      <xdr:col>14</xdr:col>
      <xdr:colOff>39262</xdr:colOff>
      <xdr:row>61</xdr:row>
      <xdr:rowOff>160531</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8805049" y="13810088"/>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96080</xdr:colOff>
      <xdr:row>17</xdr:row>
      <xdr:rowOff>333673</xdr:rowOff>
    </xdr:from>
    <xdr:to>
      <xdr:col>20</xdr:col>
      <xdr:colOff>394076</xdr:colOff>
      <xdr:row>21</xdr:row>
      <xdr:rowOff>49052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3849251" y="5816356"/>
          <a:ext cx="1859166" cy="6911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dpalacio\Downloads\Informe%20Tarifas-Gas%20Natural-Ciudades%20Principales-Junio-2023-VM_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4.4"/>
  <cols>
    <col min="1" max="29" width="11.44140625" style="2"/>
  </cols>
  <sheetData>
    <row r="2" spans="1:11" ht="15" customHeight="1" thickBot="1">
      <c r="B2" s="10"/>
      <c r="C2" s="10"/>
      <c r="D2" s="10"/>
      <c r="E2" s="10"/>
      <c r="F2" s="10"/>
      <c r="G2" s="10"/>
      <c r="H2" s="10"/>
      <c r="I2" s="10"/>
      <c r="J2" s="10"/>
      <c r="K2" s="10"/>
    </row>
    <row r="3" spans="1:11" ht="26.25" customHeight="1">
      <c r="A3" s="10"/>
      <c r="B3" s="10"/>
      <c r="C3" s="95" t="s">
        <v>90</v>
      </c>
      <c r="D3" s="96"/>
      <c r="E3" s="96"/>
      <c r="F3" s="96"/>
      <c r="G3" s="96"/>
      <c r="H3" s="96"/>
      <c r="I3" s="97"/>
      <c r="J3" s="10"/>
      <c r="K3" s="10"/>
    </row>
    <row r="4" spans="1:11" ht="26.25" customHeight="1" thickBot="1">
      <c r="A4" s="10"/>
      <c r="B4" s="10"/>
      <c r="C4" s="98"/>
      <c r="D4" s="99"/>
      <c r="E4" s="99"/>
      <c r="F4" s="99"/>
      <c r="G4" s="99"/>
      <c r="H4" s="99"/>
      <c r="I4" s="100"/>
      <c r="J4" s="10"/>
      <c r="K4" s="10"/>
    </row>
    <row r="5" spans="1:11" ht="15" customHeight="1">
      <c r="A5" s="10"/>
      <c r="B5" s="10"/>
      <c r="C5" s="42"/>
      <c r="D5" s="43"/>
      <c r="E5" s="43"/>
      <c r="F5" s="43"/>
      <c r="G5" s="43"/>
      <c r="H5" s="43"/>
      <c r="I5" s="44"/>
      <c r="J5" s="10"/>
      <c r="K5" s="10"/>
    </row>
    <row r="6" spans="1:11" ht="15" customHeight="1">
      <c r="A6" s="10"/>
      <c r="B6" s="10"/>
      <c r="C6" s="16"/>
      <c r="D6" s="45"/>
      <c r="E6" s="45"/>
      <c r="F6" s="45"/>
      <c r="G6" s="45"/>
      <c r="H6" s="45"/>
      <c r="I6" s="17"/>
      <c r="J6" s="10"/>
      <c r="K6" s="10"/>
    </row>
    <row r="7" spans="1:11" ht="15" customHeight="1">
      <c r="A7" s="10"/>
      <c r="B7" s="10"/>
      <c r="C7" s="16"/>
      <c r="D7" s="45"/>
      <c r="E7" s="45"/>
      <c r="F7" s="45"/>
      <c r="G7" s="45"/>
      <c r="H7" s="45"/>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 thickBot="1">
      <c r="C20" s="4"/>
      <c r="D20" s="5"/>
      <c r="E20" s="5"/>
      <c r="F20" s="5"/>
      <c r="G20" s="5"/>
      <c r="H20" s="5"/>
      <c r="I20" s="6"/>
    </row>
    <row r="21" spans="3:9" ht="15" customHeight="1" thickBot="1"/>
    <row r="22" spans="3:9" ht="81" customHeight="1" thickBot="1">
      <c r="C22" s="101" t="s">
        <v>61</v>
      </c>
      <c r="D22" s="102"/>
      <c r="E22" s="102"/>
      <c r="F22" s="102"/>
      <c r="G22" s="102"/>
      <c r="H22" s="102"/>
      <c r="I22" s="103"/>
    </row>
    <row r="23" spans="3:9" ht="3" customHeight="1" thickBot="1"/>
    <row r="24" spans="3:9" ht="45.6" customHeight="1" thickBot="1">
      <c r="C24" s="101" t="s">
        <v>89</v>
      </c>
      <c r="D24" s="102"/>
      <c r="E24" s="102"/>
      <c r="F24" s="102"/>
      <c r="G24" s="102"/>
      <c r="H24" s="102"/>
      <c r="I24" s="103"/>
    </row>
    <row r="25" spans="3:9" ht="7.5" customHeight="1" thickBot="1"/>
    <row r="26" spans="3:9" ht="19.5" customHeight="1">
      <c r="C26" s="104" t="s">
        <v>94</v>
      </c>
      <c r="D26" s="105"/>
      <c r="E26" s="105"/>
      <c r="F26" s="105"/>
      <c r="G26" s="105"/>
      <c r="H26" s="105"/>
      <c r="I26" s="106"/>
    </row>
    <row r="27" spans="3:9">
      <c r="C27" s="107"/>
      <c r="D27" s="108"/>
      <c r="E27" s="108"/>
      <c r="F27" s="108"/>
      <c r="G27" s="108"/>
      <c r="H27" s="108"/>
      <c r="I27" s="109"/>
    </row>
    <row r="28" spans="3:9">
      <c r="C28" s="107"/>
      <c r="D28" s="108"/>
      <c r="E28" s="108"/>
      <c r="F28" s="108"/>
      <c r="G28" s="108"/>
      <c r="H28" s="108"/>
      <c r="I28" s="109"/>
    </row>
    <row r="29" spans="3:9">
      <c r="C29" s="107"/>
      <c r="D29" s="108"/>
      <c r="E29" s="108"/>
      <c r="F29" s="108"/>
      <c r="G29" s="108"/>
      <c r="H29" s="108"/>
      <c r="I29" s="109"/>
    </row>
    <row r="30" spans="3:9" ht="15" thickBot="1">
      <c r="C30" s="110"/>
      <c r="D30" s="111"/>
      <c r="E30" s="111"/>
      <c r="F30" s="111"/>
      <c r="G30" s="111"/>
      <c r="H30" s="111"/>
      <c r="I30" s="112"/>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83" zoomScaleNormal="83"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0" width="11.44140625" style="2"/>
    <col min="11" max="11" width="12.33203125" style="2" customWidth="1"/>
    <col min="12" max="16" width="11.44140625" style="2"/>
    <col min="17" max="17" width="10.5546875" style="2" customWidth="1"/>
    <col min="18" max="16384" width="11.44140625" style="2"/>
  </cols>
  <sheetData>
    <row r="1" spans="1:18">
      <c r="A1" s="194"/>
      <c r="B1" s="194"/>
      <c r="C1" s="194"/>
    </row>
    <row r="2" spans="1:18" ht="15" thickBot="1"/>
    <row r="3" spans="1:18" ht="26.25" customHeight="1" thickBot="1">
      <c r="F3" s="205" t="s">
        <v>131</v>
      </c>
      <c r="G3" s="206"/>
      <c r="H3" s="206"/>
      <c r="I3" s="206"/>
      <c r="J3" s="206"/>
      <c r="K3" s="206"/>
      <c r="L3" s="206"/>
      <c r="M3" s="206"/>
      <c r="N3" s="206"/>
      <c r="O3" s="206"/>
      <c r="P3" s="206"/>
      <c r="Q3" s="206"/>
      <c r="R3" s="207"/>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993.53</v>
      </c>
      <c r="G5" s="81">
        <v>823.66</v>
      </c>
      <c r="H5" s="81">
        <v>932.63</v>
      </c>
      <c r="I5" s="81">
        <v>738.7</v>
      </c>
      <c r="J5" s="81">
        <v>699.68</v>
      </c>
      <c r="K5" s="81">
        <v>694.96</v>
      </c>
      <c r="L5" s="81">
        <v>695.28</v>
      </c>
      <c r="M5" s="81">
        <v>695.28</v>
      </c>
      <c r="N5" s="81">
        <v>642.83000000000004</v>
      </c>
      <c r="O5" s="81">
        <v>677.42</v>
      </c>
      <c r="P5" s="81">
        <v>708.44</v>
      </c>
      <c r="Q5" s="81">
        <v>1399.86</v>
      </c>
      <c r="R5" s="70">
        <v>1311.98</v>
      </c>
    </row>
    <row r="6" spans="1:18" ht="26.25" customHeight="1">
      <c r="E6" s="31" t="s">
        <v>64</v>
      </c>
      <c r="F6" s="28">
        <v>372.04</v>
      </c>
      <c r="G6" s="11">
        <v>418.43</v>
      </c>
      <c r="H6" s="11">
        <v>465.37</v>
      </c>
      <c r="I6" s="11">
        <v>416.42</v>
      </c>
      <c r="J6" s="11">
        <v>450.11</v>
      </c>
      <c r="K6" s="11">
        <v>517.63</v>
      </c>
      <c r="L6" s="11">
        <v>446.03</v>
      </c>
      <c r="M6" s="11">
        <v>446.03</v>
      </c>
      <c r="N6" s="11">
        <v>538.87</v>
      </c>
      <c r="O6" s="11">
        <v>461.59</v>
      </c>
      <c r="P6" s="11">
        <v>460.14</v>
      </c>
      <c r="Q6" s="11">
        <v>650.49</v>
      </c>
      <c r="R6" s="25">
        <v>670.54</v>
      </c>
    </row>
    <row r="7" spans="1:18" ht="26.25" customHeight="1">
      <c r="E7" s="31" t="s">
        <v>65</v>
      </c>
      <c r="F7" s="28">
        <v>487.06</v>
      </c>
      <c r="G7" s="11">
        <v>487.06</v>
      </c>
      <c r="H7" s="11">
        <v>474.47</v>
      </c>
      <c r="I7" s="11">
        <v>470.2</v>
      </c>
      <c r="J7" s="11">
        <v>475.33</v>
      </c>
      <c r="K7" s="11">
        <v>475.33</v>
      </c>
      <c r="L7" s="11">
        <v>479.27</v>
      </c>
      <c r="M7" s="11">
        <v>475.44</v>
      </c>
      <c r="N7" s="11">
        <v>513.39</v>
      </c>
      <c r="O7" s="11">
        <v>472.92</v>
      </c>
      <c r="P7" s="11">
        <v>477.03</v>
      </c>
      <c r="Q7" s="11">
        <v>476.39</v>
      </c>
      <c r="R7" s="25">
        <v>477.68</v>
      </c>
    </row>
    <row r="8" spans="1:18" ht="26.25" customHeight="1">
      <c r="E8" s="31" t="s">
        <v>66</v>
      </c>
      <c r="F8" s="28">
        <v>1926.46</v>
      </c>
      <c r="G8" s="11">
        <v>1778.05</v>
      </c>
      <c r="H8" s="11">
        <v>1935.47</v>
      </c>
      <c r="I8" s="11">
        <v>1672.03</v>
      </c>
      <c r="J8" s="11">
        <v>1679.03</v>
      </c>
      <c r="K8" s="11">
        <v>1746.12</v>
      </c>
      <c r="L8" s="11">
        <v>1675.45</v>
      </c>
      <c r="M8" s="11">
        <v>1675</v>
      </c>
      <c r="N8" s="11">
        <v>1705.82</v>
      </c>
      <c r="O8" s="11">
        <v>1662.32</v>
      </c>
      <c r="P8" s="11">
        <v>1703.21</v>
      </c>
      <c r="Q8" s="11">
        <v>2569.14</v>
      </c>
      <c r="R8" s="25">
        <v>2524.7600000000002</v>
      </c>
    </row>
    <row r="9" spans="1:18" ht="26.25" customHeight="1" thickBot="1">
      <c r="E9" s="32" t="s">
        <v>67</v>
      </c>
      <c r="F9" s="29">
        <v>2660</v>
      </c>
      <c r="G9" s="26">
        <v>2669</v>
      </c>
      <c r="H9" s="26">
        <v>2673</v>
      </c>
      <c r="I9" s="26">
        <v>2683</v>
      </c>
      <c r="J9" s="26">
        <v>2699</v>
      </c>
      <c r="K9" s="26">
        <v>2710</v>
      </c>
      <c r="L9" s="33">
        <v>2713</v>
      </c>
      <c r="M9" s="33">
        <v>2713</v>
      </c>
      <c r="N9" s="33">
        <v>2732</v>
      </c>
      <c r="O9" s="33">
        <v>2753</v>
      </c>
      <c r="P9" s="26">
        <v>2780</v>
      </c>
      <c r="Q9" s="26">
        <v>2796</v>
      </c>
      <c r="R9" s="27">
        <v>2809</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132</v>
      </c>
      <c r="G11" s="206"/>
      <c r="H11" s="206"/>
      <c r="I11" s="206"/>
      <c r="J11" s="206"/>
      <c r="K11" s="206"/>
      <c r="L11" s="206"/>
      <c r="M11" s="206"/>
      <c r="N11" s="206"/>
      <c r="O11" s="206"/>
      <c r="P11" s="206"/>
      <c r="Q11" s="206"/>
      <c r="R11" s="207"/>
    </row>
    <row r="12" spans="1:18" ht="30" customHeight="1" thickBot="1">
      <c r="D12" s="40" t="s">
        <v>84</v>
      </c>
      <c r="E12" s="51"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0">
        <v>856.04</v>
      </c>
      <c r="G13" s="81">
        <v>806.28</v>
      </c>
      <c r="H13" s="81">
        <v>864.11</v>
      </c>
      <c r="I13" s="81">
        <v>758.17</v>
      </c>
      <c r="J13" s="81">
        <v>765.41</v>
      </c>
      <c r="K13" s="81">
        <v>794.12</v>
      </c>
      <c r="L13" s="81">
        <v>760.84</v>
      </c>
      <c r="M13" s="81">
        <v>762.7</v>
      </c>
      <c r="N13" s="81">
        <v>794.89</v>
      </c>
      <c r="O13" s="81">
        <v>781.94</v>
      </c>
      <c r="P13" s="81">
        <v>785.02</v>
      </c>
      <c r="Q13" s="81">
        <v>1125.1600000000001</v>
      </c>
      <c r="R13" s="70">
        <v>1112.9000000000001</v>
      </c>
    </row>
    <row r="14" spans="1:18" ht="30" customHeight="1" thickBot="1">
      <c r="D14" s="196"/>
      <c r="E14" s="31" t="s">
        <v>69</v>
      </c>
      <c r="F14" s="28">
        <v>1097.58</v>
      </c>
      <c r="G14" s="11">
        <v>1038.3</v>
      </c>
      <c r="H14" s="11">
        <v>1108.42</v>
      </c>
      <c r="I14" s="11">
        <v>971.8</v>
      </c>
      <c r="J14" s="11">
        <v>980.53</v>
      </c>
      <c r="K14" s="11">
        <v>1014.06</v>
      </c>
      <c r="L14" s="11">
        <v>969.81</v>
      </c>
      <c r="M14" s="11">
        <v>971.9</v>
      </c>
      <c r="N14" s="11">
        <v>991.4</v>
      </c>
      <c r="O14" s="11">
        <v>996.24</v>
      </c>
      <c r="P14" s="11">
        <v>978.2</v>
      </c>
      <c r="Q14" s="11">
        <v>1428.55</v>
      </c>
      <c r="R14" s="25">
        <v>1389.48</v>
      </c>
    </row>
    <row r="15" spans="1:18" ht="30" customHeight="1" thickBot="1">
      <c r="D15" s="39" t="s">
        <v>86</v>
      </c>
      <c r="E15" s="31" t="s">
        <v>70</v>
      </c>
      <c r="F15" s="28">
        <v>1926.46</v>
      </c>
      <c r="G15" s="11">
        <v>1778.05</v>
      </c>
      <c r="H15" s="11">
        <v>1935.47</v>
      </c>
      <c r="I15" s="11">
        <v>1672.03</v>
      </c>
      <c r="J15" s="11">
        <v>1679.03</v>
      </c>
      <c r="K15" s="11">
        <v>1746.12</v>
      </c>
      <c r="L15" s="11">
        <v>1675.45</v>
      </c>
      <c r="M15" s="11">
        <v>1675</v>
      </c>
      <c r="N15" s="11">
        <v>1705.82</v>
      </c>
      <c r="O15" s="11">
        <v>1705.82</v>
      </c>
      <c r="P15" s="11">
        <f>+P8</f>
        <v>1703.21</v>
      </c>
      <c r="Q15" s="11">
        <f>+Q8</f>
        <v>2569.14</v>
      </c>
      <c r="R15" s="25">
        <f>+R8</f>
        <v>2524.7600000000002</v>
      </c>
    </row>
    <row r="16" spans="1:18" ht="30" customHeight="1" thickBot="1">
      <c r="D16" s="39" t="s">
        <v>87</v>
      </c>
      <c r="E16" s="32" t="s">
        <v>71</v>
      </c>
      <c r="F16" s="29">
        <v>1964.9892</v>
      </c>
      <c r="G16" s="26">
        <v>1813.6109999999999</v>
      </c>
      <c r="H16" s="26">
        <v>1974.1794</v>
      </c>
      <c r="I16" s="26">
        <v>1705.4705999999999</v>
      </c>
      <c r="J16" s="26">
        <v>1712.6106</v>
      </c>
      <c r="K16" s="26">
        <v>2095.3440000000001</v>
      </c>
      <c r="L16" s="26">
        <v>2010.54</v>
      </c>
      <c r="M16" s="26">
        <v>2010</v>
      </c>
      <c r="N16" s="26">
        <v>2046.9839999999999</v>
      </c>
      <c r="O16" s="26">
        <v>2046.9839999999999</v>
      </c>
      <c r="P16" s="26">
        <f>+P15*1.2</f>
        <v>2043.8519999999999</v>
      </c>
      <c r="Q16" s="26">
        <f>+Q15*1.2</f>
        <v>3082.9679999999998</v>
      </c>
      <c r="R16" s="27">
        <f>+R15*1.2</f>
        <v>3029.712</v>
      </c>
    </row>
    <row r="17" spans="5:18" ht="15" customHeight="1">
      <c r="E17" s="200" t="s">
        <v>88</v>
      </c>
      <c r="F17" s="201"/>
      <c r="G17" s="201"/>
      <c r="H17" s="201"/>
      <c r="I17" s="201"/>
      <c r="J17" s="201"/>
      <c r="K17" s="201"/>
      <c r="L17" s="201"/>
      <c r="M17" s="201"/>
      <c r="N17" s="201"/>
      <c r="O17" s="201"/>
      <c r="P17" s="201"/>
      <c r="Q17" s="201"/>
    </row>
    <row r="18" spans="5:18" ht="45.75" customHeight="1">
      <c r="E18" s="204" t="s">
        <v>93</v>
      </c>
      <c r="F18" s="204"/>
      <c r="G18" s="204"/>
      <c r="H18" s="204"/>
      <c r="I18" s="204"/>
      <c r="J18" s="204"/>
      <c r="K18" s="204"/>
      <c r="L18" s="204"/>
      <c r="M18" s="204"/>
      <c r="N18" s="204"/>
      <c r="O18" s="204"/>
      <c r="P18" s="204"/>
      <c r="Q18" s="204"/>
      <c r="R18" s="204"/>
    </row>
    <row r="19" spans="5:18" ht="15.6">
      <c r="E19" s="79"/>
    </row>
    <row r="42" spans="5:5">
      <c r="E42" s="78"/>
    </row>
    <row r="80" ht="32.25" customHeight="1"/>
    <row r="81" ht="32.25" customHeight="1"/>
    <row r="84" ht="30" customHeight="1"/>
    <row r="87" ht="21" customHeight="1"/>
  </sheetData>
  <mergeCells count="7">
    <mergeCell ref="E18:R18"/>
    <mergeCell ref="E10:R10"/>
    <mergeCell ref="A1:C1"/>
    <mergeCell ref="D13:D14"/>
    <mergeCell ref="F3:R3"/>
    <mergeCell ref="F11:R11"/>
    <mergeCell ref="E17:Q17"/>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U95"/>
  <sheetViews>
    <sheetView zoomScale="81" zoomScaleNormal="81"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2" width="9.6640625" style="2" customWidth="1"/>
    <col min="13" max="14" width="11.44140625" style="2"/>
    <col min="15" max="21" width="10.6640625" customWidth="1"/>
    <col min="22" max="16384" width="11.44140625" style="2"/>
  </cols>
  <sheetData>
    <row r="1" spans="1:21">
      <c r="A1" s="194"/>
      <c r="B1" s="194"/>
      <c r="C1" s="194"/>
      <c r="O1" s="2"/>
      <c r="P1" s="2"/>
    </row>
    <row r="2" spans="1:21" ht="15" thickBot="1">
      <c r="O2" s="2"/>
      <c r="P2" s="2"/>
      <c r="Q2" s="2"/>
      <c r="R2" s="2"/>
      <c r="S2" s="2"/>
      <c r="T2" s="2"/>
      <c r="U2" s="2"/>
    </row>
    <row r="3" spans="1:21" ht="26.25" customHeight="1" thickBot="1">
      <c r="F3" s="205" t="s">
        <v>133</v>
      </c>
      <c r="G3" s="206"/>
      <c r="H3" s="206"/>
      <c r="I3" s="206"/>
      <c r="J3" s="206"/>
      <c r="K3" s="206"/>
      <c r="L3" s="206"/>
      <c r="M3" s="206"/>
      <c r="N3" s="206"/>
      <c r="O3" s="206"/>
      <c r="P3" s="206"/>
      <c r="Q3" s="206"/>
      <c r="R3" s="207"/>
      <c r="S3" s="2"/>
      <c r="T3" s="2"/>
      <c r="U3" s="2"/>
    </row>
    <row r="4" spans="1:21"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c r="S4" s="2"/>
      <c r="T4" s="2"/>
      <c r="U4" s="2"/>
    </row>
    <row r="5" spans="1:21" ht="26.25" customHeight="1">
      <c r="E5" s="49" t="s">
        <v>63</v>
      </c>
      <c r="F5" s="80">
        <v>1276.06</v>
      </c>
      <c r="G5" s="81">
        <v>1123.54</v>
      </c>
      <c r="H5" s="81">
        <v>1260.1199999999999</v>
      </c>
      <c r="I5" s="81">
        <v>1034.6500000000001</v>
      </c>
      <c r="J5" s="81">
        <v>1111.32</v>
      </c>
      <c r="K5" s="81">
        <v>1059.24</v>
      </c>
      <c r="L5" s="81">
        <v>1065.48</v>
      </c>
      <c r="M5" s="81">
        <v>1109.29</v>
      </c>
      <c r="N5" s="81">
        <v>1076.6400000000001</v>
      </c>
      <c r="O5" s="81">
        <v>1149.8399999999999</v>
      </c>
      <c r="P5" s="81">
        <v>1120.7</v>
      </c>
      <c r="Q5" s="81">
        <v>1055.8599999999999</v>
      </c>
      <c r="R5" s="70">
        <v>948.36</v>
      </c>
      <c r="S5" s="2"/>
      <c r="T5" s="2"/>
      <c r="U5" s="2"/>
    </row>
    <row r="6" spans="1:21" ht="26.25" customHeight="1">
      <c r="E6" s="31" t="s">
        <v>64</v>
      </c>
      <c r="F6" s="28">
        <v>1036.67</v>
      </c>
      <c r="G6" s="11">
        <v>986.08</v>
      </c>
      <c r="H6" s="11">
        <v>995.95</v>
      </c>
      <c r="I6" s="11">
        <v>931.99</v>
      </c>
      <c r="J6" s="11">
        <v>1053.08</v>
      </c>
      <c r="K6" s="11">
        <v>1102.78</v>
      </c>
      <c r="L6" s="11">
        <v>1018.81</v>
      </c>
      <c r="M6" s="11">
        <v>1180.21</v>
      </c>
      <c r="N6" s="11">
        <v>1125.08</v>
      </c>
      <c r="O6" s="11">
        <v>1130.93</v>
      </c>
      <c r="P6" s="11">
        <v>1064.8399999999999</v>
      </c>
      <c r="Q6" s="11">
        <v>1164.42</v>
      </c>
      <c r="R6" s="25">
        <v>1022.14</v>
      </c>
      <c r="S6" s="2"/>
      <c r="T6" s="2"/>
      <c r="U6" s="2"/>
    </row>
    <row r="7" spans="1:21" ht="26.25" customHeight="1">
      <c r="E7" s="31" t="s">
        <v>65</v>
      </c>
      <c r="F7" s="28">
        <v>835</v>
      </c>
      <c r="G7" s="11">
        <v>832</v>
      </c>
      <c r="H7" s="11">
        <v>825</v>
      </c>
      <c r="I7" s="11">
        <v>822</v>
      </c>
      <c r="J7" s="11">
        <v>831</v>
      </c>
      <c r="K7" s="11">
        <v>837</v>
      </c>
      <c r="L7" s="11">
        <v>839</v>
      </c>
      <c r="M7" s="11">
        <v>836</v>
      </c>
      <c r="N7" s="11">
        <v>833</v>
      </c>
      <c r="O7" s="11">
        <v>839</v>
      </c>
      <c r="P7" s="11">
        <v>848</v>
      </c>
      <c r="Q7" s="11">
        <v>850</v>
      </c>
      <c r="R7" s="25">
        <v>854</v>
      </c>
      <c r="S7" s="2"/>
      <c r="T7" s="2"/>
      <c r="U7" s="2"/>
    </row>
    <row r="8" spans="1:21" ht="26.25" customHeight="1">
      <c r="E8" s="31" t="s">
        <v>66</v>
      </c>
      <c r="F8" s="28">
        <v>3166.38</v>
      </c>
      <c r="G8" s="11">
        <v>2958.7</v>
      </c>
      <c r="H8" s="11">
        <v>3071.96</v>
      </c>
      <c r="I8" s="11">
        <v>2800.92</v>
      </c>
      <c r="J8" s="11">
        <v>3003.77</v>
      </c>
      <c r="K8" s="11">
        <v>3011.88</v>
      </c>
      <c r="L8" s="11">
        <v>2933.28</v>
      </c>
      <c r="M8" s="11">
        <v>3156.1</v>
      </c>
      <c r="N8" s="11">
        <v>3048.21</v>
      </c>
      <c r="O8" s="11">
        <v>3133.79</v>
      </c>
      <c r="P8" s="11">
        <v>3037.71</v>
      </c>
      <c r="Q8" s="11">
        <v>3088.17</v>
      </c>
      <c r="R8" s="25">
        <v>2826.38</v>
      </c>
      <c r="S8" s="2"/>
      <c r="T8" s="2"/>
      <c r="U8" s="2"/>
    </row>
    <row r="9" spans="1:21" ht="26.25" customHeight="1" thickBot="1">
      <c r="E9" s="32" t="s">
        <v>67</v>
      </c>
      <c r="F9" s="29">
        <v>2948.79</v>
      </c>
      <c r="G9" s="26">
        <v>2957.77</v>
      </c>
      <c r="H9" s="26">
        <v>2962.93</v>
      </c>
      <c r="I9" s="26">
        <v>2974.03</v>
      </c>
      <c r="J9" s="26">
        <v>2991.1</v>
      </c>
      <c r="K9" s="26">
        <v>3003.49</v>
      </c>
      <c r="L9" s="26">
        <v>3007.24</v>
      </c>
      <c r="M9" s="26">
        <v>3017.55</v>
      </c>
      <c r="N9" s="26">
        <v>3027.39</v>
      </c>
      <c r="O9" s="26">
        <v>3051.42</v>
      </c>
      <c r="P9" s="26">
        <v>3080.82</v>
      </c>
      <c r="Q9" s="26">
        <v>3098.51</v>
      </c>
      <c r="R9" s="27">
        <v>3112.9</v>
      </c>
      <c r="S9" s="2"/>
      <c r="T9" s="2"/>
      <c r="U9" s="2"/>
    </row>
    <row r="10" spans="1:21" ht="30" customHeight="1" thickBot="1">
      <c r="E10" s="200" t="s">
        <v>88</v>
      </c>
      <c r="F10" s="201"/>
      <c r="G10" s="201"/>
      <c r="H10" s="201"/>
      <c r="I10" s="201"/>
      <c r="J10" s="201"/>
      <c r="K10" s="201"/>
      <c r="L10" s="201"/>
      <c r="M10" s="201"/>
      <c r="N10" s="201"/>
      <c r="O10" s="201"/>
      <c r="P10" s="201"/>
      <c r="Q10" s="201"/>
      <c r="R10" s="201"/>
      <c r="S10" s="2"/>
      <c r="T10" s="2"/>
      <c r="U10" s="2"/>
    </row>
    <row r="11" spans="1:21" ht="30" customHeight="1" thickBot="1">
      <c r="F11" s="205" t="s">
        <v>134</v>
      </c>
      <c r="G11" s="206"/>
      <c r="H11" s="206"/>
      <c r="I11" s="206"/>
      <c r="J11" s="206"/>
      <c r="K11" s="206"/>
      <c r="L11" s="206"/>
      <c r="M11" s="206"/>
      <c r="N11" s="206"/>
      <c r="O11" s="206"/>
      <c r="P11" s="206"/>
      <c r="Q11" s="206"/>
      <c r="R11" s="207"/>
      <c r="S11" s="2"/>
      <c r="T11" s="2"/>
      <c r="U11" s="2"/>
    </row>
    <row r="12" spans="1:21"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c r="S12" s="2"/>
      <c r="T12" s="2"/>
      <c r="U12" s="2"/>
    </row>
    <row r="13" spans="1:21" ht="30" customHeight="1">
      <c r="D13" s="195" t="s">
        <v>85</v>
      </c>
      <c r="E13" s="49" t="s">
        <v>68</v>
      </c>
      <c r="F13" s="80">
        <v>1467.27</v>
      </c>
      <c r="G13" s="81">
        <v>1473.58</v>
      </c>
      <c r="H13" s="81">
        <v>1478</v>
      </c>
      <c r="I13" s="81">
        <v>1485.39</v>
      </c>
      <c r="J13" s="81">
        <v>1495.79</v>
      </c>
      <c r="K13" s="81">
        <v>1503.86</v>
      </c>
      <c r="L13" s="81">
        <v>1507.62</v>
      </c>
      <c r="M13" s="81">
        <v>1514.69</v>
      </c>
      <c r="N13" s="81">
        <v>1521.53</v>
      </c>
      <c r="O13" s="81">
        <v>1535.52</v>
      </c>
      <c r="P13" s="81">
        <v>1552.26</v>
      </c>
      <c r="Q13" s="81">
        <v>1563.13</v>
      </c>
      <c r="R13" s="70">
        <v>1572.35</v>
      </c>
      <c r="S13" s="2"/>
      <c r="T13" s="2"/>
      <c r="U13" s="2"/>
    </row>
    <row r="14" spans="1:21" ht="30" customHeight="1" thickBot="1">
      <c r="D14" s="196"/>
      <c r="E14" s="31" t="s">
        <v>69</v>
      </c>
      <c r="F14" s="28">
        <v>1840.8</v>
      </c>
      <c r="G14" s="11">
        <v>1848.72</v>
      </c>
      <c r="H14" s="11">
        <v>1854.26</v>
      </c>
      <c r="I14" s="11">
        <v>1863.53</v>
      </c>
      <c r="J14" s="11">
        <v>1876.58</v>
      </c>
      <c r="K14" s="11">
        <v>1886.71</v>
      </c>
      <c r="L14" s="11">
        <v>1891.43</v>
      </c>
      <c r="M14" s="11">
        <v>1900.29</v>
      </c>
      <c r="N14" s="11">
        <v>1908.87</v>
      </c>
      <c r="O14" s="11">
        <v>1926.43</v>
      </c>
      <c r="P14" s="11">
        <v>1947.43</v>
      </c>
      <c r="Q14" s="11">
        <v>1961.06</v>
      </c>
      <c r="R14" s="25">
        <v>1972.63</v>
      </c>
      <c r="S14" s="2"/>
      <c r="T14" s="2"/>
      <c r="U14" s="2"/>
    </row>
    <row r="15" spans="1:21" ht="30" customHeight="1" thickBot="1">
      <c r="D15" s="39" t="s">
        <v>86</v>
      </c>
      <c r="E15" s="31" t="s">
        <v>70</v>
      </c>
      <c r="F15" s="28">
        <v>3166.38</v>
      </c>
      <c r="G15" s="11">
        <v>2958.7</v>
      </c>
      <c r="H15" s="11">
        <v>3071.96</v>
      </c>
      <c r="I15" s="11">
        <v>2800.92</v>
      </c>
      <c r="J15" s="11">
        <v>3003.77</v>
      </c>
      <c r="K15" s="11">
        <v>3011.88</v>
      </c>
      <c r="L15" s="11">
        <v>2933.28</v>
      </c>
      <c r="M15" s="11">
        <f>+M8</f>
        <v>3156.1</v>
      </c>
      <c r="N15" s="11">
        <v>3048.21</v>
      </c>
      <c r="O15" s="11">
        <v>3133.79</v>
      </c>
      <c r="P15" s="11">
        <f>+P8</f>
        <v>3037.71</v>
      </c>
      <c r="Q15" s="11">
        <f>+Q8</f>
        <v>3088.17</v>
      </c>
      <c r="R15" s="25">
        <f>+R8</f>
        <v>2826.38</v>
      </c>
      <c r="S15" s="2"/>
      <c r="T15" s="2"/>
      <c r="U15" s="2"/>
    </row>
    <row r="16" spans="1:21" ht="30" customHeight="1" thickBot="1">
      <c r="D16" s="39" t="s">
        <v>87</v>
      </c>
      <c r="E16" s="32" t="s">
        <v>71</v>
      </c>
      <c r="F16" s="29">
        <v>3799.6559999999999</v>
      </c>
      <c r="G16" s="26">
        <v>3550.4399999999996</v>
      </c>
      <c r="H16" s="26">
        <v>3686.3519999999999</v>
      </c>
      <c r="I16" s="26">
        <v>3361.1039999999998</v>
      </c>
      <c r="J16" s="26">
        <v>3604.5239999999999</v>
      </c>
      <c r="K16" s="26">
        <v>3614.2560000000003</v>
      </c>
      <c r="L16" s="26">
        <v>3519.9360000000001</v>
      </c>
      <c r="M16" s="26">
        <f>+M15*1.2</f>
        <v>3787.3199999999997</v>
      </c>
      <c r="N16" s="26">
        <v>3657.8519999999999</v>
      </c>
      <c r="O16" s="26">
        <v>3760.5479999999998</v>
      </c>
      <c r="P16" s="26">
        <f>+P15*1.2</f>
        <v>3645.252</v>
      </c>
      <c r="Q16" s="26">
        <f>+Q15*1.2</f>
        <v>3705.8040000000001</v>
      </c>
      <c r="R16" s="27">
        <f>+R15*1.2</f>
        <v>3391.6559999999999</v>
      </c>
      <c r="S16" s="2"/>
      <c r="T16" s="2"/>
      <c r="U16" s="2"/>
    </row>
    <row r="17" spans="5:21" ht="15" customHeight="1">
      <c r="E17" s="191" t="s">
        <v>137</v>
      </c>
      <c r="F17" s="192"/>
      <c r="G17" s="192"/>
      <c r="H17" s="192"/>
      <c r="I17" s="192"/>
      <c r="J17" s="192"/>
      <c r="K17" s="192"/>
      <c r="L17" s="192"/>
      <c r="M17" s="192"/>
      <c r="N17" s="192"/>
      <c r="O17" s="192"/>
      <c r="P17" s="192"/>
      <c r="Q17" s="192"/>
      <c r="R17" s="192"/>
      <c r="S17" s="2"/>
      <c r="T17" s="2"/>
      <c r="U17" s="2"/>
    </row>
    <row r="18" spans="5:21" ht="24.75" customHeight="1">
      <c r="E18" s="192"/>
      <c r="F18" s="192"/>
      <c r="G18" s="192"/>
      <c r="H18" s="192"/>
      <c r="I18" s="192"/>
      <c r="J18" s="192"/>
      <c r="K18" s="192"/>
      <c r="L18" s="192"/>
      <c r="M18" s="192"/>
      <c r="N18" s="192"/>
      <c r="O18" s="192"/>
      <c r="P18" s="192"/>
      <c r="Q18" s="192"/>
      <c r="R18" s="192"/>
      <c r="S18" s="2"/>
      <c r="T18" s="2"/>
      <c r="U18" s="2"/>
    </row>
    <row r="19" spans="5:21">
      <c r="O19" s="2"/>
      <c r="P19" s="2"/>
      <c r="Q19" s="2"/>
      <c r="R19" s="2"/>
      <c r="S19" s="2"/>
      <c r="T19" s="2"/>
      <c r="U19" s="2"/>
    </row>
    <row r="20" spans="5:21">
      <c r="O20" s="2"/>
      <c r="P20" s="2"/>
      <c r="Q20" s="2"/>
      <c r="R20" s="2"/>
      <c r="S20" s="2"/>
      <c r="T20" s="2"/>
      <c r="U20" s="2"/>
    </row>
    <row r="21" spans="5:21">
      <c r="O21" s="2"/>
      <c r="P21" s="2"/>
      <c r="Q21" s="2"/>
      <c r="R21" s="2"/>
      <c r="S21" s="2"/>
      <c r="T21" s="2"/>
      <c r="U21" s="2"/>
    </row>
    <row r="22" spans="5:21">
      <c r="O22" s="2"/>
      <c r="P22" s="2"/>
      <c r="Q22" s="2"/>
      <c r="R22" s="2"/>
      <c r="S22" s="2"/>
      <c r="T22" s="2"/>
      <c r="U22" s="2"/>
    </row>
    <row r="23" spans="5:21">
      <c r="O23" s="2"/>
      <c r="P23" s="2"/>
      <c r="Q23" s="2"/>
      <c r="R23" s="2"/>
      <c r="S23" s="2"/>
      <c r="T23" s="2"/>
      <c r="U23" s="2"/>
    </row>
    <row r="24" spans="5:21">
      <c r="O24" s="2"/>
      <c r="P24" s="2"/>
      <c r="Q24" s="2"/>
      <c r="R24" s="2"/>
      <c r="S24" s="2"/>
      <c r="T24" s="2"/>
      <c r="U24" s="2"/>
    </row>
    <row r="25" spans="5:21">
      <c r="O25" s="2"/>
      <c r="P25" s="2"/>
      <c r="Q25" s="2"/>
      <c r="R25" s="2"/>
      <c r="S25" s="2"/>
      <c r="T25" s="2"/>
      <c r="U25" s="2"/>
    </row>
    <row r="26" spans="5:21">
      <c r="O26" s="2"/>
      <c r="P26" s="2"/>
      <c r="Q26" s="2"/>
      <c r="R26" s="2"/>
      <c r="S26" s="2"/>
      <c r="T26" s="2"/>
      <c r="U26" s="2"/>
    </row>
    <row r="27" spans="5:21">
      <c r="O27" s="2"/>
      <c r="P27" s="2"/>
      <c r="Q27" s="2"/>
      <c r="R27" s="2"/>
      <c r="S27" s="2"/>
      <c r="T27" s="2"/>
      <c r="U27" s="2"/>
    </row>
    <row r="28" spans="5:21">
      <c r="O28" s="2"/>
      <c r="P28" s="2"/>
      <c r="Q28" s="2"/>
      <c r="R28" s="2"/>
      <c r="S28" s="2"/>
      <c r="T28" s="2"/>
      <c r="U28" s="2"/>
    </row>
    <row r="29" spans="5:21">
      <c r="O29" s="2"/>
      <c r="P29" s="2"/>
      <c r="Q29" s="2"/>
      <c r="R29" s="2"/>
      <c r="S29" s="2"/>
      <c r="T29" s="2"/>
      <c r="U29" s="2"/>
    </row>
    <row r="30" spans="5:21">
      <c r="O30" s="2"/>
      <c r="P30" s="2"/>
      <c r="Q30" s="2"/>
      <c r="R30" s="2"/>
      <c r="S30" s="2"/>
      <c r="T30" s="2"/>
      <c r="U30" s="2"/>
    </row>
    <row r="31" spans="5:21">
      <c r="O31" s="2"/>
      <c r="P31" s="2"/>
      <c r="Q31" s="2"/>
      <c r="R31" s="2"/>
      <c r="S31" s="2"/>
      <c r="T31" s="2"/>
      <c r="U31" s="2"/>
    </row>
    <row r="32" spans="5:21">
      <c r="O32" s="2"/>
      <c r="P32" s="2"/>
      <c r="Q32" s="2"/>
      <c r="R32" s="2"/>
      <c r="S32" s="2"/>
      <c r="T32" s="2"/>
      <c r="U32" s="2"/>
    </row>
    <row r="33" spans="15:21">
      <c r="O33" s="2"/>
      <c r="P33" s="2"/>
      <c r="Q33" s="2"/>
      <c r="R33" s="2"/>
      <c r="S33" s="2"/>
      <c r="T33" s="2"/>
      <c r="U33" s="2"/>
    </row>
    <row r="34" spans="15:21">
      <c r="O34" s="2"/>
      <c r="P34" s="2"/>
      <c r="Q34" s="2"/>
      <c r="R34" s="2"/>
      <c r="S34" s="2"/>
      <c r="T34" s="2"/>
      <c r="U34" s="2"/>
    </row>
    <row r="35" spans="15:21">
      <c r="O35" s="2"/>
      <c r="P35" s="2"/>
      <c r="Q35" s="2"/>
      <c r="R35" s="2"/>
      <c r="S35" s="2"/>
      <c r="T35" s="2"/>
      <c r="U35" s="2"/>
    </row>
    <row r="36" spans="15:21">
      <c r="O36" s="2"/>
      <c r="P36" s="2"/>
      <c r="Q36" s="2"/>
      <c r="R36" s="2"/>
      <c r="S36" s="2"/>
      <c r="T36" s="2"/>
      <c r="U36" s="2"/>
    </row>
    <row r="37" spans="15:21">
      <c r="O37" s="2"/>
      <c r="P37" s="2"/>
      <c r="Q37" s="2"/>
      <c r="R37" s="2"/>
      <c r="S37" s="2"/>
      <c r="T37" s="2"/>
      <c r="U37" s="2"/>
    </row>
    <row r="38" spans="15:21">
      <c r="O38" s="2"/>
      <c r="P38" s="2"/>
      <c r="Q38" s="2"/>
      <c r="R38" s="2"/>
      <c r="S38" s="2"/>
      <c r="T38" s="2"/>
      <c r="U38" s="2"/>
    </row>
    <row r="39" spans="15:21">
      <c r="O39" s="2"/>
      <c r="P39" s="2"/>
      <c r="Q39" s="2"/>
      <c r="R39" s="2"/>
      <c r="S39" s="2"/>
      <c r="T39" s="2"/>
      <c r="U39" s="2"/>
    </row>
    <row r="40" spans="15:21">
      <c r="O40" s="2"/>
      <c r="P40" s="2"/>
      <c r="Q40" s="2"/>
      <c r="R40" s="2"/>
      <c r="S40" s="2"/>
      <c r="T40" s="2"/>
      <c r="U40" s="2"/>
    </row>
    <row r="41" spans="15:21">
      <c r="O41" s="2"/>
      <c r="P41" s="2"/>
      <c r="Q41" s="2"/>
      <c r="R41" s="2"/>
      <c r="S41" s="2"/>
      <c r="T41" s="2"/>
      <c r="U41" s="2"/>
    </row>
    <row r="42" spans="15:21">
      <c r="O42" s="2"/>
      <c r="P42" s="2"/>
      <c r="Q42" s="2"/>
      <c r="R42" s="2"/>
      <c r="S42" s="2"/>
      <c r="T42" s="2"/>
      <c r="U42" s="2"/>
    </row>
    <row r="43" spans="15:21">
      <c r="O43" s="2"/>
      <c r="P43" s="2"/>
      <c r="Q43" s="2"/>
      <c r="R43" s="2"/>
      <c r="S43" s="2"/>
      <c r="T43" s="2"/>
      <c r="U43" s="2"/>
    </row>
    <row r="44" spans="15:21">
      <c r="O44" s="2"/>
      <c r="P44" s="2"/>
      <c r="Q44" s="2"/>
      <c r="R44" s="2"/>
      <c r="S44" s="2"/>
      <c r="T44" s="2"/>
      <c r="U44" s="2"/>
    </row>
    <row r="45" spans="15:21">
      <c r="O45" s="2"/>
      <c r="P45" s="2"/>
      <c r="Q45" s="2"/>
      <c r="R45" s="2"/>
      <c r="S45" s="2"/>
      <c r="T45" s="2"/>
      <c r="U45" s="2"/>
    </row>
    <row r="46" spans="15:21">
      <c r="O46" s="2"/>
      <c r="P46" s="2"/>
      <c r="Q46" s="2"/>
      <c r="R46" s="2"/>
      <c r="S46" s="2"/>
      <c r="T46" s="2"/>
      <c r="U46" s="2"/>
    </row>
    <row r="47" spans="15:21">
      <c r="O47" s="2"/>
      <c r="P47" s="2"/>
      <c r="Q47" s="2"/>
      <c r="R47" s="2"/>
      <c r="S47" s="2"/>
      <c r="T47" s="2"/>
      <c r="U47" s="2"/>
    </row>
    <row r="48" spans="15:21">
      <c r="O48" s="2"/>
      <c r="P48" s="2"/>
      <c r="Q48" s="2"/>
      <c r="R48" s="2"/>
      <c r="S48" s="2"/>
      <c r="T48" s="2"/>
      <c r="U48" s="2"/>
    </row>
    <row r="49" spans="15:21">
      <c r="O49" s="2"/>
      <c r="P49" s="2"/>
      <c r="Q49" s="2"/>
      <c r="R49" s="2"/>
      <c r="S49" s="2"/>
      <c r="T49" s="2"/>
      <c r="U49" s="2"/>
    </row>
    <row r="50" spans="15:21">
      <c r="O50" s="2"/>
      <c r="P50" s="2"/>
      <c r="Q50" s="2"/>
      <c r="R50" s="2"/>
      <c r="S50" s="2"/>
      <c r="T50" s="2"/>
      <c r="U50" s="2"/>
    </row>
    <row r="51" spans="15:21">
      <c r="O51" s="2"/>
      <c r="P51" s="2"/>
      <c r="Q51" s="2"/>
      <c r="R51" s="2"/>
      <c r="S51" s="2"/>
      <c r="T51" s="2"/>
      <c r="U51" s="2"/>
    </row>
    <row r="52" spans="15:21">
      <c r="O52" s="2"/>
      <c r="P52" s="2"/>
      <c r="Q52" s="2"/>
      <c r="R52" s="2"/>
      <c r="S52" s="2"/>
      <c r="T52" s="2"/>
      <c r="U52" s="2"/>
    </row>
    <row r="53" spans="15:21">
      <c r="O53" s="2"/>
      <c r="P53" s="2"/>
      <c r="Q53" s="2"/>
      <c r="R53" s="2"/>
      <c r="S53" s="2"/>
      <c r="T53" s="2"/>
      <c r="U53" s="2"/>
    </row>
    <row r="54" spans="15:21">
      <c r="O54" s="2"/>
      <c r="P54" s="2"/>
      <c r="Q54" s="2"/>
      <c r="R54" s="2"/>
      <c r="S54" s="2"/>
      <c r="T54" s="2"/>
      <c r="U54" s="2"/>
    </row>
    <row r="55" spans="15:21">
      <c r="O55" s="2"/>
      <c r="P55" s="2"/>
      <c r="Q55" s="2"/>
      <c r="R55" s="2"/>
      <c r="S55" s="2"/>
      <c r="T55" s="2"/>
      <c r="U55" s="2"/>
    </row>
    <row r="56" spans="15:21">
      <c r="O56" s="2"/>
      <c r="P56" s="2"/>
      <c r="Q56" s="2"/>
      <c r="R56" s="2"/>
      <c r="S56" s="2"/>
      <c r="T56" s="2"/>
      <c r="U56" s="2"/>
    </row>
    <row r="57" spans="15:21">
      <c r="O57" s="2"/>
      <c r="P57" s="2"/>
      <c r="Q57" s="2"/>
      <c r="R57" s="2"/>
      <c r="S57" s="2"/>
      <c r="T57" s="2"/>
      <c r="U57" s="2"/>
    </row>
    <row r="58" spans="15:21">
      <c r="O58" s="2"/>
      <c r="P58" s="2"/>
      <c r="Q58" s="2"/>
      <c r="R58" s="2"/>
      <c r="S58" s="2"/>
      <c r="T58" s="2"/>
      <c r="U58" s="2"/>
    </row>
    <row r="59" spans="15:21">
      <c r="O59" s="2"/>
      <c r="P59" s="2"/>
      <c r="Q59" s="2"/>
      <c r="R59" s="2"/>
      <c r="S59" s="2"/>
      <c r="T59" s="2"/>
      <c r="U59" s="2"/>
    </row>
    <row r="60" spans="15:21">
      <c r="O60" s="2"/>
      <c r="P60" s="2"/>
      <c r="Q60" s="2"/>
      <c r="R60" s="2"/>
      <c r="S60" s="2"/>
      <c r="T60" s="2"/>
      <c r="U60" s="2"/>
    </row>
    <row r="61" spans="15:21">
      <c r="O61" s="2"/>
      <c r="P61" s="2"/>
      <c r="Q61" s="2"/>
      <c r="R61" s="2"/>
      <c r="S61" s="2"/>
      <c r="T61" s="2"/>
      <c r="U61" s="2"/>
    </row>
    <row r="62" spans="15:21">
      <c r="O62" s="2"/>
      <c r="P62" s="2"/>
      <c r="Q62" s="2"/>
      <c r="R62" s="2"/>
      <c r="S62" s="2"/>
      <c r="T62" s="2"/>
      <c r="U62" s="2"/>
    </row>
    <row r="63" spans="15:21">
      <c r="O63" s="2"/>
      <c r="P63" s="2"/>
      <c r="Q63" s="2"/>
      <c r="R63" s="2"/>
      <c r="S63" s="2"/>
      <c r="T63" s="2"/>
      <c r="U63" s="2"/>
    </row>
    <row r="64" spans="15:21">
      <c r="O64" s="2"/>
      <c r="P64" s="2"/>
      <c r="Q64" s="2"/>
      <c r="R64" s="2"/>
      <c r="S64" s="2"/>
      <c r="T64" s="2"/>
      <c r="U64" s="2"/>
    </row>
    <row r="65" spans="15:21">
      <c r="O65" s="2"/>
      <c r="P65" s="2"/>
      <c r="Q65" s="2"/>
      <c r="R65" s="2"/>
      <c r="S65" s="2"/>
      <c r="T65" s="2"/>
      <c r="U65" s="2"/>
    </row>
    <row r="66" spans="15:21">
      <c r="O66" s="2"/>
      <c r="P66" s="2"/>
      <c r="Q66" s="2"/>
      <c r="R66" s="2"/>
      <c r="S66" s="2"/>
      <c r="T66" s="2"/>
      <c r="U66" s="2"/>
    </row>
    <row r="67" spans="15:21">
      <c r="O67" s="2"/>
      <c r="P67" s="2"/>
      <c r="Q67" s="2"/>
      <c r="R67" s="2"/>
      <c r="S67" s="2"/>
      <c r="T67" s="2"/>
      <c r="U67" s="2"/>
    </row>
    <row r="68" spans="15:21">
      <c r="O68" s="2"/>
      <c r="P68" s="2"/>
      <c r="Q68" s="2"/>
      <c r="R68" s="2"/>
      <c r="S68" s="2"/>
      <c r="T68" s="2"/>
      <c r="U68" s="2"/>
    </row>
    <row r="69" spans="15:21">
      <c r="O69" s="2"/>
      <c r="P69" s="2"/>
      <c r="Q69" s="2"/>
      <c r="R69" s="2"/>
      <c r="S69" s="2"/>
      <c r="T69" s="2"/>
      <c r="U69" s="2"/>
    </row>
    <row r="70" spans="15:21">
      <c r="O70" s="2"/>
      <c r="P70" s="2"/>
      <c r="Q70" s="2"/>
      <c r="R70" s="2"/>
      <c r="S70" s="2"/>
      <c r="T70" s="2"/>
      <c r="U70" s="2"/>
    </row>
    <row r="71" spans="15:21">
      <c r="O71" s="2"/>
      <c r="P71" s="2"/>
      <c r="Q71" s="2"/>
      <c r="R71" s="2"/>
      <c r="S71" s="2"/>
      <c r="T71" s="2"/>
      <c r="U71" s="2"/>
    </row>
    <row r="72" spans="15:21">
      <c r="O72" s="2"/>
      <c r="P72" s="2"/>
      <c r="Q72" s="2"/>
      <c r="R72" s="2"/>
      <c r="S72" s="2"/>
      <c r="T72" s="2"/>
      <c r="U72" s="2"/>
    </row>
    <row r="73" spans="15:21">
      <c r="O73" s="2"/>
      <c r="P73" s="2"/>
      <c r="Q73" s="2"/>
      <c r="R73" s="2"/>
      <c r="S73" s="2"/>
      <c r="T73" s="2"/>
      <c r="U73" s="2"/>
    </row>
    <row r="74" spans="15:21">
      <c r="O74" s="2"/>
      <c r="P74" s="2"/>
      <c r="Q74" s="2"/>
      <c r="R74" s="2"/>
      <c r="S74" s="2"/>
      <c r="T74" s="2"/>
      <c r="U74" s="2"/>
    </row>
    <row r="75" spans="15:21">
      <c r="O75" s="2"/>
      <c r="P75" s="2"/>
      <c r="Q75" s="2"/>
      <c r="R75" s="2"/>
      <c r="S75" s="2"/>
      <c r="T75" s="2"/>
      <c r="U75" s="2"/>
    </row>
    <row r="76" spans="15:21">
      <c r="O76" s="2"/>
      <c r="P76" s="2"/>
      <c r="Q76" s="2"/>
      <c r="R76" s="2"/>
      <c r="S76" s="2"/>
      <c r="T76" s="2"/>
      <c r="U76" s="2"/>
    </row>
    <row r="77" spans="15:21">
      <c r="O77" s="2"/>
      <c r="P77" s="2"/>
      <c r="Q77" s="2"/>
      <c r="R77" s="2"/>
      <c r="S77" s="2"/>
      <c r="T77" s="2"/>
      <c r="U77" s="2"/>
    </row>
    <row r="78" spans="15:21">
      <c r="O78" s="2"/>
      <c r="P78" s="2"/>
      <c r="Q78" s="2"/>
      <c r="R78" s="2"/>
      <c r="S78" s="2"/>
      <c r="T78" s="2"/>
      <c r="U78" s="2"/>
    </row>
    <row r="79" spans="15:21" ht="32.25" customHeight="1">
      <c r="O79" s="2"/>
      <c r="P79" s="2"/>
      <c r="Q79" s="2"/>
      <c r="R79" s="2"/>
      <c r="S79" s="2"/>
      <c r="T79" s="2"/>
      <c r="U79" s="2"/>
    </row>
    <row r="80" spans="15:21" ht="32.25" customHeight="1">
      <c r="O80" s="2"/>
      <c r="P80" s="2"/>
      <c r="Q80" s="2"/>
      <c r="R80" s="2"/>
      <c r="S80" s="2"/>
      <c r="T80" s="2"/>
      <c r="U80" s="2"/>
    </row>
    <row r="81" spans="15:21">
      <c r="O81" s="2"/>
      <c r="P81" s="2"/>
      <c r="Q81" s="2"/>
      <c r="R81" s="2"/>
      <c r="S81" s="2"/>
      <c r="T81" s="2"/>
      <c r="U81" s="2"/>
    </row>
    <row r="82" spans="15:21">
      <c r="O82" s="2"/>
      <c r="P82" s="2"/>
      <c r="Q82" s="2"/>
      <c r="R82" s="2"/>
      <c r="S82" s="2"/>
      <c r="T82" s="2"/>
      <c r="U82" s="2"/>
    </row>
    <row r="83" spans="15:21" ht="30" customHeight="1">
      <c r="O83" s="2"/>
      <c r="P83" s="2"/>
      <c r="Q83" s="2"/>
      <c r="R83" s="2"/>
      <c r="S83" s="2"/>
      <c r="T83" s="2"/>
      <c r="U83" s="2"/>
    </row>
    <row r="84" spans="15:21">
      <c r="O84" s="2"/>
      <c r="P84" s="2"/>
      <c r="Q84" s="2"/>
      <c r="R84" s="2"/>
      <c r="S84" s="2"/>
      <c r="T84" s="2"/>
      <c r="U84" s="2"/>
    </row>
    <row r="85" spans="15:21">
      <c r="O85" s="2"/>
      <c r="P85" s="2"/>
      <c r="Q85" s="2"/>
      <c r="R85" s="2"/>
      <c r="S85" s="2"/>
      <c r="T85" s="2"/>
      <c r="U85" s="2"/>
    </row>
    <row r="86" spans="15:21" ht="21" customHeight="1">
      <c r="O86" s="2"/>
      <c r="P86" s="2"/>
      <c r="Q86" s="2"/>
      <c r="R86" s="2"/>
      <c r="S86" s="2"/>
      <c r="T86" s="2"/>
      <c r="U86" s="2"/>
    </row>
    <row r="87" spans="15:21">
      <c r="O87" s="2"/>
      <c r="P87" s="2"/>
      <c r="Q87" s="2"/>
      <c r="R87" s="2"/>
      <c r="S87" s="2"/>
      <c r="T87" s="2"/>
      <c r="U87" s="2"/>
    </row>
    <row r="88" spans="15:21">
      <c r="O88" s="2"/>
      <c r="P88" s="2"/>
      <c r="Q88" s="2"/>
      <c r="R88" s="2"/>
      <c r="S88" s="2"/>
      <c r="T88" s="2"/>
      <c r="U88" s="2"/>
    </row>
    <row r="89" spans="15:21">
      <c r="O89" s="2"/>
      <c r="P89" s="2"/>
      <c r="Q89" s="2"/>
      <c r="R89" s="2"/>
      <c r="S89" s="2"/>
      <c r="T89" s="2"/>
      <c r="U89" s="2"/>
    </row>
    <row r="90" spans="15:21">
      <c r="O90" s="2"/>
      <c r="P90" s="2"/>
      <c r="Q90" s="2"/>
      <c r="R90" s="2"/>
    </row>
    <row r="91" spans="15:21">
      <c r="O91" s="2"/>
      <c r="P91" s="2"/>
      <c r="Q91" s="2"/>
      <c r="R91" s="2"/>
    </row>
    <row r="92" spans="15:21">
      <c r="O92" s="2"/>
      <c r="P92" s="2"/>
      <c r="Q92" s="2"/>
      <c r="R92" s="2"/>
    </row>
    <row r="93" spans="15:21">
      <c r="O93" s="2"/>
      <c r="P93" s="2"/>
      <c r="Q93" s="2"/>
      <c r="R93" s="2"/>
    </row>
    <row r="94" spans="15:21">
      <c r="O94" s="2"/>
      <c r="P94" s="2"/>
      <c r="Q94" s="2"/>
      <c r="R94" s="2"/>
    </row>
    <row r="95" spans="15:21">
      <c r="O95" s="2"/>
      <c r="P95" s="2"/>
      <c r="Q95" s="2"/>
      <c r="R95" s="2"/>
    </row>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81" zoomScaleNormal="81"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5" width="11.44140625" style="2"/>
    <col min="16" max="16" width="11.21875" style="2" customWidth="1"/>
    <col min="17" max="16384" width="11.44140625" style="2"/>
  </cols>
  <sheetData>
    <row r="1" spans="1:18">
      <c r="A1" s="194"/>
      <c r="B1" s="194"/>
      <c r="C1" s="194"/>
    </row>
    <row r="2" spans="1:18" ht="15" thickBot="1"/>
    <row r="3" spans="1:18" ht="26.25" customHeight="1" thickBot="1">
      <c r="F3" s="209" t="s">
        <v>135</v>
      </c>
      <c r="G3" s="210"/>
      <c r="H3" s="210"/>
      <c r="I3" s="210"/>
      <c r="J3" s="210"/>
      <c r="K3" s="210"/>
      <c r="L3" s="210"/>
      <c r="M3" s="210"/>
      <c r="N3" s="210"/>
      <c r="O3" s="210"/>
      <c r="P3" s="210"/>
      <c r="Q3" s="210"/>
      <c r="R3" s="211"/>
    </row>
    <row r="4" spans="1:18" ht="26.25" customHeight="1" thickBot="1">
      <c r="E4" s="48"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1656.2</v>
      </c>
      <c r="G5" s="81">
        <v>1587.41</v>
      </c>
      <c r="H5" s="81">
        <v>1503.89</v>
      </c>
      <c r="I5" s="81">
        <v>1496.47</v>
      </c>
      <c r="J5" s="81">
        <v>1612.68</v>
      </c>
      <c r="K5" s="81">
        <v>1472.87</v>
      </c>
      <c r="L5" s="81">
        <v>1461.93</v>
      </c>
      <c r="M5" s="81">
        <v>1634.91</v>
      </c>
      <c r="N5" s="81">
        <v>1438.39</v>
      </c>
      <c r="O5" s="81">
        <v>1576.01</v>
      </c>
      <c r="P5" s="81">
        <v>1700.05</v>
      </c>
      <c r="Q5" s="81">
        <v>1798.37</v>
      </c>
      <c r="R5" s="70">
        <v>1534.68</v>
      </c>
    </row>
    <row r="6" spans="1:18" ht="26.25" customHeight="1">
      <c r="E6" s="31" t="s">
        <v>64</v>
      </c>
      <c r="F6" s="28">
        <v>238.29</v>
      </c>
      <c r="G6" s="11">
        <v>254</v>
      </c>
      <c r="H6" s="11">
        <v>280.27</v>
      </c>
      <c r="I6" s="11">
        <v>286.10000000000002</v>
      </c>
      <c r="J6" s="11">
        <v>273.44</v>
      </c>
      <c r="K6" s="11">
        <v>314.83</v>
      </c>
      <c r="L6" s="11">
        <v>274.94</v>
      </c>
      <c r="M6" s="11">
        <v>262.98</v>
      </c>
      <c r="N6" s="11">
        <v>324.32</v>
      </c>
      <c r="O6" s="11">
        <v>285.69</v>
      </c>
      <c r="P6" s="11">
        <v>269.94</v>
      </c>
      <c r="Q6" s="11">
        <v>307.79000000000002</v>
      </c>
      <c r="R6" s="25">
        <v>289.14999999999998</v>
      </c>
    </row>
    <row r="7" spans="1:18" ht="26.25" customHeight="1">
      <c r="E7" s="31" t="s">
        <v>65</v>
      </c>
      <c r="F7" s="28">
        <v>1397.37</v>
      </c>
      <c r="G7" s="11">
        <v>1374.66</v>
      </c>
      <c r="H7" s="11">
        <v>1386.35</v>
      </c>
      <c r="I7" s="11">
        <v>1407.49</v>
      </c>
      <c r="J7" s="11">
        <v>1396.57</v>
      </c>
      <c r="K7" s="11">
        <v>1393.18</v>
      </c>
      <c r="L7" s="11">
        <v>1409.38</v>
      </c>
      <c r="M7" s="11">
        <v>1363.86</v>
      </c>
      <c r="N7" s="11">
        <v>1395.26</v>
      </c>
      <c r="O7" s="11">
        <v>1404.22</v>
      </c>
      <c r="P7" s="11">
        <v>1326.24</v>
      </c>
      <c r="Q7" s="11">
        <v>1326.82</v>
      </c>
      <c r="R7" s="25">
        <v>1319.2</v>
      </c>
    </row>
    <row r="8" spans="1:18" ht="26.25" customHeight="1">
      <c r="E8" s="31" t="s">
        <v>66</v>
      </c>
      <c r="F8" s="28">
        <v>3326.59</v>
      </c>
      <c r="G8" s="11">
        <v>3250.2</v>
      </c>
      <c r="H8" s="11">
        <v>3200.63</v>
      </c>
      <c r="I8" s="11">
        <v>3217.02</v>
      </c>
      <c r="J8" s="11">
        <v>3297.13</v>
      </c>
      <c r="K8" s="11">
        <v>3179.1</v>
      </c>
      <c r="L8" s="11">
        <v>3137.6</v>
      </c>
      <c r="M8" s="11">
        <v>3248.56</v>
      </c>
      <c r="N8" s="11">
        <v>3143.99</v>
      </c>
      <c r="O8" s="11">
        <v>3248.06</v>
      </c>
      <c r="P8" s="11">
        <v>3269.41</v>
      </c>
      <c r="Q8" s="11">
        <v>3405.56</v>
      </c>
      <c r="R8" s="25">
        <v>3119.67</v>
      </c>
    </row>
    <row r="9" spans="1:18" ht="26.25" customHeight="1" thickBot="1">
      <c r="E9" s="32" t="s">
        <v>67</v>
      </c>
      <c r="F9" s="29">
        <v>3179.5</v>
      </c>
      <c r="G9" s="26">
        <v>3189.39</v>
      </c>
      <c r="H9" s="26">
        <v>3193.05</v>
      </c>
      <c r="I9" s="26">
        <v>3206.94</v>
      </c>
      <c r="J9" s="26">
        <v>3225.33</v>
      </c>
      <c r="K9" s="26">
        <v>3238.43</v>
      </c>
      <c r="L9" s="26">
        <v>3242.46</v>
      </c>
      <c r="M9" s="26">
        <v>3253.59</v>
      </c>
      <c r="N9" s="26">
        <v>3264.46</v>
      </c>
      <c r="O9" s="26">
        <v>3290.21</v>
      </c>
      <c r="P9" s="26">
        <v>3321.8</v>
      </c>
      <c r="Q9" s="26">
        <v>3341.03</v>
      </c>
      <c r="R9" s="27">
        <v>3356.66</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197" t="s">
        <v>136</v>
      </c>
      <c r="G11" s="198"/>
      <c r="H11" s="198"/>
      <c r="I11" s="198"/>
      <c r="J11" s="198"/>
      <c r="K11" s="198"/>
      <c r="L11" s="198"/>
      <c r="M11" s="198"/>
      <c r="N11" s="198"/>
      <c r="O11" s="198"/>
      <c r="P11" s="198"/>
      <c r="Q11" s="198"/>
      <c r="R11" s="199"/>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202" t="s">
        <v>85</v>
      </c>
      <c r="E13" s="49" t="s">
        <v>68</v>
      </c>
      <c r="F13" s="80">
        <v>1541.54</v>
      </c>
      <c r="G13" s="81">
        <v>1548.28</v>
      </c>
      <c r="H13" s="81">
        <v>1551.99</v>
      </c>
      <c r="I13" s="81">
        <v>1560.7</v>
      </c>
      <c r="J13" s="81">
        <v>1571.61</v>
      </c>
      <c r="K13" s="81">
        <v>1579.97</v>
      </c>
      <c r="L13" s="81">
        <v>1583.91</v>
      </c>
      <c r="M13" s="81">
        <v>1591.49</v>
      </c>
      <c r="N13" s="81">
        <v>1598.77</v>
      </c>
      <c r="O13" s="81">
        <v>1613.32</v>
      </c>
      <c r="P13" s="81">
        <v>1630.69</v>
      </c>
      <c r="Q13" s="81">
        <v>1642.16</v>
      </c>
      <c r="R13" s="70">
        <v>1651.93</v>
      </c>
    </row>
    <row r="14" spans="1:18" ht="30" customHeight="1" thickBot="1">
      <c r="D14" s="203"/>
      <c r="E14" s="31" t="s">
        <v>69</v>
      </c>
      <c r="F14" s="28">
        <v>1929.36</v>
      </c>
      <c r="G14" s="11">
        <v>1937.78</v>
      </c>
      <c r="H14" s="11">
        <v>1942.43</v>
      </c>
      <c r="I14" s="11">
        <v>1953.33</v>
      </c>
      <c r="J14" s="11">
        <v>1966.99</v>
      </c>
      <c r="K14" s="11">
        <v>1977.45</v>
      </c>
      <c r="L14" s="11">
        <v>1982.39</v>
      </c>
      <c r="M14" s="11">
        <v>1991.6</v>
      </c>
      <c r="N14" s="11">
        <v>2000.98</v>
      </c>
      <c r="O14" s="11">
        <v>2019.31</v>
      </c>
      <c r="P14" s="11">
        <v>2041.22</v>
      </c>
      <c r="Q14" s="11">
        <v>2055.48</v>
      </c>
      <c r="R14" s="25">
        <v>2067.81</v>
      </c>
    </row>
    <row r="15" spans="1:18" ht="30" customHeight="1" thickBot="1">
      <c r="D15" s="50" t="s">
        <v>86</v>
      </c>
      <c r="E15" s="31" t="s">
        <v>70</v>
      </c>
      <c r="F15" s="28">
        <v>3326.59</v>
      </c>
      <c r="G15" s="11">
        <v>3250.2</v>
      </c>
      <c r="H15" s="11">
        <v>3200.63</v>
      </c>
      <c r="I15" s="11">
        <v>3217.02</v>
      </c>
      <c r="J15" s="11">
        <v>3297.13</v>
      </c>
      <c r="K15" s="11">
        <v>3179.1</v>
      </c>
      <c r="L15" s="11">
        <v>3137.6</v>
      </c>
      <c r="M15" s="11">
        <f>+M8</f>
        <v>3248.56</v>
      </c>
      <c r="N15" s="11">
        <f>+N8</f>
        <v>3143.99</v>
      </c>
      <c r="O15" s="11">
        <v>3248.06</v>
      </c>
      <c r="P15" s="11">
        <f>+P8</f>
        <v>3269.41</v>
      </c>
      <c r="Q15" s="11">
        <f>+Q8</f>
        <v>3405.56</v>
      </c>
      <c r="R15" s="25">
        <f>+R8</f>
        <v>3119.67</v>
      </c>
    </row>
    <row r="16" spans="1:18" ht="30" customHeight="1" thickBot="1">
      <c r="D16" s="50" t="s">
        <v>87</v>
      </c>
      <c r="E16" s="32" t="s">
        <v>71</v>
      </c>
      <c r="F16" s="29">
        <v>3991.9079999999999</v>
      </c>
      <c r="G16" s="26">
        <v>3900.24</v>
      </c>
      <c r="H16" s="26">
        <v>3840.7559999999999</v>
      </c>
      <c r="I16" s="26">
        <v>3860.424</v>
      </c>
      <c r="J16" s="26">
        <v>3956.556</v>
      </c>
      <c r="K16" s="26">
        <v>3814.9199999999996</v>
      </c>
      <c r="L16" s="26">
        <f>L15*1.2</f>
        <v>3765.12</v>
      </c>
      <c r="M16" s="26">
        <f>+M15*1.2</f>
        <v>3898.2719999999999</v>
      </c>
      <c r="N16" s="26">
        <f>+N15*1.2</f>
        <v>3772.7879999999996</v>
      </c>
      <c r="O16" s="26">
        <v>3897.6719999999996</v>
      </c>
      <c r="P16" s="26">
        <f>+P15*1.2</f>
        <v>3923.2919999999995</v>
      </c>
      <c r="Q16" s="26">
        <f>+Q15*1.2</f>
        <v>4086.6719999999996</v>
      </c>
      <c r="R16" s="27">
        <f>+R15*1.2</f>
        <v>3743.6039999999998</v>
      </c>
    </row>
    <row r="17" spans="4:18" ht="42.6" customHeight="1">
      <c r="D17" s="212" t="s">
        <v>137</v>
      </c>
      <c r="E17" s="212"/>
      <c r="F17" s="213"/>
      <c r="G17" s="213"/>
      <c r="H17" s="213"/>
      <c r="I17" s="213"/>
      <c r="J17" s="213"/>
      <c r="K17" s="213"/>
      <c r="L17" s="213"/>
      <c r="M17" s="213"/>
      <c r="N17" s="213"/>
      <c r="O17" s="213"/>
      <c r="P17" s="213"/>
      <c r="Q17" s="213"/>
      <c r="R17" s="213"/>
    </row>
    <row r="18" spans="4:18" ht="10.5" customHeight="1">
      <c r="E18" s="62"/>
      <c r="F18" s="208"/>
      <c r="G18" s="208"/>
      <c r="H18" s="208"/>
      <c r="I18" s="208"/>
      <c r="J18" s="208"/>
      <c r="K18" s="208"/>
      <c r="L18" s="208"/>
    </row>
    <row r="19" spans="4:18" ht="19.5" customHeight="1">
      <c r="E19" s="62"/>
      <c r="F19" s="208"/>
      <c r="G19" s="208"/>
      <c r="H19" s="208"/>
      <c r="I19" s="208"/>
      <c r="J19" s="208"/>
      <c r="K19" s="208"/>
      <c r="L19" s="208"/>
    </row>
    <row r="20" spans="4:18">
      <c r="E20" s="62"/>
      <c r="F20" s="208"/>
      <c r="G20" s="208"/>
      <c r="H20" s="208"/>
      <c r="I20" s="208"/>
      <c r="J20" s="208"/>
      <c r="K20" s="208"/>
      <c r="L20" s="208"/>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18:L20"/>
    <mergeCell ref="F11:R11"/>
    <mergeCell ref="F3:R3"/>
    <mergeCell ref="E10:R10"/>
    <mergeCell ref="D17:R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1" width="9.6640625" style="2" customWidth="1"/>
    <col min="12" max="16384" width="11.44140625" style="2"/>
  </cols>
  <sheetData>
    <row r="1" spans="1:18">
      <c r="A1" s="194"/>
      <c r="B1" s="194"/>
      <c r="C1" s="194"/>
    </row>
    <row r="2" spans="1:18" ht="15" thickBot="1"/>
    <row r="3" spans="1:18" ht="26.25" customHeight="1" thickBot="1">
      <c r="F3" s="197" t="s">
        <v>118</v>
      </c>
      <c r="G3" s="198"/>
      <c r="H3" s="198"/>
      <c r="I3" s="198"/>
      <c r="J3" s="198"/>
      <c r="K3" s="198"/>
      <c r="L3" s="198"/>
      <c r="M3" s="198"/>
      <c r="N3" s="198"/>
      <c r="O3" s="198"/>
      <c r="P3" s="198"/>
      <c r="Q3" s="198"/>
      <c r="R3" s="199"/>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38" t="s">
        <v>63</v>
      </c>
      <c r="F5" s="75">
        <v>1393.1</v>
      </c>
      <c r="G5" s="34">
        <v>1512.34</v>
      </c>
      <c r="H5" s="34">
        <v>1077.1400000000001</v>
      </c>
      <c r="I5" s="34">
        <v>1056.3599999999999</v>
      </c>
      <c r="J5" s="34">
        <v>1258.1199999999999</v>
      </c>
      <c r="K5" s="34">
        <v>1217.3666800000001</v>
      </c>
      <c r="L5" s="34">
        <v>1178.42102</v>
      </c>
      <c r="M5" s="34">
        <v>1176.9047</v>
      </c>
      <c r="N5" s="34">
        <v>1195.1880100000001</v>
      </c>
      <c r="O5" s="34">
        <v>1510.3270199999999</v>
      </c>
      <c r="P5" s="36">
        <v>1230.8850199999999</v>
      </c>
      <c r="Q5" s="36">
        <v>1253.7656500000001</v>
      </c>
      <c r="R5" s="37">
        <v>1209.70047</v>
      </c>
    </row>
    <row r="6" spans="1:18" ht="26.25" customHeight="1">
      <c r="E6" s="31" t="s">
        <v>64</v>
      </c>
      <c r="F6" s="76">
        <v>682.25</v>
      </c>
      <c r="G6" s="30">
        <v>571.34</v>
      </c>
      <c r="H6" s="30">
        <v>683.33</v>
      </c>
      <c r="I6" s="30">
        <v>871.51</v>
      </c>
      <c r="J6" s="30">
        <v>665.75</v>
      </c>
      <c r="K6" s="30">
        <v>687.08389</v>
      </c>
      <c r="L6" s="30">
        <v>682.87959999999998</v>
      </c>
      <c r="M6" s="30">
        <v>691.93537000000003</v>
      </c>
      <c r="N6" s="30">
        <v>792.33181999999999</v>
      </c>
      <c r="O6" s="30">
        <v>757.91327000000001</v>
      </c>
      <c r="P6" s="11">
        <v>643.20892000000003</v>
      </c>
      <c r="Q6" s="11">
        <v>656.17792999999995</v>
      </c>
      <c r="R6" s="25">
        <v>571.14237000000003</v>
      </c>
    </row>
    <row r="7" spans="1:18" ht="26.25" customHeight="1">
      <c r="E7" s="31" t="s">
        <v>65</v>
      </c>
      <c r="F7" s="76">
        <v>483.2</v>
      </c>
      <c r="G7" s="30">
        <v>483.2</v>
      </c>
      <c r="H7" s="30">
        <v>483.2</v>
      </c>
      <c r="I7" s="30">
        <v>483.2</v>
      </c>
      <c r="J7" s="30">
        <v>483.2</v>
      </c>
      <c r="K7" s="30">
        <v>483.20459</v>
      </c>
      <c r="L7" s="30">
        <v>483.20459</v>
      </c>
      <c r="M7" s="30">
        <v>483.20459</v>
      </c>
      <c r="N7" s="30">
        <v>528.04597999999999</v>
      </c>
      <c r="O7" s="30">
        <v>528.04597999999999</v>
      </c>
      <c r="P7" s="11">
        <v>528.04597999999999</v>
      </c>
      <c r="Q7" s="11">
        <v>528.04597999999999</v>
      </c>
      <c r="R7" s="25">
        <v>528.04597999999999</v>
      </c>
    </row>
    <row r="8" spans="1:18" ht="26.25" customHeight="1">
      <c r="E8" s="31" t="s">
        <v>66</v>
      </c>
      <c r="F8" s="76">
        <v>2628.31</v>
      </c>
      <c r="G8" s="30">
        <v>2634.48</v>
      </c>
      <c r="H8" s="30">
        <v>2305.86</v>
      </c>
      <c r="I8" s="30">
        <v>2473.75</v>
      </c>
      <c r="J8" s="30">
        <v>2470.39</v>
      </c>
      <c r="K8" s="30">
        <v>2451.6422299999999</v>
      </c>
      <c r="L8" s="30">
        <v>2405.8759500000001</v>
      </c>
      <c r="M8" s="30">
        <v>2413.10293</v>
      </c>
      <c r="N8" s="30">
        <v>2580.8338699999999</v>
      </c>
      <c r="O8" s="30">
        <v>2850.14363</v>
      </c>
      <c r="P8" s="11">
        <v>2449.2612300000001</v>
      </c>
      <c r="Q8" s="11">
        <v>2493.57485</v>
      </c>
      <c r="R8" s="25">
        <v>2364.3534100000002</v>
      </c>
    </row>
    <row r="9" spans="1:18" ht="26.25" customHeight="1" thickBot="1">
      <c r="E9" s="32" t="s">
        <v>67</v>
      </c>
      <c r="F9" s="77">
        <v>3660.58</v>
      </c>
      <c r="G9" s="33">
        <v>3671.98</v>
      </c>
      <c r="H9" s="33">
        <v>3678.38</v>
      </c>
      <c r="I9" s="33">
        <v>3692.19</v>
      </c>
      <c r="J9" s="33">
        <v>3713.35</v>
      </c>
      <c r="K9" s="33">
        <v>3728.4330100000002</v>
      </c>
      <c r="L9" s="33">
        <v>3733.0743699999998</v>
      </c>
      <c r="M9" s="33">
        <v>3745.89561</v>
      </c>
      <c r="N9" s="33">
        <v>3758.40607</v>
      </c>
      <c r="O9" s="33">
        <v>3788.0507299999999</v>
      </c>
      <c r="P9" s="26">
        <v>3824.4209099999998</v>
      </c>
      <c r="Q9" s="26">
        <v>3846.5564899999999</v>
      </c>
      <c r="R9" s="27">
        <v>3864.5576599999999</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197" t="s">
        <v>119</v>
      </c>
      <c r="G11" s="198"/>
      <c r="H11" s="198"/>
      <c r="I11" s="198"/>
      <c r="J11" s="198"/>
      <c r="K11" s="198"/>
      <c r="L11" s="198"/>
      <c r="M11" s="198"/>
      <c r="N11" s="198"/>
      <c r="O11" s="198"/>
      <c r="P11" s="198"/>
      <c r="Q11" s="198"/>
      <c r="R11" s="199"/>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6">
        <v>1237.1600000000001</v>
      </c>
      <c r="G13" s="84">
        <v>1242.57</v>
      </c>
      <c r="H13" s="84">
        <v>1246.29</v>
      </c>
      <c r="I13" s="84">
        <v>1252.53</v>
      </c>
      <c r="J13" s="84">
        <v>1261.29</v>
      </c>
      <c r="K13" s="84">
        <v>1268</v>
      </c>
      <c r="L13" s="84">
        <v>1271.17</v>
      </c>
      <c r="M13" s="84">
        <v>1277.1300000000001</v>
      </c>
      <c r="N13" s="84">
        <v>1283</v>
      </c>
      <c r="O13" s="84">
        <v>1294.73</v>
      </c>
      <c r="P13" s="81">
        <v>1308.8</v>
      </c>
      <c r="Q13" s="81">
        <v>1318.02</v>
      </c>
      <c r="R13" s="70">
        <v>1325.85</v>
      </c>
    </row>
    <row r="14" spans="1:18" ht="30" customHeight="1" thickBot="1">
      <c r="D14" s="196"/>
      <c r="E14" s="31" t="s">
        <v>69</v>
      </c>
      <c r="F14" s="76">
        <v>1545.35</v>
      </c>
      <c r="G14" s="30">
        <v>1552.1</v>
      </c>
      <c r="H14" s="30">
        <v>1556.75</v>
      </c>
      <c r="I14" s="30">
        <v>1564.55</v>
      </c>
      <c r="J14" s="30">
        <v>1575.49</v>
      </c>
      <c r="K14" s="30">
        <v>1583.87</v>
      </c>
      <c r="L14" s="30">
        <v>1587.82</v>
      </c>
      <c r="M14" s="30">
        <v>1595.27</v>
      </c>
      <c r="N14" s="30">
        <v>1602.6</v>
      </c>
      <c r="O14" s="30">
        <v>1617.26</v>
      </c>
      <c r="P14" s="11">
        <v>1634.83</v>
      </c>
      <c r="Q14" s="11">
        <v>1646.35</v>
      </c>
      <c r="R14" s="25">
        <v>1656.13</v>
      </c>
    </row>
    <row r="15" spans="1:18" ht="30" customHeight="1" thickBot="1">
      <c r="D15" s="39" t="s">
        <v>86</v>
      </c>
      <c r="E15" s="31" t="s">
        <v>70</v>
      </c>
      <c r="F15" s="76">
        <v>2628.3127100000002</v>
      </c>
      <c r="G15" s="30">
        <v>2634.4758999999999</v>
      </c>
      <c r="H15" s="30">
        <v>2305.86069</v>
      </c>
      <c r="I15" s="30">
        <v>2473.7493100000002</v>
      </c>
      <c r="J15" s="30">
        <v>2470.3878800000002</v>
      </c>
      <c r="K15" s="30">
        <v>2451.6422299999999</v>
      </c>
      <c r="L15" s="30">
        <v>2405.8759500000001</v>
      </c>
      <c r="M15" s="30">
        <v>2413.10293</v>
      </c>
      <c r="N15" s="30">
        <v>2580.8338699999999</v>
      </c>
      <c r="O15" s="30">
        <v>2850.14363</v>
      </c>
      <c r="P15" s="11">
        <f>+P8</f>
        <v>2449.2612300000001</v>
      </c>
      <c r="Q15" s="11">
        <f>+Q8</f>
        <v>2493.57485</v>
      </c>
      <c r="R15" s="25">
        <f>+R8</f>
        <v>2364.3534100000002</v>
      </c>
    </row>
    <row r="16" spans="1:18" ht="30" customHeight="1" thickBot="1">
      <c r="D16" s="39" t="s">
        <v>87</v>
      </c>
      <c r="E16" s="32" t="s">
        <v>71</v>
      </c>
      <c r="F16" s="29">
        <v>3153.9752520000002</v>
      </c>
      <c r="G16" s="26">
        <v>3161.3710799999999</v>
      </c>
      <c r="H16" s="26">
        <v>2767.0328279999999</v>
      </c>
      <c r="I16" s="26">
        <v>2968.4991720000003</v>
      </c>
      <c r="J16" s="26">
        <v>2964.4654560000004</v>
      </c>
      <c r="K16" s="26">
        <v>2941.9706759999999</v>
      </c>
      <c r="L16" s="26">
        <v>2887.05114</v>
      </c>
      <c r="M16" s="26">
        <v>2895.723516</v>
      </c>
      <c r="N16" s="26">
        <v>3097.0006439999997</v>
      </c>
      <c r="O16" s="26">
        <f t="shared" ref="O16" si="0">N16*1.2</f>
        <v>3716.4007727999997</v>
      </c>
      <c r="P16" s="26">
        <f>+P15*1.2</f>
        <v>2939.113476</v>
      </c>
      <c r="Q16" s="26">
        <f>+Q15*1.2</f>
        <v>2992.28982</v>
      </c>
      <c r="R16" s="27">
        <f>+R15*1.2</f>
        <v>2837.2240919999999</v>
      </c>
    </row>
    <row r="17" spans="5:18" ht="15" customHeight="1">
      <c r="E17" s="191" t="s">
        <v>137</v>
      </c>
      <c r="F17" s="192"/>
      <c r="G17" s="192"/>
      <c r="H17" s="192"/>
      <c r="I17" s="192"/>
      <c r="J17" s="192"/>
      <c r="K17" s="192"/>
      <c r="L17" s="192"/>
      <c r="M17" s="192"/>
      <c r="N17" s="192"/>
      <c r="O17" s="192"/>
      <c r="P17" s="192"/>
      <c r="Q17" s="192"/>
      <c r="R17" s="192"/>
    </row>
    <row r="18" spans="5:18">
      <c r="E18" s="192"/>
      <c r="F18" s="192"/>
      <c r="G18" s="192"/>
      <c r="H18" s="192"/>
      <c r="I18" s="192"/>
      <c r="J18" s="192"/>
      <c r="K18" s="192"/>
      <c r="L18" s="192"/>
      <c r="M18" s="192"/>
      <c r="N18" s="192"/>
      <c r="O18" s="192"/>
      <c r="P18" s="192"/>
      <c r="Q18" s="192"/>
      <c r="R18" s="192"/>
    </row>
    <row r="19" spans="5:18">
      <c r="E19" s="192"/>
      <c r="F19" s="192"/>
      <c r="G19" s="192"/>
      <c r="H19" s="192"/>
      <c r="I19" s="192"/>
      <c r="J19" s="192"/>
      <c r="K19" s="192"/>
      <c r="L19" s="192"/>
      <c r="M19" s="192"/>
      <c r="N19" s="192"/>
      <c r="O19" s="192"/>
      <c r="P19" s="192"/>
      <c r="Q19" s="192"/>
      <c r="R19" s="192"/>
    </row>
    <row r="79" ht="32.25" customHeight="1"/>
    <row r="80" ht="32.25" customHeight="1"/>
    <row r="83" ht="30" customHeight="1"/>
    <row r="86" ht="21" customHeight="1"/>
  </sheetData>
  <mergeCells count="6">
    <mergeCell ref="E17:R19"/>
    <mergeCell ref="A1:C1"/>
    <mergeCell ref="D13:D14"/>
    <mergeCell ref="F3:R3"/>
    <mergeCell ref="F11:R11"/>
    <mergeCell ref="E10:R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1" zoomScaleNormal="81"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4" width="9.6640625" style="2" customWidth="1"/>
    <col min="15" max="16384" width="11.44140625" style="2"/>
  </cols>
  <sheetData>
    <row r="1" spans="1:18">
      <c r="A1" s="194"/>
      <c r="B1" s="194"/>
      <c r="C1" s="194"/>
    </row>
    <row r="2" spans="1:18" ht="15" thickBot="1"/>
    <row r="3" spans="1:18" ht="26.25" customHeight="1" thickBot="1">
      <c r="F3" s="197" t="s">
        <v>99</v>
      </c>
      <c r="G3" s="198"/>
      <c r="H3" s="198"/>
      <c r="I3" s="198"/>
      <c r="J3" s="198"/>
      <c r="K3" s="198"/>
      <c r="L3" s="198"/>
      <c r="M3" s="198"/>
      <c r="N3" s="198"/>
      <c r="O3" s="198"/>
      <c r="P3" s="198"/>
      <c r="Q3" s="198"/>
      <c r="R3" s="199"/>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1185.42</v>
      </c>
      <c r="G5" s="81">
        <v>1128.21</v>
      </c>
      <c r="H5" s="81">
        <v>1041.54</v>
      </c>
      <c r="I5" s="81">
        <v>869.82</v>
      </c>
      <c r="J5" s="81">
        <v>1008.82</v>
      </c>
      <c r="K5" s="81">
        <v>1002.24</v>
      </c>
      <c r="L5" s="81">
        <v>1010.34</v>
      </c>
      <c r="M5" s="81">
        <v>1041.1400000000001</v>
      </c>
      <c r="N5" s="81">
        <v>964.66</v>
      </c>
      <c r="O5" s="81">
        <v>964.66</v>
      </c>
      <c r="P5" s="81">
        <v>970.84</v>
      </c>
      <c r="Q5" s="81">
        <v>992.64</v>
      </c>
      <c r="R5" s="70">
        <v>1012.08</v>
      </c>
    </row>
    <row r="6" spans="1:18" ht="26.25" customHeight="1">
      <c r="E6" s="31" t="s">
        <v>64</v>
      </c>
      <c r="F6" s="28">
        <v>1203.07</v>
      </c>
      <c r="G6" s="11">
        <v>1168.47</v>
      </c>
      <c r="H6" s="11">
        <v>1630.51</v>
      </c>
      <c r="I6" s="11">
        <v>1525.81</v>
      </c>
      <c r="J6" s="11">
        <v>1578.87</v>
      </c>
      <c r="K6" s="11">
        <v>1779.41</v>
      </c>
      <c r="L6" s="11">
        <v>1615.11</v>
      </c>
      <c r="M6" s="11">
        <v>1567.6</v>
      </c>
      <c r="N6" s="11">
        <v>1738.01</v>
      </c>
      <c r="O6" s="11">
        <v>1738.01</v>
      </c>
      <c r="P6" s="11">
        <v>1630.52</v>
      </c>
      <c r="Q6" s="11">
        <v>1817.67</v>
      </c>
      <c r="R6" s="25">
        <v>1617.27</v>
      </c>
    </row>
    <row r="7" spans="1:18" ht="26.25" customHeight="1">
      <c r="E7" s="31" t="s">
        <v>65</v>
      </c>
      <c r="F7" s="28">
        <v>1003.78</v>
      </c>
      <c r="G7" s="11">
        <v>999.96</v>
      </c>
      <c r="H7" s="11">
        <v>990.77</v>
      </c>
      <c r="I7" s="11">
        <v>986.78</v>
      </c>
      <c r="J7" s="11">
        <v>995.55</v>
      </c>
      <c r="K7" s="11">
        <v>1003.05</v>
      </c>
      <c r="L7" s="11">
        <v>1005.88</v>
      </c>
      <c r="M7" s="11">
        <v>1001.9</v>
      </c>
      <c r="N7" s="11">
        <v>997.84</v>
      </c>
      <c r="O7" s="11">
        <v>997.84</v>
      </c>
      <c r="P7" s="11">
        <v>961.16</v>
      </c>
      <c r="Q7" s="11">
        <v>964.49</v>
      </c>
      <c r="R7" s="25">
        <v>970.3</v>
      </c>
    </row>
    <row r="8" spans="1:18" ht="26.25" customHeight="1">
      <c r="E8" s="31" t="s">
        <v>66</v>
      </c>
      <c r="F8" s="28">
        <v>3416.65</v>
      </c>
      <c r="G8" s="11">
        <v>3316.57</v>
      </c>
      <c r="H8" s="11">
        <v>3689.81</v>
      </c>
      <c r="I8" s="11">
        <v>3401.48</v>
      </c>
      <c r="J8" s="11">
        <v>3603.59</v>
      </c>
      <c r="K8" s="11">
        <v>3805.44</v>
      </c>
      <c r="L8" s="11">
        <v>3648.51</v>
      </c>
      <c r="M8" s="11">
        <v>3624.28</v>
      </c>
      <c r="N8" s="11">
        <v>3712.73</v>
      </c>
      <c r="O8" s="11">
        <v>3712.73</v>
      </c>
      <c r="P8" s="11">
        <v>3575.59</v>
      </c>
      <c r="Q8" s="11">
        <v>3795.47</v>
      </c>
      <c r="R8" s="25">
        <v>3609.42</v>
      </c>
    </row>
    <row r="9" spans="1:18" ht="26.25" customHeight="1" thickBot="1">
      <c r="E9" s="32" t="s">
        <v>67</v>
      </c>
      <c r="F9" s="29">
        <v>4809.71</v>
      </c>
      <c r="G9" s="26">
        <v>4824.68</v>
      </c>
      <c r="H9" s="26">
        <v>4833.1000000000004</v>
      </c>
      <c r="I9" s="26">
        <v>4851.2299999999996</v>
      </c>
      <c r="J9" s="26">
        <v>4879.05</v>
      </c>
      <c r="K9" s="26">
        <v>4898.8599999999997</v>
      </c>
      <c r="L9" s="26">
        <v>4904.96</v>
      </c>
      <c r="M9" s="26">
        <v>4921.8100000000004</v>
      </c>
      <c r="N9" s="26">
        <v>4938.24</v>
      </c>
      <c r="O9" s="26">
        <v>4938.24</v>
      </c>
      <c r="P9" s="26">
        <v>5024.9799999999996</v>
      </c>
      <c r="Q9" s="26">
        <v>5054.07</v>
      </c>
      <c r="R9" s="27">
        <v>5077.72</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197" t="s">
        <v>100</v>
      </c>
      <c r="G11" s="198"/>
      <c r="H11" s="198"/>
      <c r="I11" s="198"/>
      <c r="J11" s="198"/>
      <c r="K11" s="198"/>
      <c r="L11" s="198"/>
      <c r="M11" s="198"/>
      <c r="N11" s="198"/>
      <c r="O11" s="198"/>
      <c r="P11" s="198"/>
      <c r="Q11" s="198"/>
      <c r="R11" s="199"/>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202" t="s">
        <v>85</v>
      </c>
      <c r="E13" s="49" t="s">
        <v>68</v>
      </c>
      <c r="F13" s="80">
        <v>1625.74</v>
      </c>
      <c r="G13" s="81">
        <v>1627.48</v>
      </c>
      <c r="H13" s="81">
        <v>1639.99</v>
      </c>
      <c r="I13" s="81">
        <v>1648.05</v>
      </c>
      <c r="J13" s="81">
        <v>1659.68</v>
      </c>
      <c r="K13" s="81">
        <v>1688.77</v>
      </c>
      <c r="L13" s="81">
        <v>1692.88</v>
      </c>
      <c r="M13" s="81">
        <v>1701.04</v>
      </c>
      <c r="N13" s="81">
        <v>1708.76</v>
      </c>
      <c r="O13" s="81">
        <v>1831.32</v>
      </c>
      <c r="P13" s="81">
        <v>1851.24</v>
      </c>
      <c r="Q13" s="81">
        <v>1864.16</v>
      </c>
      <c r="R13" s="70">
        <v>1875.32</v>
      </c>
    </row>
    <row r="14" spans="1:18" ht="30" customHeight="1" thickBot="1">
      <c r="D14" s="203"/>
      <c r="E14" s="31" t="s">
        <v>69</v>
      </c>
      <c r="F14" s="28">
        <v>2040.95</v>
      </c>
      <c r="G14" s="11">
        <v>2042.98</v>
      </c>
      <c r="H14" s="11">
        <v>2059.5100000000002</v>
      </c>
      <c r="I14" s="11">
        <v>2069.91</v>
      </c>
      <c r="J14" s="11">
        <v>2084.34</v>
      </c>
      <c r="K14" s="11">
        <v>2120.2399999999998</v>
      </c>
      <c r="L14" s="11">
        <v>2125.65</v>
      </c>
      <c r="M14" s="11">
        <v>2135.4899999999998</v>
      </c>
      <c r="N14" s="11">
        <v>2145.4899999999998</v>
      </c>
      <c r="O14" s="11">
        <v>2300.4</v>
      </c>
      <c r="P14" s="11">
        <v>2325.2199999999998</v>
      </c>
      <c r="Q14" s="11">
        <v>2341.58</v>
      </c>
      <c r="R14" s="25">
        <v>2355.7600000000002</v>
      </c>
    </row>
    <row r="15" spans="1:18" ht="30" customHeight="1" thickBot="1">
      <c r="D15" s="50" t="s">
        <v>86</v>
      </c>
      <c r="E15" s="31" t="s">
        <v>70</v>
      </c>
      <c r="F15" s="28">
        <v>3416.65</v>
      </c>
      <c r="G15" s="11">
        <v>3316.57</v>
      </c>
      <c r="H15" s="11">
        <v>3689.81</v>
      </c>
      <c r="I15" s="11">
        <v>3401.48</v>
      </c>
      <c r="J15" s="11">
        <v>3603.59</v>
      </c>
      <c r="K15" s="11">
        <v>3805.44</v>
      </c>
      <c r="L15" s="11">
        <v>3648.51</v>
      </c>
      <c r="M15" s="11">
        <v>3624.28</v>
      </c>
      <c r="N15" s="11">
        <v>3712.73</v>
      </c>
      <c r="O15" s="11">
        <v>4149.96</v>
      </c>
      <c r="P15" s="11">
        <f>+P8</f>
        <v>3575.59</v>
      </c>
      <c r="Q15" s="11">
        <f>+Q8</f>
        <v>3795.47</v>
      </c>
      <c r="R15" s="25">
        <f>+R8</f>
        <v>3609.42</v>
      </c>
    </row>
    <row r="16" spans="1:18" ht="30" customHeight="1" thickBot="1">
      <c r="D16" s="50" t="s">
        <v>87</v>
      </c>
      <c r="E16" s="32" t="s">
        <v>71</v>
      </c>
      <c r="F16" s="29">
        <v>4099.9800000000005</v>
      </c>
      <c r="G16" s="26">
        <v>3979.884</v>
      </c>
      <c r="H16" s="26">
        <v>4427.7719999999999</v>
      </c>
      <c r="I16" s="26">
        <v>4081.7759999999998</v>
      </c>
      <c r="J16" s="26">
        <v>4324.308</v>
      </c>
      <c r="K16" s="26">
        <v>4566.5280000000002</v>
      </c>
      <c r="L16" s="26">
        <v>4378.2120000000004</v>
      </c>
      <c r="M16" s="26">
        <v>4349.1360000000004</v>
      </c>
      <c r="N16" s="26">
        <v>4455.2759999999998</v>
      </c>
      <c r="O16" s="26">
        <v>4979.9520000000002</v>
      </c>
      <c r="P16" s="26">
        <f>+P15*1.2</f>
        <v>4290.7079999999996</v>
      </c>
      <c r="Q16" s="26">
        <f>+Q15*1.2</f>
        <v>4554.5639999999994</v>
      </c>
      <c r="R16" s="27">
        <f>+R15*1.2</f>
        <v>4331.3040000000001</v>
      </c>
    </row>
    <row r="17" spans="5:18" ht="26.25" customHeight="1">
      <c r="E17" s="191" t="s">
        <v>137</v>
      </c>
      <c r="F17" s="192"/>
      <c r="G17" s="192"/>
      <c r="H17" s="192"/>
      <c r="I17" s="192"/>
      <c r="J17" s="192"/>
      <c r="K17" s="192"/>
      <c r="L17" s="192"/>
      <c r="M17" s="192"/>
      <c r="N17" s="192"/>
      <c r="O17" s="192"/>
      <c r="P17" s="192"/>
      <c r="Q17" s="192"/>
      <c r="R17" s="192"/>
    </row>
    <row r="18" spans="5:18">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3" width="9.6640625" style="2" customWidth="1"/>
    <col min="14" max="16384" width="11.44140625" style="2"/>
  </cols>
  <sheetData>
    <row r="1" spans="1:18">
      <c r="A1" s="194"/>
      <c r="B1" s="194"/>
      <c r="C1" s="194"/>
    </row>
    <row r="2" spans="1:18" ht="15" thickBot="1"/>
    <row r="3" spans="1:18" ht="26.25" customHeight="1" thickBot="1">
      <c r="F3" s="205" t="s">
        <v>145</v>
      </c>
      <c r="G3" s="206"/>
      <c r="H3" s="206"/>
      <c r="I3" s="206"/>
      <c r="J3" s="206"/>
      <c r="K3" s="206"/>
      <c r="L3" s="206"/>
      <c r="M3" s="206"/>
      <c r="N3" s="206"/>
      <c r="O3" s="206"/>
      <c r="P3" s="206"/>
      <c r="Q3" s="206"/>
      <c r="R3" s="207"/>
    </row>
    <row r="4" spans="1:18" ht="26.25" customHeight="1" thickBot="1">
      <c r="E4" s="46" t="s">
        <v>60</v>
      </c>
      <c r="F4" s="87">
        <v>45047</v>
      </c>
      <c r="G4" s="88">
        <v>45078</v>
      </c>
      <c r="H4" s="88">
        <v>45108</v>
      </c>
      <c r="I4" s="88">
        <v>45139</v>
      </c>
      <c r="J4" s="88">
        <v>45170</v>
      </c>
      <c r="K4" s="88">
        <v>45200</v>
      </c>
      <c r="L4" s="88">
        <v>45231</v>
      </c>
      <c r="M4" s="88">
        <v>45261</v>
      </c>
      <c r="N4" s="88">
        <v>45292</v>
      </c>
      <c r="O4" s="88">
        <v>45323</v>
      </c>
      <c r="P4" s="89">
        <v>45352</v>
      </c>
      <c r="Q4" s="88">
        <v>45383</v>
      </c>
      <c r="R4" s="90">
        <v>45413</v>
      </c>
    </row>
    <row r="5" spans="1:18" ht="26.25" customHeight="1">
      <c r="E5" s="49" t="s">
        <v>63</v>
      </c>
      <c r="F5" s="35">
        <v>1072.19</v>
      </c>
      <c r="G5" s="36">
        <v>1036.8</v>
      </c>
      <c r="H5" s="36">
        <v>967.35</v>
      </c>
      <c r="I5" s="36">
        <v>912.93</v>
      </c>
      <c r="J5" s="36">
        <v>945.5</v>
      </c>
      <c r="K5" s="36">
        <v>945.5</v>
      </c>
      <c r="L5" s="36">
        <v>945.5</v>
      </c>
      <c r="M5" s="36">
        <v>884.98</v>
      </c>
      <c r="N5" s="36">
        <v>957.58</v>
      </c>
      <c r="O5" s="36">
        <v>992.68</v>
      </c>
      <c r="P5" s="36">
        <v>971.93</v>
      </c>
      <c r="Q5" s="36">
        <v>983.9</v>
      </c>
      <c r="R5" s="37">
        <v>969.79</v>
      </c>
    </row>
    <row r="6" spans="1:18" ht="26.25" customHeight="1">
      <c r="E6" s="31" t="s">
        <v>64</v>
      </c>
      <c r="F6" s="28">
        <v>730.14</v>
      </c>
      <c r="G6" s="11">
        <v>733.9</v>
      </c>
      <c r="H6" s="11">
        <v>708.84</v>
      </c>
      <c r="I6" s="11">
        <v>716.07</v>
      </c>
      <c r="J6" s="11">
        <v>734.35</v>
      </c>
      <c r="K6" s="11">
        <v>734.35</v>
      </c>
      <c r="L6" s="11">
        <v>734.35</v>
      </c>
      <c r="M6" s="11">
        <v>667.31</v>
      </c>
      <c r="N6" s="11">
        <v>750.85</v>
      </c>
      <c r="O6" s="11">
        <v>773.94</v>
      </c>
      <c r="P6" s="11">
        <v>762.99</v>
      </c>
      <c r="Q6" s="11">
        <v>797.09</v>
      </c>
      <c r="R6" s="25">
        <v>757.62</v>
      </c>
    </row>
    <row r="7" spans="1:18" ht="26.25" customHeight="1">
      <c r="E7" s="31" t="s">
        <v>65</v>
      </c>
      <c r="F7" s="28">
        <v>681.45</v>
      </c>
      <c r="G7" s="11">
        <v>674.81</v>
      </c>
      <c r="H7" s="11">
        <v>667.66</v>
      </c>
      <c r="I7" s="11">
        <v>664.76</v>
      </c>
      <c r="J7" s="11">
        <v>671.79</v>
      </c>
      <c r="K7" s="11">
        <v>671.79</v>
      </c>
      <c r="L7" s="11">
        <v>671.79</v>
      </c>
      <c r="M7" s="11">
        <v>675.79</v>
      </c>
      <c r="N7" s="11">
        <v>672.19</v>
      </c>
      <c r="O7" s="11">
        <v>656.36</v>
      </c>
      <c r="P7" s="11">
        <v>683.66</v>
      </c>
      <c r="Q7" s="11">
        <v>684.89</v>
      </c>
      <c r="R7" s="25">
        <v>680.96</v>
      </c>
    </row>
    <row r="8" spans="1:18" ht="26.25" customHeight="1">
      <c r="E8" s="31" t="s">
        <v>66</v>
      </c>
      <c r="F8" s="28">
        <v>2586.17</v>
      </c>
      <c r="G8" s="11">
        <v>2505.94</v>
      </c>
      <c r="H8" s="11">
        <v>2401.0500000000002</v>
      </c>
      <c r="I8" s="11">
        <v>2349.35</v>
      </c>
      <c r="J8" s="11">
        <v>2408.9699999999998</v>
      </c>
      <c r="K8" s="11">
        <v>2408.9699999999998</v>
      </c>
      <c r="L8" s="11">
        <v>2408.9699999999998</v>
      </c>
      <c r="M8" s="11">
        <v>2281.06</v>
      </c>
      <c r="N8" s="11">
        <v>2438.92</v>
      </c>
      <c r="O8" s="11">
        <v>2483.27</v>
      </c>
      <c r="P8" s="11">
        <v>2477.79</v>
      </c>
      <c r="Q8" s="11">
        <v>2526.66</v>
      </c>
      <c r="R8" s="25">
        <v>2467.3200000000002</v>
      </c>
    </row>
    <row r="9" spans="1:18" ht="26.25" customHeight="1" thickBot="1">
      <c r="E9" s="32" t="s">
        <v>67</v>
      </c>
      <c r="F9" s="29">
        <v>3820.6</v>
      </c>
      <c r="G9" s="26">
        <v>3832.47</v>
      </c>
      <c r="H9" s="26">
        <v>3839.1</v>
      </c>
      <c r="I9" s="26">
        <v>3853.5</v>
      </c>
      <c r="J9" s="26">
        <v>3875.65</v>
      </c>
      <c r="K9" s="26">
        <v>3875.66</v>
      </c>
      <c r="L9" s="26">
        <v>3875.66</v>
      </c>
      <c r="M9" s="26">
        <v>3909.71</v>
      </c>
      <c r="N9" s="26">
        <v>3922.72</v>
      </c>
      <c r="O9" s="26">
        <v>3953.75</v>
      </c>
      <c r="P9" s="26">
        <v>3991.64</v>
      </c>
      <c r="Q9" s="26">
        <v>4014.78</v>
      </c>
      <c r="R9" s="27">
        <v>4033.49</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146</v>
      </c>
      <c r="G11" s="206"/>
      <c r="H11" s="206"/>
      <c r="I11" s="206"/>
      <c r="J11" s="206"/>
      <c r="K11" s="206"/>
      <c r="L11" s="206"/>
      <c r="M11" s="206"/>
      <c r="N11" s="206"/>
      <c r="O11" s="206"/>
      <c r="P11" s="206"/>
      <c r="Q11" s="206"/>
      <c r="R11" s="207"/>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38" t="s">
        <v>68</v>
      </c>
      <c r="F13" s="80">
        <v>1231.01</v>
      </c>
      <c r="G13" s="81">
        <v>1236.3900000000001</v>
      </c>
      <c r="H13" s="81">
        <v>1240.07</v>
      </c>
      <c r="I13" s="81">
        <v>1246.26</v>
      </c>
      <c r="J13" s="81">
        <v>1254.93</v>
      </c>
      <c r="K13" s="81">
        <v>1261.68</v>
      </c>
      <c r="L13" s="81">
        <v>1264.8</v>
      </c>
      <c r="M13" s="81">
        <v>1270.6099999999999</v>
      </c>
      <c r="N13" s="81">
        <v>1276.56</v>
      </c>
      <c r="O13" s="81">
        <v>1288.3399999999999</v>
      </c>
      <c r="P13" s="81">
        <v>1302.21</v>
      </c>
      <c r="Q13" s="81">
        <v>1311.29</v>
      </c>
      <c r="R13" s="70">
        <v>1319.18</v>
      </c>
    </row>
    <row r="14" spans="1:18" ht="30" customHeight="1" thickBot="1">
      <c r="D14" s="196"/>
      <c r="E14" s="31" t="s">
        <v>69</v>
      </c>
      <c r="F14" s="28">
        <v>1530.94</v>
      </c>
      <c r="G14" s="11">
        <v>1537.58</v>
      </c>
      <c r="H14" s="11">
        <v>1542.24</v>
      </c>
      <c r="I14" s="11">
        <v>1549.97</v>
      </c>
      <c r="J14" s="11">
        <v>1560.74</v>
      </c>
      <c r="K14" s="11">
        <v>1568.93</v>
      </c>
      <c r="L14" s="11">
        <v>1572.96</v>
      </c>
      <c r="M14" s="11">
        <v>1580.3</v>
      </c>
      <c r="N14" s="11">
        <v>1587.59</v>
      </c>
      <c r="O14" s="11">
        <v>1602.17</v>
      </c>
      <c r="P14" s="11">
        <v>1619.48</v>
      </c>
      <c r="Q14" s="11">
        <v>1631.03</v>
      </c>
      <c r="R14" s="25">
        <v>1640.64</v>
      </c>
    </row>
    <row r="15" spans="1:18" ht="30" customHeight="1" thickBot="1">
      <c r="D15" s="39" t="s">
        <v>86</v>
      </c>
      <c r="E15" s="31" t="s">
        <v>70</v>
      </c>
      <c r="F15" s="28">
        <v>2586.17</v>
      </c>
      <c r="G15" s="11">
        <v>2505.94</v>
      </c>
      <c r="H15" s="11">
        <v>2401.0500000000002</v>
      </c>
      <c r="I15" s="11">
        <v>2349.35</v>
      </c>
      <c r="J15" s="11">
        <v>2408.9699999999998</v>
      </c>
      <c r="K15" s="11">
        <v>2408.9699999999998</v>
      </c>
      <c r="L15" s="11">
        <v>2408.9699999999998</v>
      </c>
      <c r="M15" s="11">
        <f>+M8</f>
        <v>2281.06</v>
      </c>
      <c r="N15" s="11">
        <v>2438.92</v>
      </c>
      <c r="O15" s="11">
        <v>2483.27</v>
      </c>
      <c r="P15" s="11">
        <f>+P8</f>
        <v>2477.79</v>
      </c>
      <c r="Q15" s="11">
        <f>+Q8</f>
        <v>2526.66</v>
      </c>
      <c r="R15" s="25">
        <f>+R8</f>
        <v>2467.3200000000002</v>
      </c>
    </row>
    <row r="16" spans="1:18" ht="30" customHeight="1" thickBot="1">
      <c r="D16" s="39" t="s">
        <v>87</v>
      </c>
      <c r="E16" s="32" t="s">
        <v>71</v>
      </c>
      <c r="F16" s="29">
        <v>3103.404</v>
      </c>
      <c r="G16" s="26">
        <v>3007.1280000000002</v>
      </c>
      <c r="H16" s="26">
        <v>2881.26</v>
      </c>
      <c r="I16" s="26">
        <v>2819.22</v>
      </c>
      <c r="J16" s="26">
        <v>2890.7639999999997</v>
      </c>
      <c r="K16" s="26">
        <f>K15+K15*20%</f>
        <v>2890.7639999999997</v>
      </c>
      <c r="L16" s="26">
        <v>2890.7639999999997</v>
      </c>
      <c r="M16" s="26">
        <f>+M15*1.2</f>
        <v>2737.2719999999999</v>
      </c>
      <c r="N16" s="26">
        <v>2926.7040000000002</v>
      </c>
      <c r="O16" s="26">
        <v>2979.924</v>
      </c>
      <c r="P16" s="26">
        <f>+P15*1.2</f>
        <v>2973.348</v>
      </c>
      <c r="Q16" s="26">
        <f>+Q15*1.2</f>
        <v>3031.9919999999997</v>
      </c>
      <c r="R16" s="27">
        <f>+R15*1.2</f>
        <v>2960.7840000000001</v>
      </c>
    </row>
    <row r="17" spans="5:18" ht="20.399999999999999" customHeight="1">
      <c r="E17" s="191" t="s">
        <v>137</v>
      </c>
      <c r="F17" s="192"/>
      <c r="G17" s="192"/>
      <c r="H17" s="192"/>
      <c r="I17" s="192"/>
      <c r="J17" s="192"/>
      <c r="K17" s="192"/>
      <c r="L17" s="192"/>
      <c r="M17" s="192"/>
      <c r="N17" s="192"/>
      <c r="O17" s="192"/>
      <c r="P17" s="192"/>
      <c r="Q17" s="192"/>
      <c r="R17" s="192"/>
    </row>
    <row r="18" spans="5:18" ht="24.75" customHeight="1">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0" width="9.6640625" style="2" customWidth="1"/>
    <col min="11" max="16384" width="11.44140625" style="2"/>
  </cols>
  <sheetData>
    <row r="1" spans="1:18">
      <c r="A1" s="194"/>
      <c r="B1" s="194"/>
      <c r="C1" s="194"/>
    </row>
    <row r="2" spans="1:18" ht="15" thickBot="1"/>
    <row r="3" spans="1:18" ht="26.25" customHeight="1" thickBot="1">
      <c r="F3" s="214" t="s">
        <v>97</v>
      </c>
      <c r="G3" s="215"/>
      <c r="H3" s="215"/>
      <c r="I3" s="215"/>
      <c r="J3" s="215"/>
      <c r="K3" s="215"/>
      <c r="L3" s="215"/>
      <c r="M3" s="215"/>
      <c r="N3" s="215"/>
      <c r="O3" s="215"/>
      <c r="P3" s="215"/>
      <c r="Q3" s="215"/>
      <c r="R3" s="216"/>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6">
        <v>1106.33</v>
      </c>
      <c r="G5" s="84">
        <v>1001.4</v>
      </c>
      <c r="H5" s="84">
        <v>1001.4</v>
      </c>
      <c r="I5" s="84">
        <v>922.47</v>
      </c>
      <c r="J5" s="84">
        <v>957.29</v>
      </c>
      <c r="K5" s="84">
        <v>952.33</v>
      </c>
      <c r="L5" s="84">
        <v>969.64</v>
      </c>
      <c r="M5" s="84">
        <v>944.16</v>
      </c>
      <c r="N5" s="84">
        <v>1097.97</v>
      </c>
      <c r="O5" s="84">
        <v>1063.6099999999999</v>
      </c>
      <c r="P5" s="81">
        <v>1100.75</v>
      </c>
      <c r="Q5" s="81">
        <v>1479</v>
      </c>
      <c r="R5" s="70">
        <v>1169.81</v>
      </c>
    </row>
    <row r="6" spans="1:18" ht="26.25" customHeight="1">
      <c r="E6" s="31" t="s">
        <v>64</v>
      </c>
      <c r="F6" s="76">
        <v>226.94</v>
      </c>
      <c r="G6" s="30">
        <v>232.37</v>
      </c>
      <c r="H6" s="30">
        <v>232.37</v>
      </c>
      <c r="I6" s="30">
        <v>217.36</v>
      </c>
      <c r="J6" s="30">
        <v>228.69</v>
      </c>
      <c r="K6" s="30">
        <v>230.03</v>
      </c>
      <c r="L6" s="30">
        <v>231.88</v>
      </c>
      <c r="M6" s="30">
        <v>237.1</v>
      </c>
      <c r="N6" s="30">
        <v>224.12</v>
      </c>
      <c r="O6" s="30">
        <v>230.85</v>
      </c>
      <c r="P6" s="11">
        <v>229.35</v>
      </c>
      <c r="Q6" s="11">
        <v>435</v>
      </c>
      <c r="R6" s="25">
        <v>242.77</v>
      </c>
    </row>
    <row r="7" spans="1:18" ht="26.25" customHeight="1">
      <c r="E7" s="31" t="s">
        <v>65</v>
      </c>
      <c r="F7" s="76">
        <v>944.03</v>
      </c>
      <c r="G7" s="30">
        <v>943.37</v>
      </c>
      <c r="H7" s="30">
        <v>943.37</v>
      </c>
      <c r="I7" s="30">
        <v>948.72</v>
      </c>
      <c r="J7" s="30">
        <v>958.18</v>
      </c>
      <c r="K7" s="30">
        <v>965.19</v>
      </c>
      <c r="L7" s="30">
        <v>967.17</v>
      </c>
      <c r="M7" s="30">
        <v>964.97</v>
      </c>
      <c r="N7" s="30">
        <v>961.47</v>
      </c>
      <c r="O7" s="30">
        <v>968.52</v>
      </c>
      <c r="P7" s="11">
        <v>978.39</v>
      </c>
      <c r="Q7" s="11">
        <v>703.7</v>
      </c>
      <c r="R7" s="25">
        <v>985.62</v>
      </c>
    </row>
    <row r="8" spans="1:18" ht="26.25" customHeight="1">
      <c r="E8" s="31" t="s">
        <v>66</v>
      </c>
      <c r="F8" s="76">
        <v>2332.27</v>
      </c>
      <c r="G8" s="30">
        <v>2221.89</v>
      </c>
      <c r="H8" s="30">
        <v>2221.89</v>
      </c>
      <c r="I8" s="30">
        <v>2129.89</v>
      </c>
      <c r="J8" s="30">
        <v>2187.17</v>
      </c>
      <c r="K8" s="30">
        <v>2190.44</v>
      </c>
      <c r="L8" s="30">
        <v>2212.27</v>
      </c>
      <c r="M8" s="30">
        <v>2189.08</v>
      </c>
      <c r="N8" s="30">
        <v>2321.9</v>
      </c>
      <c r="O8" s="30">
        <v>2309.92</v>
      </c>
      <c r="P8" s="11">
        <v>2356.7399999999998</v>
      </c>
      <c r="Q8" s="11">
        <v>2680.45</v>
      </c>
      <c r="R8" s="25">
        <v>2446.4</v>
      </c>
    </row>
    <row r="9" spans="1:18" ht="26.25" customHeight="1" thickBot="1">
      <c r="E9" s="32" t="s">
        <v>67</v>
      </c>
      <c r="F9" s="77">
        <v>3430.77</v>
      </c>
      <c r="G9" s="33">
        <v>3447.45</v>
      </c>
      <c r="H9" s="33">
        <v>3447.45</v>
      </c>
      <c r="I9" s="33">
        <v>3460.39</v>
      </c>
      <c r="J9" s="33">
        <v>3480.22</v>
      </c>
      <c r="K9" s="33">
        <v>3494.36</v>
      </c>
      <c r="L9" s="33">
        <v>3498.71</v>
      </c>
      <c r="M9" s="33">
        <v>3510.72</v>
      </c>
      <c r="N9" s="33">
        <v>3522.45</v>
      </c>
      <c r="O9" s="33">
        <v>3550.23</v>
      </c>
      <c r="P9" s="26">
        <v>3584.32</v>
      </c>
      <c r="Q9" s="26">
        <v>4914</v>
      </c>
      <c r="R9" s="27">
        <v>3621.94</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17" t="s">
        <v>98</v>
      </c>
      <c r="G11" s="218"/>
      <c r="H11" s="218"/>
      <c r="I11" s="218"/>
      <c r="J11" s="218"/>
      <c r="K11" s="218"/>
      <c r="L11" s="218"/>
      <c r="M11" s="218"/>
      <c r="N11" s="218"/>
      <c r="O11" s="218"/>
      <c r="P11" s="218"/>
      <c r="Q11" s="218"/>
      <c r="R11" s="219"/>
    </row>
    <row r="12" spans="1:18" ht="30" customHeight="1" thickBot="1">
      <c r="D12" s="47"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202" t="s">
        <v>85</v>
      </c>
      <c r="E13" s="49" t="s">
        <v>68</v>
      </c>
      <c r="F13" s="86">
        <v>1069.0899999999999</v>
      </c>
      <c r="G13" s="84">
        <v>1076.98</v>
      </c>
      <c r="H13" s="84">
        <v>1076.98</v>
      </c>
      <c r="I13" s="84">
        <v>1082.3699999999999</v>
      </c>
      <c r="J13" s="84">
        <v>1089.94</v>
      </c>
      <c r="K13" s="84">
        <v>1095.74</v>
      </c>
      <c r="L13" s="84">
        <v>1098.48</v>
      </c>
      <c r="M13" s="84">
        <v>1103.6300000000001</v>
      </c>
      <c r="N13" s="84">
        <v>1108.7</v>
      </c>
      <c r="O13" s="84">
        <v>1118.8399999999999</v>
      </c>
      <c r="P13" s="81">
        <v>1131</v>
      </c>
      <c r="Q13" s="81">
        <v>1237.07</v>
      </c>
      <c r="R13" s="70">
        <v>1145.73</v>
      </c>
    </row>
    <row r="14" spans="1:18" ht="30" customHeight="1" thickBot="1">
      <c r="D14" s="203"/>
      <c r="E14" s="31" t="s">
        <v>69</v>
      </c>
      <c r="F14" s="76">
        <v>1341.51</v>
      </c>
      <c r="G14" s="30">
        <v>1351.41</v>
      </c>
      <c r="H14" s="30">
        <v>1351.41</v>
      </c>
      <c r="I14" s="30">
        <v>1358.18</v>
      </c>
      <c r="J14" s="30">
        <v>1367.67</v>
      </c>
      <c r="K14" s="30">
        <v>1374.95</v>
      </c>
      <c r="L14" s="30">
        <v>1378.38</v>
      </c>
      <c r="M14" s="30">
        <v>1384.85</v>
      </c>
      <c r="N14" s="30">
        <v>1391.21</v>
      </c>
      <c r="O14" s="30">
        <v>1403.94</v>
      </c>
      <c r="P14" s="11">
        <v>1419.19</v>
      </c>
      <c r="Q14" s="11">
        <v>1556.63</v>
      </c>
      <c r="R14" s="25">
        <v>1437.68</v>
      </c>
    </row>
    <row r="15" spans="1:18" ht="30" customHeight="1" thickBot="1">
      <c r="D15" s="50" t="s">
        <v>86</v>
      </c>
      <c r="E15" s="31" t="s">
        <v>70</v>
      </c>
      <c r="F15" s="76">
        <v>2332.27</v>
      </c>
      <c r="G15" s="30">
        <v>2221.89</v>
      </c>
      <c r="H15" s="30">
        <v>2221.89</v>
      </c>
      <c r="I15" s="30">
        <v>2129.89</v>
      </c>
      <c r="J15" s="30">
        <v>2187.17</v>
      </c>
      <c r="K15" s="30">
        <v>2190.44</v>
      </c>
      <c r="L15" s="30">
        <v>2212.27</v>
      </c>
      <c r="M15" s="30">
        <v>2189.08</v>
      </c>
      <c r="N15" s="30">
        <v>2321.9</v>
      </c>
      <c r="O15" s="30">
        <v>2309.92</v>
      </c>
      <c r="P15" s="11">
        <f>+P8</f>
        <v>2356.7399999999998</v>
      </c>
      <c r="Q15" s="11">
        <f>+Q8</f>
        <v>2680.45</v>
      </c>
      <c r="R15" s="25">
        <f>+R8</f>
        <v>2446.4</v>
      </c>
    </row>
    <row r="16" spans="1:18" ht="30" customHeight="1" thickBot="1">
      <c r="D16" s="50" t="s">
        <v>87</v>
      </c>
      <c r="E16" s="32" t="s">
        <v>71</v>
      </c>
      <c r="F16" s="29">
        <v>2798.7239999999997</v>
      </c>
      <c r="G16" s="26">
        <v>2666.2679999999996</v>
      </c>
      <c r="H16" s="26">
        <v>2666.2679999999996</v>
      </c>
      <c r="I16" s="26">
        <v>2555.8679999999999</v>
      </c>
      <c r="J16" s="26">
        <v>2624.6039999999998</v>
      </c>
      <c r="K16" s="26">
        <v>2628.5279999999998</v>
      </c>
      <c r="L16" s="26">
        <v>2654.7239999999997</v>
      </c>
      <c r="M16" s="26">
        <v>2626.8959999999997</v>
      </c>
      <c r="N16" s="26">
        <v>2786.28</v>
      </c>
      <c r="O16" s="26">
        <v>2771.904</v>
      </c>
      <c r="P16" s="26">
        <f>+P15*1.2</f>
        <v>2828.0879999999997</v>
      </c>
      <c r="Q16" s="26">
        <f>+Q15*1.2</f>
        <v>3216.5399999999995</v>
      </c>
      <c r="R16" s="27">
        <f>+R15*1.2</f>
        <v>2935.68</v>
      </c>
    </row>
    <row r="17" spans="5:18" ht="15" customHeight="1">
      <c r="E17" s="191" t="s">
        <v>138</v>
      </c>
      <c r="F17" s="192"/>
      <c r="G17" s="192"/>
      <c r="H17" s="192"/>
      <c r="I17" s="192"/>
      <c r="J17" s="192"/>
      <c r="K17" s="192"/>
      <c r="L17" s="192"/>
      <c r="M17" s="192"/>
      <c r="N17" s="192"/>
      <c r="O17" s="192"/>
      <c r="P17" s="192"/>
      <c r="Q17" s="192"/>
      <c r="R17" s="192"/>
    </row>
    <row r="18" spans="5:18">
      <c r="E18" s="192"/>
      <c r="F18" s="192"/>
      <c r="G18" s="192"/>
      <c r="H18" s="192"/>
      <c r="I18" s="192"/>
      <c r="J18" s="192"/>
      <c r="K18" s="192"/>
      <c r="L18" s="192"/>
      <c r="M18" s="192"/>
      <c r="N18" s="192"/>
      <c r="O18" s="192"/>
      <c r="P18" s="192"/>
      <c r="Q18" s="192"/>
      <c r="R18" s="192"/>
    </row>
    <row r="19" spans="5:18">
      <c r="E19" s="192"/>
      <c r="F19" s="192"/>
      <c r="G19" s="192"/>
      <c r="H19" s="192"/>
      <c r="I19" s="192"/>
      <c r="J19" s="192"/>
      <c r="K19" s="192"/>
      <c r="L19" s="192"/>
      <c r="M19" s="192"/>
      <c r="N19" s="192"/>
      <c r="O19" s="192"/>
      <c r="P19" s="192"/>
      <c r="Q19" s="192"/>
      <c r="R19" s="192"/>
    </row>
    <row r="79" ht="32.25" customHeight="1"/>
    <row r="80" ht="32.25" customHeight="1"/>
    <row r="83" ht="30" customHeight="1"/>
    <row r="86" ht="21" customHeight="1"/>
  </sheetData>
  <mergeCells count="6">
    <mergeCell ref="E17:R19"/>
    <mergeCell ref="A1:C1"/>
    <mergeCell ref="D13:D14"/>
    <mergeCell ref="F3:R3"/>
    <mergeCell ref="F11:R11"/>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4" width="9.6640625" style="2" customWidth="1"/>
    <col min="15" max="16384" width="11.44140625" style="2"/>
  </cols>
  <sheetData>
    <row r="1" spans="1:18">
      <c r="A1" s="194"/>
      <c r="B1" s="194"/>
      <c r="C1" s="194"/>
    </row>
    <row r="2" spans="1:18" ht="15" thickBot="1"/>
    <row r="3" spans="1:18" ht="26.25" customHeight="1" thickBot="1">
      <c r="F3" s="220" t="s">
        <v>101</v>
      </c>
      <c r="G3" s="221"/>
      <c r="H3" s="221"/>
      <c r="I3" s="221"/>
      <c r="J3" s="221"/>
      <c r="K3" s="221"/>
      <c r="L3" s="221"/>
      <c r="M3" s="221"/>
      <c r="N3" s="221"/>
      <c r="O3" s="221"/>
      <c r="P3" s="221"/>
      <c r="Q3" s="221"/>
      <c r="R3" s="222"/>
    </row>
    <row r="4" spans="1:18" ht="26.25" customHeight="1" thickBot="1">
      <c r="E4" s="48"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1141.05</v>
      </c>
      <c r="G5" s="81">
        <v>1065.07</v>
      </c>
      <c r="H5" s="81">
        <v>1006.71</v>
      </c>
      <c r="I5" s="81">
        <v>938.29</v>
      </c>
      <c r="J5" s="81">
        <v>982.76</v>
      </c>
      <c r="K5" s="81">
        <v>1001.11</v>
      </c>
      <c r="L5" s="81">
        <v>1000.74</v>
      </c>
      <c r="M5" s="81">
        <v>1016.49</v>
      </c>
      <c r="N5" s="81">
        <v>889.86</v>
      </c>
      <c r="O5" s="81">
        <v>1559.75</v>
      </c>
      <c r="P5" s="81">
        <v>874.14</v>
      </c>
      <c r="Q5" s="81">
        <v>882.19</v>
      </c>
      <c r="R5" s="70">
        <v>859.7</v>
      </c>
    </row>
    <row r="6" spans="1:18" ht="26.25" customHeight="1">
      <c r="E6" s="31" t="s">
        <v>64</v>
      </c>
      <c r="F6" s="28">
        <v>3210.28</v>
      </c>
      <c r="G6" s="11">
        <v>3141.65</v>
      </c>
      <c r="H6" s="11">
        <v>3711.61</v>
      </c>
      <c r="I6" s="11">
        <v>3612.73</v>
      </c>
      <c r="J6" s="11">
        <v>3678.68</v>
      </c>
      <c r="K6" s="11">
        <v>3885.88</v>
      </c>
      <c r="L6" s="11">
        <v>3769.12</v>
      </c>
      <c r="M6" s="11">
        <v>3793.69</v>
      </c>
      <c r="N6" s="11">
        <v>3906.34</v>
      </c>
      <c r="O6" s="11">
        <v>3997.5</v>
      </c>
      <c r="P6" s="11">
        <v>3939.52</v>
      </c>
      <c r="Q6" s="11">
        <v>4062.35</v>
      </c>
      <c r="R6" s="25">
        <v>4214.71</v>
      </c>
    </row>
    <row r="7" spans="1:18" ht="26.25" customHeight="1">
      <c r="E7" s="31" t="s">
        <v>65</v>
      </c>
      <c r="F7" s="28">
        <v>1017.81</v>
      </c>
      <c r="G7" s="11">
        <v>1008.39</v>
      </c>
      <c r="H7" s="11">
        <v>991.5</v>
      </c>
      <c r="I7" s="11">
        <v>982.58</v>
      </c>
      <c r="J7" s="11">
        <v>993.3</v>
      </c>
      <c r="K7" s="11">
        <v>1000.84</v>
      </c>
      <c r="L7" s="11">
        <v>1001.53</v>
      </c>
      <c r="M7" s="11">
        <v>993.53</v>
      </c>
      <c r="N7" s="11">
        <v>983.35</v>
      </c>
      <c r="O7" s="11">
        <v>988.27</v>
      </c>
      <c r="P7" s="11">
        <v>996.84</v>
      </c>
      <c r="Q7" s="11">
        <v>995.5</v>
      </c>
      <c r="R7" s="25">
        <v>998.2</v>
      </c>
    </row>
    <row r="8" spans="1:18" ht="26.25" customHeight="1">
      <c r="E8" s="31" t="s">
        <v>66</v>
      </c>
      <c r="F8" s="28">
        <v>5539.66</v>
      </c>
      <c r="G8" s="11">
        <v>5382.53</v>
      </c>
      <c r="H8" s="11">
        <v>5894.36</v>
      </c>
      <c r="I8" s="11">
        <v>5720.38</v>
      </c>
      <c r="J8" s="11">
        <v>5864.55</v>
      </c>
      <c r="K8" s="11">
        <v>6107.41</v>
      </c>
      <c r="L8" s="11">
        <v>6004.48</v>
      </c>
      <c r="M8" s="11">
        <v>6032.48</v>
      </c>
      <c r="N8" s="11">
        <v>6004.16</v>
      </c>
      <c r="O8" s="11">
        <v>6773.09</v>
      </c>
      <c r="P8" s="11">
        <v>6041.33</v>
      </c>
      <c r="Q8" s="11">
        <v>6152.74</v>
      </c>
      <c r="R8" s="25">
        <v>6308.83</v>
      </c>
    </row>
    <row r="9" spans="1:18" ht="26.25" customHeight="1" thickBot="1">
      <c r="E9" s="32" t="s">
        <v>67</v>
      </c>
      <c r="F9" s="29">
        <v>3000.86</v>
      </c>
      <c r="G9" s="26">
        <v>3010.2</v>
      </c>
      <c r="H9" s="26">
        <v>3015.45</v>
      </c>
      <c r="I9" s="26">
        <v>3026.76</v>
      </c>
      <c r="J9" s="26">
        <v>3044.11</v>
      </c>
      <c r="K9" s="26">
        <v>3056.48</v>
      </c>
      <c r="L9" s="26">
        <v>3060.28</v>
      </c>
      <c r="M9" s="26">
        <v>3070.79</v>
      </c>
      <c r="N9" s="26">
        <v>3081.05</v>
      </c>
      <c r="O9" s="26">
        <v>3105.35</v>
      </c>
      <c r="P9" s="26">
        <v>3135.17</v>
      </c>
      <c r="Q9" s="26">
        <v>3153.31</v>
      </c>
      <c r="R9" s="27">
        <v>3168.07</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197" t="s">
        <v>102</v>
      </c>
      <c r="G11" s="198"/>
      <c r="H11" s="198"/>
      <c r="I11" s="198"/>
      <c r="J11" s="198"/>
      <c r="K11" s="198"/>
      <c r="L11" s="198"/>
      <c r="M11" s="198"/>
      <c r="N11" s="198"/>
      <c r="O11" s="198"/>
      <c r="P11" s="198"/>
      <c r="Q11" s="198"/>
      <c r="R11" s="199"/>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0">
        <v>2368.7199999999998</v>
      </c>
      <c r="G13" s="81">
        <v>2379.0700000000002</v>
      </c>
      <c r="H13" s="81">
        <v>2506.06</v>
      </c>
      <c r="I13" s="81">
        <v>2518.61</v>
      </c>
      <c r="J13" s="81">
        <v>2536.2199999999998</v>
      </c>
      <c r="K13" s="81">
        <v>2592.91</v>
      </c>
      <c r="L13" s="81">
        <v>2599.39</v>
      </c>
      <c r="M13" s="81">
        <v>2611.58</v>
      </c>
      <c r="N13" s="81">
        <v>2623.58</v>
      </c>
      <c r="O13" s="81">
        <v>2892.68</v>
      </c>
      <c r="P13" s="81">
        <v>2924.11</v>
      </c>
      <c r="Q13" s="81">
        <v>2944.72</v>
      </c>
      <c r="R13" s="70">
        <v>2962.2</v>
      </c>
    </row>
    <row r="14" spans="1:18" ht="30" customHeight="1" thickBot="1">
      <c r="D14" s="196"/>
      <c r="E14" s="31" t="s">
        <v>69</v>
      </c>
      <c r="F14" s="28">
        <v>3000.27</v>
      </c>
      <c r="G14" s="11">
        <v>3013.38</v>
      </c>
      <c r="H14" s="11">
        <v>3167.43</v>
      </c>
      <c r="I14" s="11">
        <v>3183.29</v>
      </c>
      <c r="J14" s="11">
        <v>3205.55</v>
      </c>
      <c r="K14" s="11">
        <v>3282.61</v>
      </c>
      <c r="L14" s="11">
        <v>3290.81</v>
      </c>
      <c r="M14" s="11">
        <v>3306.24</v>
      </c>
      <c r="N14" s="11">
        <v>3321.44</v>
      </c>
      <c r="O14" s="11">
        <v>3657.47</v>
      </c>
      <c r="P14" s="11">
        <v>3697.21</v>
      </c>
      <c r="Q14" s="11">
        <v>3723.26</v>
      </c>
      <c r="R14" s="25">
        <v>3745.37</v>
      </c>
    </row>
    <row r="15" spans="1:18" ht="30" customHeight="1" thickBot="1">
      <c r="D15" s="39" t="s">
        <v>86</v>
      </c>
      <c r="E15" s="31" t="s">
        <v>70</v>
      </c>
      <c r="F15" s="28">
        <v>5539.66</v>
      </c>
      <c r="G15" s="11">
        <v>5382.53</v>
      </c>
      <c r="H15" s="11">
        <v>5894.36</v>
      </c>
      <c r="I15" s="11">
        <v>5720.38</v>
      </c>
      <c r="J15" s="11">
        <v>5864.55</v>
      </c>
      <c r="K15" s="11">
        <v>6107.41</v>
      </c>
      <c r="L15" s="11">
        <v>6004.48</v>
      </c>
      <c r="M15" s="11">
        <v>6032.48</v>
      </c>
      <c r="N15" s="11">
        <v>6004.16</v>
      </c>
      <c r="O15" s="11">
        <v>6773.09</v>
      </c>
      <c r="P15" s="11">
        <f>+P8</f>
        <v>6041.33</v>
      </c>
      <c r="Q15" s="11">
        <f>+Q8</f>
        <v>6152.74</v>
      </c>
      <c r="R15" s="25">
        <f>+R8</f>
        <v>6308.83</v>
      </c>
    </row>
    <row r="16" spans="1:18" ht="30" customHeight="1" thickBot="1">
      <c r="D16" s="39" t="s">
        <v>87</v>
      </c>
      <c r="E16" s="32" t="s">
        <v>71</v>
      </c>
      <c r="F16" s="29">
        <v>6647.5919999999996</v>
      </c>
      <c r="G16" s="26">
        <v>6459.0359999999991</v>
      </c>
      <c r="H16" s="26">
        <v>7073.2319999999991</v>
      </c>
      <c r="I16" s="26">
        <v>6864.4560000000001</v>
      </c>
      <c r="J16" s="26">
        <v>7037.46</v>
      </c>
      <c r="K16" s="26">
        <v>7328.8919999999998</v>
      </c>
      <c r="L16" s="26">
        <v>7205.3759999999993</v>
      </c>
      <c r="M16" s="26">
        <v>7238.9759999999997</v>
      </c>
      <c r="N16" s="26">
        <v>7204.9919999999993</v>
      </c>
      <c r="O16" s="26">
        <v>8127.7079999999996</v>
      </c>
      <c r="P16" s="26">
        <f>+P15*1.2</f>
        <v>7249.5959999999995</v>
      </c>
      <c r="Q16" s="26">
        <f>+Q15*1.2</f>
        <v>7383.2879999999996</v>
      </c>
      <c r="R16" s="27">
        <f>+R15*1.2</f>
        <v>7570.5959999999995</v>
      </c>
    </row>
    <row r="17" spans="5:18" ht="22.8" customHeight="1">
      <c r="E17" s="191" t="s">
        <v>137</v>
      </c>
      <c r="F17" s="192"/>
      <c r="G17" s="192"/>
      <c r="H17" s="192"/>
      <c r="I17" s="192"/>
      <c r="J17" s="192"/>
      <c r="K17" s="192"/>
      <c r="L17" s="192"/>
      <c r="M17" s="192"/>
      <c r="N17" s="192"/>
      <c r="O17" s="192"/>
      <c r="P17" s="192"/>
      <c r="Q17" s="192"/>
      <c r="R17" s="192"/>
    </row>
    <row r="18" spans="5:18" ht="33" customHeight="1">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3" width="10.6640625" style="2" customWidth="1"/>
    <col min="14" max="16384" width="11.44140625" style="2"/>
  </cols>
  <sheetData>
    <row r="1" spans="1:18">
      <c r="A1" s="194"/>
      <c r="B1" s="194"/>
      <c r="C1" s="194"/>
    </row>
    <row r="2" spans="1:18" ht="15" thickBot="1"/>
    <row r="3" spans="1:18" ht="26.25" customHeight="1" thickBot="1">
      <c r="F3" s="205" t="s">
        <v>116</v>
      </c>
      <c r="G3" s="206"/>
      <c r="H3" s="206"/>
      <c r="I3" s="206"/>
      <c r="J3" s="206"/>
      <c r="K3" s="206"/>
      <c r="L3" s="206"/>
      <c r="M3" s="206"/>
      <c r="N3" s="206"/>
      <c r="O3" s="206"/>
      <c r="P3" s="206"/>
      <c r="Q3" s="206"/>
      <c r="R3" s="207"/>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38" t="s">
        <v>63</v>
      </c>
      <c r="F5" s="80">
        <v>1185.42</v>
      </c>
      <c r="G5" s="81">
        <v>1128.21</v>
      </c>
      <c r="H5" s="81">
        <v>1041.54</v>
      </c>
      <c r="I5" s="81">
        <v>869.82</v>
      </c>
      <c r="J5" s="81">
        <v>1008.82</v>
      </c>
      <c r="K5" s="81">
        <v>1002.24</v>
      </c>
      <c r="L5" s="81">
        <v>1010.34</v>
      </c>
      <c r="M5" s="81">
        <v>1041.1400000000001</v>
      </c>
      <c r="N5" s="81">
        <v>964.66</v>
      </c>
      <c r="O5" s="81">
        <v>1446.48</v>
      </c>
      <c r="P5" s="81">
        <v>970.84</v>
      </c>
      <c r="Q5" s="81">
        <v>992.64</v>
      </c>
      <c r="R5" s="70">
        <v>1012.08</v>
      </c>
    </row>
    <row r="6" spans="1:18" ht="26.25" customHeight="1">
      <c r="E6" s="31" t="s">
        <v>64</v>
      </c>
      <c r="F6" s="28">
        <v>1203.07</v>
      </c>
      <c r="G6" s="11">
        <v>1168.47</v>
      </c>
      <c r="H6" s="11">
        <v>1630.51</v>
      </c>
      <c r="I6" s="11">
        <v>1525.81</v>
      </c>
      <c r="J6" s="11">
        <v>1578.87</v>
      </c>
      <c r="K6" s="11">
        <v>1779.41</v>
      </c>
      <c r="L6" s="11">
        <v>1615.11</v>
      </c>
      <c r="M6" s="11">
        <v>1567.6</v>
      </c>
      <c r="N6" s="11">
        <v>1738.01</v>
      </c>
      <c r="O6" s="11">
        <v>1736.48</v>
      </c>
      <c r="P6" s="11">
        <v>1630.52</v>
      </c>
      <c r="Q6" s="11">
        <v>1817.67</v>
      </c>
      <c r="R6" s="25">
        <v>1617.27</v>
      </c>
    </row>
    <row r="7" spans="1:18" ht="26.25" customHeight="1">
      <c r="E7" s="31" t="s">
        <v>65</v>
      </c>
      <c r="F7" s="28">
        <v>1003.78</v>
      </c>
      <c r="G7" s="11">
        <v>999.96</v>
      </c>
      <c r="H7" s="11">
        <v>990.77</v>
      </c>
      <c r="I7" s="11">
        <v>986.78</v>
      </c>
      <c r="J7" s="11">
        <v>995.55</v>
      </c>
      <c r="K7" s="11">
        <v>1003.05</v>
      </c>
      <c r="L7" s="11">
        <v>1005.88</v>
      </c>
      <c r="M7" s="11">
        <v>1001.9</v>
      </c>
      <c r="N7" s="11">
        <v>997.84</v>
      </c>
      <c r="O7" s="11">
        <v>950.05</v>
      </c>
      <c r="P7" s="11">
        <v>961.16</v>
      </c>
      <c r="Q7" s="11">
        <v>964.49</v>
      </c>
      <c r="R7" s="25">
        <v>970.3</v>
      </c>
    </row>
    <row r="8" spans="1:18" ht="26.25" customHeight="1">
      <c r="E8" s="31" t="s">
        <v>66</v>
      </c>
      <c r="F8" s="28">
        <v>3416.65</v>
      </c>
      <c r="G8" s="11">
        <v>3316.57</v>
      </c>
      <c r="H8" s="11">
        <v>3689.81</v>
      </c>
      <c r="I8" s="11">
        <v>3401.48</v>
      </c>
      <c r="J8" s="11">
        <v>3603.59</v>
      </c>
      <c r="K8" s="11">
        <v>3805.44</v>
      </c>
      <c r="L8" s="11">
        <v>3648.51</v>
      </c>
      <c r="M8" s="11">
        <v>3624.28</v>
      </c>
      <c r="N8" s="11">
        <v>3712.73</v>
      </c>
      <c r="O8" s="11">
        <v>4149.96</v>
      </c>
      <c r="P8" s="11">
        <v>3575.59</v>
      </c>
      <c r="Q8" s="11">
        <v>3795.47</v>
      </c>
      <c r="R8" s="25">
        <v>3609.42</v>
      </c>
    </row>
    <row r="9" spans="1:18" ht="26.25" customHeight="1" thickBot="1">
      <c r="E9" s="32" t="s">
        <v>67</v>
      </c>
      <c r="F9" s="29">
        <v>3060.27</v>
      </c>
      <c r="G9" s="26">
        <v>3069.79</v>
      </c>
      <c r="H9" s="26">
        <v>3075.15</v>
      </c>
      <c r="I9" s="26">
        <v>3086.68</v>
      </c>
      <c r="J9" s="26">
        <v>3104.38</v>
      </c>
      <c r="K9" s="26">
        <v>3116.99</v>
      </c>
      <c r="L9" s="26">
        <v>3120.87</v>
      </c>
      <c r="M9" s="26">
        <v>3131.59</v>
      </c>
      <c r="N9" s="26">
        <v>3142.04</v>
      </c>
      <c r="O9" s="26">
        <v>3166.83</v>
      </c>
      <c r="P9" s="26">
        <v>3197.23</v>
      </c>
      <c r="Q9" s="26">
        <v>3215.74</v>
      </c>
      <c r="R9" s="27">
        <v>3230.79</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117</v>
      </c>
      <c r="G11" s="206"/>
      <c r="H11" s="206"/>
      <c r="I11" s="206"/>
      <c r="J11" s="206"/>
      <c r="K11" s="206"/>
      <c r="L11" s="206"/>
      <c r="M11" s="206"/>
      <c r="N11" s="206"/>
      <c r="O11" s="206"/>
      <c r="P11" s="206"/>
      <c r="Q11" s="206"/>
      <c r="R11" s="207"/>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38" t="s">
        <v>68</v>
      </c>
      <c r="F13" s="80">
        <v>1574.25</v>
      </c>
      <c r="G13" s="81">
        <v>1575.71</v>
      </c>
      <c r="H13" s="81">
        <v>1586.9</v>
      </c>
      <c r="I13" s="81">
        <v>1594.84</v>
      </c>
      <c r="J13" s="81">
        <v>1606</v>
      </c>
      <c r="K13" s="81">
        <v>1634.07</v>
      </c>
      <c r="L13" s="81">
        <v>1638.05</v>
      </c>
      <c r="M13" s="81">
        <v>1645.74</v>
      </c>
      <c r="N13" s="81">
        <v>1653.34</v>
      </c>
      <c r="O13" s="81">
        <v>1776.31</v>
      </c>
      <c r="P13" s="81">
        <v>1795.46</v>
      </c>
      <c r="Q13" s="81">
        <v>1808.39</v>
      </c>
      <c r="R13" s="70">
        <v>1818.97</v>
      </c>
    </row>
    <row r="14" spans="1:18" ht="30" customHeight="1" thickBot="1">
      <c r="D14" s="196"/>
      <c r="E14" s="31" t="s">
        <v>69</v>
      </c>
      <c r="F14" s="28">
        <v>1979.21</v>
      </c>
      <c r="G14" s="11">
        <v>1980.83</v>
      </c>
      <c r="H14" s="11">
        <v>1994.23</v>
      </c>
      <c r="I14" s="11">
        <v>2004.4</v>
      </c>
      <c r="J14" s="11">
        <v>2018.25</v>
      </c>
      <c r="K14" s="11">
        <v>2053.2399999999998</v>
      </c>
      <c r="L14" s="11">
        <v>2058.35</v>
      </c>
      <c r="M14" s="11">
        <v>2067.85</v>
      </c>
      <c r="N14" s="11">
        <v>2077.37</v>
      </c>
      <c r="O14" s="11">
        <v>2233.64</v>
      </c>
      <c r="P14" s="11">
        <v>2257.96</v>
      </c>
      <c r="Q14" s="11">
        <v>2273.8200000000002</v>
      </c>
      <c r="R14" s="25">
        <v>2287.15</v>
      </c>
    </row>
    <row r="15" spans="1:18" ht="30" customHeight="1" thickBot="1">
      <c r="D15" s="39" t="s">
        <v>86</v>
      </c>
      <c r="E15" s="31" t="s">
        <v>70</v>
      </c>
      <c r="F15" s="28">
        <v>3416.65</v>
      </c>
      <c r="G15" s="11">
        <v>3316.57</v>
      </c>
      <c r="H15" s="11">
        <v>3689.81</v>
      </c>
      <c r="I15" s="11">
        <v>3401.48</v>
      </c>
      <c r="J15" s="11">
        <v>3603.59</v>
      </c>
      <c r="K15" s="11">
        <v>3805.44</v>
      </c>
      <c r="L15" s="11">
        <v>3648.51</v>
      </c>
      <c r="M15" s="11">
        <v>3624.28</v>
      </c>
      <c r="N15" s="11">
        <v>3712.73</v>
      </c>
      <c r="O15" s="11">
        <v>4149.96</v>
      </c>
      <c r="P15" s="11">
        <f>+P8</f>
        <v>3575.59</v>
      </c>
      <c r="Q15" s="11">
        <f>+Q8</f>
        <v>3795.47</v>
      </c>
      <c r="R15" s="25">
        <f>+R8</f>
        <v>3609.42</v>
      </c>
    </row>
    <row r="16" spans="1:18" ht="30" customHeight="1" thickBot="1">
      <c r="D16" s="39" t="s">
        <v>87</v>
      </c>
      <c r="E16" s="32" t="s">
        <v>71</v>
      </c>
      <c r="F16" s="29">
        <v>4099.9800000000005</v>
      </c>
      <c r="G16" s="26">
        <v>3979.884</v>
      </c>
      <c r="H16" s="26">
        <v>4427.7719999999999</v>
      </c>
      <c r="I16" s="26">
        <v>4081.7759999999998</v>
      </c>
      <c r="J16" s="26">
        <v>4324.308</v>
      </c>
      <c r="K16" s="26">
        <v>4566.5280000000002</v>
      </c>
      <c r="L16" s="26">
        <v>4378.2120000000004</v>
      </c>
      <c r="M16" s="26">
        <v>4349.1360000000004</v>
      </c>
      <c r="N16" s="26">
        <v>4455.2759999999998</v>
      </c>
      <c r="O16" s="26">
        <v>4979.9520000000002</v>
      </c>
      <c r="P16" s="26">
        <f>+P15*1.2</f>
        <v>4290.7079999999996</v>
      </c>
      <c r="Q16" s="26">
        <f>+Q15*1.2</f>
        <v>4554.5639999999994</v>
      </c>
      <c r="R16" s="27">
        <f>+R15*1.2</f>
        <v>4331.3040000000001</v>
      </c>
    </row>
    <row r="17" spans="5:18" ht="21" customHeight="1">
      <c r="E17" s="191" t="s">
        <v>137</v>
      </c>
      <c r="F17" s="192"/>
      <c r="G17" s="192"/>
      <c r="H17" s="192"/>
      <c r="I17" s="192"/>
      <c r="J17" s="192"/>
      <c r="K17" s="192"/>
      <c r="L17" s="192"/>
      <c r="M17" s="192"/>
      <c r="N17" s="192"/>
      <c r="O17" s="192"/>
      <c r="P17" s="192"/>
      <c r="Q17" s="192"/>
      <c r="R17" s="192"/>
    </row>
    <row r="18" spans="5:18" ht="22.5" customHeight="1">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6384" width="11.44140625" style="2"/>
  </cols>
  <sheetData>
    <row r="1" spans="1:18">
      <c r="A1" s="194"/>
      <c r="B1" s="194"/>
      <c r="C1" s="194"/>
    </row>
    <row r="2" spans="1:18" ht="15" thickBot="1"/>
    <row r="3" spans="1:18" ht="26.25" customHeight="1" thickBot="1">
      <c r="F3" s="205" t="s">
        <v>114</v>
      </c>
      <c r="G3" s="206"/>
      <c r="H3" s="206"/>
      <c r="I3" s="206"/>
      <c r="J3" s="206"/>
      <c r="K3" s="206"/>
      <c r="L3" s="206"/>
      <c r="M3" s="206"/>
      <c r="N3" s="206"/>
      <c r="O3" s="206"/>
      <c r="P3" s="206"/>
      <c r="Q3" s="206"/>
      <c r="R3" s="207"/>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6">
        <v>1185.42</v>
      </c>
      <c r="G5" s="84">
        <v>1128.21</v>
      </c>
      <c r="H5" s="84">
        <v>1041.54</v>
      </c>
      <c r="I5" s="84">
        <v>869.82</v>
      </c>
      <c r="J5" s="84">
        <v>1008.82</v>
      </c>
      <c r="K5" s="84">
        <v>1002.24</v>
      </c>
      <c r="L5" s="84">
        <v>1010.34</v>
      </c>
      <c r="M5" s="84">
        <v>1041.1400000000001</v>
      </c>
      <c r="N5" s="84">
        <v>964.66</v>
      </c>
      <c r="O5" s="84">
        <v>1446.48</v>
      </c>
      <c r="P5" s="81">
        <v>970.84</v>
      </c>
      <c r="Q5" s="81">
        <v>992.64</v>
      </c>
      <c r="R5" s="70">
        <v>1012.08</v>
      </c>
    </row>
    <row r="6" spans="1:18" ht="26.25" customHeight="1">
      <c r="E6" s="31" t="s">
        <v>64</v>
      </c>
      <c r="F6" s="76">
        <v>1203.07</v>
      </c>
      <c r="G6" s="30">
        <v>1168.47</v>
      </c>
      <c r="H6" s="30">
        <v>1630.51</v>
      </c>
      <c r="I6" s="30">
        <v>1525.81</v>
      </c>
      <c r="J6" s="30">
        <v>1578.87</v>
      </c>
      <c r="K6" s="30">
        <v>1779.41</v>
      </c>
      <c r="L6" s="30">
        <v>1615.11</v>
      </c>
      <c r="M6" s="30">
        <v>1567.6</v>
      </c>
      <c r="N6" s="30">
        <v>1738.01</v>
      </c>
      <c r="O6" s="30">
        <v>1736.48</v>
      </c>
      <c r="P6" s="11">
        <v>1630.52</v>
      </c>
      <c r="Q6" s="11">
        <v>1817.67</v>
      </c>
      <c r="R6" s="25">
        <v>1617.27</v>
      </c>
    </row>
    <row r="7" spans="1:18" ht="26.25" customHeight="1">
      <c r="E7" s="31" t="s">
        <v>65</v>
      </c>
      <c r="F7" s="76">
        <v>1003.78</v>
      </c>
      <c r="G7" s="30">
        <v>999.96</v>
      </c>
      <c r="H7" s="30">
        <v>990.77</v>
      </c>
      <c r="I7" s="30">
        <v>986.78</v>
      </c>
      <c r="J7" s="30">
        <v>995.55</v>
      </c>
      <c r="K7" s="30">
        <v>1003.05</v>
      </c>
      <c r="L7" s="30">
        <v>1005.88</v>
      </c>
      <c r="M7" s="30">
        <v>1001.9</v>
      </c>
      <c r="N7" s="30">
        <v>997.84</v>
      </c>
      <c r="O7" s="30">
        <v>950.05</v>
      </c>
      <c r="P7" s="11">
        <v>961.16</v>
      </c>
      <c r="Q7" s="11">
        <v>964.49</v>
      </c>
      <c r="R7" s="25">
        <v>970.3</v>
      </c>
    </row>
    <row r="8" spans="1:18" ht="26.25" customHeight="1">
      <c r="E8" s="31" t="s">
        <v>66</v>
      </c>
      <c r="F8" s="76">
        <v>3416.65</v>
      </c>
      <c r="G8" s="30">
        <v>3316.57</v>
      </c>
      <c r="H8" s="30">
        <v>3689.81</v>
      </c>
      <c r="I8" s="30">
        <v>3401.48</v>
      </c>
      <c r="J8" s="30">
        <v>3603.59</v>
      </c>
      <c r="K8" s="30">
        <v>3805.44</v>
      </c>
      <c r="L8" s="30">
        <v>3648.51</v>
      </c>
      <c r="M8" s="30">
        <v>3624.28</v>
      </c>
      <c r="N8" s="30">
        <v>3712.73</v>
      </c>
      <c r="O8" s="30">
        <v>4149.96</v>
      </c>
      <c r="P8" s="11">
        <v>3575.59</v>
      </c>
      <c r="Q8" s="11">
        <v>3795.47</v>
      </c>
      <c r="R8" s="25">
        <v>3609.42</v>
      </c>
    </row>
    <row r="9" spans="1:18" ht="26.25" customHeight="1" thickBot="1">
      <c r="E9" s="32" t="s">
        <v>67</v>
      </c>
      <c r="F9" s="77">
        <v>1851.79</v>
      </c>
      <c r="G9" s="33">
        <v>1857.56</v>
      </c>
      <c r="H9" s="33">
        <v>1860.8</v>
      </c>
      <c r="I9" s="33">
        <v>1867.78</v>
      </c>
      <c r="J9" s="33">
        <v>1878.49</v>
      </c>
      <c r="K9" s="33">
        <v>1886.12</v>
      </c>
      <c r="L9" s="33">
        <v>1888.47</v>
      </c>
      <c r="M9" s="33">
        <v>1894.95</v>
      </c>
      <c r="N9" s="33">
        <v>1901.28</v>
      </c>
      <c r="O9" s="33">
        <v>1916.28</v>
      </c>
      <c r="P9" s="26">
        <v>1934.68</v>
      </c>
      <c r="Q9" s="26">
        <v>1945.87</v>
      </c>
      <c r="R9" s="27">
        <v>1954.98</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115</v>
      </c>
      <c r="G11" s="206"/>
      <c r="H11" s="206"/>
      <c r="I11" s="206"/>
      <c r="J11" s="206"/>
      <c r="K11" s="206"/>
      <c r="L11" s="206"/>
      <c r="M11" s="206"/>
      <c r="N11" s="206"/>
      <c r="O11" s="206"/>
      <c r="P11" s="206"/>
      <c r="Q11" s="206"/>
      <c r="R11" s="207"/>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6">
        <v>1527.06</v>
      </c>
      <c r="G13" s="84">
        <v>1528.08</v>
      </c>
      <c r="H13" s="84">
        <v>1543.84</v>
      </c>
      <c r="I13" s="84">
        <v>1551.43</v>
      </c>
      <c r="J13" s="84">
        <v>1562.51</v>
      </c>
      <c r="K13" s="84">
        <v>1587.1</v>
      </c>
      <c r="L13" s="84">
        <v>1591.15</v>
      </c>
      <c r="M13" s="84">
        <v>1598.38</v>
      </c>
      <c r="N13" s="84">
        <v>1605.97</v>
      </c>
      <c r="O13" s="84">
        <v>1728.92</v>
      </c>
      <c r="P13" s="81">
        <v>1747.83</v>
      </c>
      <c r="Q13" s="81">
        <v>1760.05</v>
      </c>
      <c r="R13" s="70">
        <v>1770.64</v>
      </c>
    </row>
    <row r="14" spans="1:18" ht="30" customHeight="1" thickBot="1">
      <c r="D14" s="196"/>
      <c r="E14" s="31" t="s">
        <v>69</v>
      </c>
      <c r="F14" s="76">
        <v>1907.55</v>
      </c>
      <c r="G14" s="30">
        <v>1909</v>
      </c>
      <c r="H14" s="30">
        <v>1926.61</v>
      </c>
      <c r="I14" s="30">
        <v>1936.32</v>
      </c>
      <c r="J14" s="30">
        <v>1949.77</v>
      </c>
      <c r="K14" s="30">
        <v>1981.56</v>
      </c>
      <c r="L14" s="30">
        <v>1986.35</v>
      </c>
      <c r="M14" s="30">
        <v>1995.68</v>
      </c>
      <c r="N14" s="30">
        <v>2004.9</v>
      </c>
      <c r="O14" s="30">
        <v>2159.5500000000002</v>
      </c>
      <c r="P14" s="11">
        <v>2183.0700000000002</v>
      </c>
      <c r="Q14" s="11">
        <v>2198.54</v>
      </c>
      <c r="R14" s="25">
        <v>2211.4299999999998</v>
      </c>
    </row>
    <row r="15" spans="1:18" ht="30" customHeight="1" thickBot="1">
      <c r="D15" s="39" t="s">
        <v>86</v>
      </c>
      <c r="E15" s="31" t="s">
        <v>70</v>
      </c>
      <c r="F15" s="76">
        <v>3416.65</v>
      </c>
      <c r="G15" s="30">
        <v>3316.57</v>
      </c>
      <c r="H15" s="30">
        <v>3689.81</v>
      </c>
      <c r="I15" s="30">
        <v>3401.48</v>
      </c>
      <c r="J15" s="30">
        <v>3603.59</v>
      </c>
      <c r="K15" s="30">
        <v>3805.44</v>
      </c>
      <c r="L15" s="30">
        <f>+L8</f>
        <v>3648.51</v>
      </c>
      <c r="M15" s="30">
        <f>+M8</f>
        <v>3624.28</v>
      </c>
      <c r="N15" s="30">
        <f>+N8</f>
        <v>3712.73</v>
      </c>
      <c r="O15" s="30">
        <v>4149.96</v>
      </c>
      <c r="P15" s="11">
        <f>+P8</f>
        <v>3575.59</v>
      </c>
      <c r="Q15" s="11">
        <f>+Q8</f>
        <v>3795.47</v>
      </c>
      <c r="R15" s="25">
        <f>+R8</f>
        <v>3609.42</v>
      </c>
    </row>
    <row r="16" spans="1:18" ht="30" customHeight="1" thickBot="1">
      <c r="D16" s="39" t="s">
        <v>87</v>
      </c>
      <c r="E16" s="32" t="s">
        <v>71</v>
      </c>
      <c r="F16" s="77">
        <v>4099.9799999999996</v>
      </c>
      <c r="G16" s="33">
        <v>3979.884</v>
      </c>
      <c r="H16" s="33">
        <v>4427.7719999999999</v>
      </c>
      <c r="I16" s="33">
        <v>4081.7759999999998</v>
      </c>
      <c r="J16" s="33">
        <v>4324.308</v>
      </c>
      <c r="K16" s="33">
        <v>4566.5280000000002</v>
      </c>
      <c r="L16" s="33">
        <v>4378.2120000000004</v>
      </c>
      <c r="M16" s="33">
        <f>+M15*1.2</f>
        <v>4349.1360000000004</v>
      </c>
      <c r="N16" s="33">
        <f>+N15*1.2</f>
        <v>4455.2759999999998</v>
      </c>
      <c r="O16" s="33">
        <v>4979.9520000000002</v>
      </c>
      <c r="P16" s="26">
        <f>+P15*1.2</f>
        <v>4290.7079999999996</v>
      </c>
      <c r="Q16" s="26">
        <f>+Q15*1.2</f>
        <v>4554.5639999999994</v>
      </c>
      <c r="R16" s="27">
        <f>+R15*1.2</f>
        <v>4331.3040000000001</v>
      </c>
    </row>
    <row r="17" spans="5:18" ht="27" customHeight="1">
      <c r="E17" s="191" t="s">
        <v>137</v>
      </c>
      <c r="F17" s="192"/>
      <c r="G17" s="192"/>
      <c r="H17" s="192"/>
      <c r="I17" s="192"/>
      <c r="J17" s="192"/>
      <c r="K17" s="192"/>
      <c r="L17" s="192"/>
      <c r="M17" s="192"/>
      <c r="N17" s="192"/>
      <c r="O17" s="192"/>
      <c r="P17" s="192"/>
      <c r="Q17" s="192"/>
      <c r="R17" s="192"/>
    </row>
    <row r="18" spans="5:18" ht="21.75" customHeight="1">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4140625" defaultRowHeight="14.4"/>
  <cols>
    <col min="1" max="1" width="11.44140625" style="2"/>
    <col min="8" max="15" width="11.44140625" style="2"/>
    <col min="16" max="16" width="7.5546875" style="2" customWidth="1"/>
    <col min="17" max="29" width="11.441406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 thickBot="1">
      <c r="B5" s="2"/>
      <c r="C5" s="2"/>
      <c r="D5" s="2"/>
      <c r="E5" s="2"/>
      <c r="F5" s="2"/>
      <c r="G5" s="2"/>
    </row>
    <row r="6" spans="2:17" ht="15" customHeight="1">
      <c r="B6" s="113" t="s">
        <v>62</v>
      </c>
      <c r="C6" s="114"/>
      <c r="D6" s="114"/>
      <c r="E6" s="114"/>
      <c r="F6" s="114"/>
      <c r="G6" s="115"/>
      <c r="J6" s="113" t="s">
        <v>80</v>
      </c>
      <c r="K6" s="127"/>
      <c r="L6" s="127"/>
      <c r="M6" s="127"/>
      <c r="N6" s="127"/>
      <c r="O6" s="127"/>
      <c r="P6" s="127"/>
      <c r="Q6" s="128"/>
    </row>
    <row r="7" spans="2:17" ht="15" thickBot="1">
      <c r="B7" s="116"/>
      <c r="C7" s="117"/>
      <c r="D7" s="117"/>
      <c r="E7" s="117"/>
      <c r="F7" s="117"/>
      <c r="G7" s="118"/>
      <c r="J7" s="129"/>
      <c r="K7" s="130"/>
      <c r="L7" s="130"/>
      <c r="M7" s="130"/>
      <c r="N7" s="130"/>
      <c r="O7" s="130"/>
      <c r="P7" s="130"/>
      <c r="Q7" s="131"/>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23"/>
      <c r="L10" s="119" t="s">
        <v>81</v>
      </c>
      <c r="M10" s="119"/>
      <c r="N10" s="119"/>
      <c r="O10" s="119"/>
      <c r="P10" s="120"/>
      <c r="Q10" s="3"/>
    </row>
    <row r="11" spans="2:17" ht="15" customHeight="1" thickBot="1">
      <c r="B11" s="1"/>
      <c r="C11" s="2"/>
      <c r="D11" s="2"/>
      <c r="E11" s="2"/>
      <c r="F11" s="2"/>
      <c r="G11" s="3"/>
      <c r="J11" s="1"/>
      <c r="K11" s="124"/>
      <c r="L11" s="121"/>
      <c r="M11" s="121"/>
      <c r="N11" s="121"/>
      <c r="O11" s="121"/>
      <c r="P11" s="122"/>
      <c r="Q11" s="3"/>
    </row>
    <row r="12" spans="2:17" ht="15" customHeight="1" thickBot="1">
      <c r="B12" s="1"/>
      <c r="C12" s="2"/>
      <c r="D12" s="2"/>
      <c r="E12" s="2"/>
      <c r="F12" s="2"/>
      <c r="G12" s="3"/>
      <c r="J12" s="1"/>
      <c r="Q12" s="3"/>
    </row>
    <row r="13" spans="2:17" ht="15" customHeight="1">
      <c r="B13" s="1"/>
      <c r="C13" s="2"/>
      <c r="D13" s="2"/>
      <c r="E13" s="2"/>
      <c r="F13" s="2"/>
      <c r="G13" s="3"/>
      <c r="J13" s="1"/>
      <c r="K13" s="125"/>
      <c r="L13" s="119" t="s">
        <v>82</v>
      </c>
      <c r="M13" s="119"/>
      <c r="N13" s="119"/>
      <c r="O13" s="119"/>
      <c r="P13" s="120"/>
      <c r="Q13" s="3"/>
    </row>
    <row r="14" spans="2:17" ht="15" customHeight="1" thickBot="1">
      <c r="B14" s="1"/>
      <c r="C14" s="2"/>
      <c r="D14" s="2"/>
      <c r="E14" s="2"/>
      <c r="F14" s="2"/>
      <c r="G14" s="3"/>
      <c r="J14" s="1"/>
      <c r="K14" s="126"/>
      <c r="L14" s="121"/>
      <c r="M14" s="121"/>
      <c r="N14" s="121"/>
      <c r="O14" s="121"/>
      <c r="P14" s="122"/>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1" zoomScaleNormal="81" workbookViewId="0">
      <selection sqref="A1:C1"/>
    </sheetView>
  </sheetViews>
  <sheetFormatPr baseColWidth="10" defaultColWidth="11.44140625" defaultRowHeight="14.4"/>
  <cols>
    <col min="1" max="3" width="11.44140625" style="2"/>
    <col min="4" max="4" width="14.44140625" style="2" customWidth="1"/>
    <col min="5" max="5" width="18" style="2" customWidth="1"/>
    <col min="6" max="6" width="10.44140625" style="2" customWidth="1"/>
    <col min="7" max="7" width="10.5546875" style="2" customWidth="1"/>
    <col min="8" max="8" width="9.5546875" style="2" customWidth="1"/>
    <col min="9" max="9" width="10.33203125" style="2" customWidth="1"/>
    <col min="10" max="11" width="9.5546875" style="2" customWidth="1"/>
    <col min="12" max="16384" width="11.44140625" style="2"/>
  </cols>
  <sheetData>
    <row r="1" spans="1:18">
      <c r="A1" s="194"/>
      <c r="B1" s="194"/>
      <c r="C1" s="194"/>
    </row>
    <row r="2" spans="1:18" ht="15" thickBot="1"/>
    <row r="3" spans="1:18" ht="26.25" customHeight="1" thickBot="1">
      <c r="F3" s="223" t="s">
        <v>140</v>
      </c>
      <c r="G3" s="224"/>
      <c r="H3" s="224"/>
      <c r="I3" s="224"/>
      <c r="J3" s="224"/>
      <c r="K3" s="224"/>
      <c r="L3" s="224"/>
      <c r="M3" s="224"/>
      <c r="N3" s="224"/>
      <c r="O3" s="224"/>
      <c r="P3" s="224"/>
      <c r="Q3" s="224"/>
      <c r="R3" s="225"/>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1185.42</v>
      </c>
      <c r="G5" s="81">
        <v>1128.21</v>
      </c>
      <c r="H5" s="81">
        <v>1041.54</v>
      </c>
      <c r="I5" s="81">
        <v>869.82</v>
      </c>
      <c r="J5" s="81">
        <v>1008.82</v>
      </c>
      <c r="K5" s="81">
        <v>1002.24</v>
      </c>
      <c r="L5" s="81">
        <v>1010.34</v>
      </c>
      <c r="M5" s="81">
        <v>1041.1400000000001</v>
      </c>
      <c r="N5" s="81">
        <v>964.66</v>
      </c>
      <c r="O5" s="81">
        <v>1446.48</v>
      </c>
      <c r="P5" s="81">
        <v>970.84</v>
      </c>
      <c r="Q5" s="81">
        <v>992.64</v>
      </c>
      <c r="R5" s="70">
        <v>1012.08</v>
      </c>
    </row>
    <row r="6" spans="1:18" ht="26.25" customHeight="1">
      <c r="E6" s="31" t="s">
        <v>64</v>
      </c>
      <c r="F6" s="28">
        <v>1203.07</v>
      </c>
      <c r="G6" s="11">
        <v>1168.47</v>
      </c>
      <c r="H6" s="11">
        <v>1630.51</v>
      </c>
      <c r="I6" s="11">
        <v>1525.81</v>
      </c>
      <c r="J6" s="11">
        <v>1578.87</v>
      </c>
      <c r="K6" s="11">
        <v>1779.41</v>
      </c>
      <c r="L6" s="11">
        <v>1615.11</v>
      </c>
      <c r="M6" s="11">
        <v>1567.6</v>
      </c>
      <c r="N6" s="11">
        <v>1738.01</v>
      </c>
      <c r="O6" s="11">
        <v>1736.48</v>
      </c>
      <c r="P6" s="11">
        <v>1630.52</v>
      </c>
      <c r="Q6" s="11">
        <v>1817.67</v>
      </c>
      <c r="R6" s="25">
        <v>1617.27</v>
      </c>
    </row>
    <row r="7" spans="1:18" ht="26.25" customHeight="1">
      <c r="E7" s="31" t="s">
        <v>65</v>
      </c>
      <c r="F7" s="28">
        <v>1003.78</v>
      </c>
      <c r="G7" s="11">
        <v>999.96</v>
      </c>
      <c r="H7" s="11">
        <v>990.77</v>
      </c>
      <c r="I7" s="11">
        <v>986.78</v>
      </c>
      <c r="J7" s="11">
        <v>995.55</v>
      </c>
      <c r="K7" s="11">
        <v>1003.05</v>
      </c>
      <c r="L7" s="11">
        <v>1005.88</v>
      </c>
      <c r="M7" s="11">
        <v>1001.9</v>
      </c>
      <c r="N7" s="11">
        <v>997.84</v>
      </c>
      <c r="O7" s="11">
        <v>950.05</v>
      </c>
      <c r="P7" s="11">
        <v>961.16</v>
      </c>
      <c r="Q7" s="11">
        <v>964.49</v>
      </c>
      <c r="R7" s="25">
        <v>970.3</v>
      </c>
    </row>
    <row r="8" spans="1:18" ht="26.25" customHeight="1">
      <c r="E8" s="31" t="s">
        <v>66</v>
      </c>
      <c r="F8" s="28">
        <v>3416.65</v>
      </c>
      <c r="G8" s="11">
        <v>3316.57</v>
      </c>
      <c r="H8" s="11">
        <v>3689.81</v>
      </c>
      <c r="I8" s="11">
        <v>3401.48</v>
      </c>
      <c r="J8" s="11">
        <v>3603.59</v>
      </c>
      <c r="K8" s="11">
        <v>3805.44</v>
      </c>
      <c r="L8" s="11">
        <v>3648.51</v>
      </c>
      <c r="M8" s="11">
        <v>3624.28</v>
      </c>
      <c r="N8" s="11">
        <v>3712.73</v>
      </c>
      <c r="O8" s="11">
        <v>4149.96</v>
      </c>
      <c r="P8" s="11">
        <v>3575.59</v>
      </c>
      <c r="Q8" s="11">
        <v>3795.47</v>
      </c>
      <c r="R8" s="25">
        <v>3609.42</v>
      </c>
    </row>
    <row r="9" spans="1:18" ht="26.25" customHeight="1" thickBot="1">
      <c r="E9" s="32" t="s">
        <v>67</v>
      </c>
      <c r="F9" s="29">
        <v>4131.66</v>
      </c>
      <c r="G9" s="26">
        <v>4144.51</v>
      </c>
      <c r="H9" s="26">
        <v>4151.75</v>
      </c>
      <c r="I9" s="26">
        <v>4167.32</v>
      </c>
      <c r="J9" s="26">
        <v>4191.21</v>
      </c>
      <c r="K9" s="26">
        <v>4208.24</v>
      </c>
      <c r="L9" s="26">
        <v>4213.47</v>
      </c>
      <c r="M9" s="26">
        <v>4227.95</v>
      </c>
      <c r="N9" s="26">
        <v>4242.07</v>
      </c>
      <c r="O9" s="26">
        <v>4275.53</v>
      </c>
      <c r="P9" s="26">
        <v>4316.58</v>
      </c>
      <c r="Q9" s="26">
        <v>4341.5600000000004</v>
      </c>
      <c r="R9" s="27">
        <v>4361.88</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141</v>
      </c>
      <c r="G11" s="206"/>
      <c r="H11" s="206"/>
      <c r="I11" s="206"/>
      <c r="J11" s="206"/>
      <c r="K11" s="206"/>
      <c r="L11" s="206"/>
      <c r="M11" s="206"/>
      <c r="N11" s="206"/>
      <c r="O11" s="206"/>
      <c r="P11" s="206"/>
      <c r="Q11" s="206"/>
      <c r="R11" s="207"/>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0">
        <v>1636.8</v>
      </c>
      <c r="G13" s="81">
        <v>1638.29</v>
      </c>
      <c r="H13" s="81">
        <v>1643.12</v>
      </c>
      <c r="I13" s="81">
        <v>1651.38</v>
      </c>
      <c r="J13" s="81">
        <v>1662.79</v>
      </c>
      <c r="K13" s="81">
        <v>1671.74</v>
      </c>
      <c r="L13" s="81">
        <v>1676.02</v>
      </c>
      <c r="M13" s="81">
        <v>1683.94</v>
      </c>
      <c r="N13" s="81">
        <v>1691.51</v>
      </c>
      <c r="O13" s="81">
        <v>1808.18</v>
      </c>
      <c r="P13" s="81">
        <v>1827.92</v>
      </c>
      <c r="Q13" s="81">
        <v>1840.79</v>
      </c>
      <c r="R13" s="70">
        <v>1851.75</v>
      </c>
    </row>
    <row r="14" spans="1:18" ht="30" customHeight="1" thickBot="1">
      <c r="D14" s="196"/>
      <c r="E14" s="31" t="s">
        <v>69</v>
      </c>
      <c r="F14" s="28">
        <v>2044.82</v>
      </c>
      <c r="G14" s="11">
        <v>2046.54</v>
      </c>
      <c r="H14" s="11">
        <v>2052.65</v>
      </c>
      <c r="I14" s="11">
        <v>2063.23</v>
      </c>
      <c r="J14" s="11">
        <v>2077.4499999999998</v>
      </c>
      <c r="K14" s="11">
        <v>2088.5700000000002</v>
      </c>
      <c r="L14" s="11">
        <v>2093.75</v>
      </c>
      <c r="M14" s="11">
        <v>2103.7199999999998</v>
      </c>
      <c r="N14" s="11">
        <v>2113.11</v>
      </c>
      <c r="O14" s="11">
        <v>2256.92</v>
      </c>
      <c r="P14" s="11">
        <v>2281.4699999999998</v>
      </c>
      <c r="Q14" s="11">
        <v>2297.6999999999998</v>
      </c>
      <c r="R14" s="25">
        <v>2311.2600000000002</v>
      </c>
    </row>
    <row r="15" spans="1:18" ht="30" customHeight="1" thickBot="1">
      <c r="D15" s="39" t="s">
        <v>86</v>
      </c>
      <c r="E15" s="31" t="s">
        <v>70</v>
      </c>
      <c r="F15" s="28">
        <v>3416.65</v>
      </c>
      <c r="G15" s="11">
        <v>3316.57</v>
      </c>
      <c r="H15" s="11">
        <v>3689.81</v>
      </c>
      <c r="I15" s="11">
        <v>3401.48</v>
      </c>
      <c r="J15" s="11">
        <v>3603.59</v>
      </c>
      <c r="K15" s="11">
        <f>+K8</f>
        <v>3805.44</v>
      </c>
      <c r="L15" s="11">
        <f>+L8</f>
        <v>3648.51</v>
      </c>
      <c r="M15" s="11">
        <f>+M8</f>
        <v>3624.28</v>
      </c>
      <c r="N15" s="11">
        <f>+N8</f>
        <v>3712.73</v>
      </c>
      <c r="O15" s="11">
        <v>4149.96</v>
      </c>
      <c r="P15" s="11">
        <f>+P8</f>
        <v>3575.59</v>
      </c>
      <c r="Q15" s="11">
        <f>+Q8</f>
        <v>3795.47</v>
      </c>
      <c r="R15" s="25">
        <f>+R8</f>
        <v>3609.42</v>
      </c>
    </row>
    <row r="16" spans="1:18" ht="30" customHeight="1" thickBot="1">
      <c r="D16" s="39" t="s">
        <v>87</v>
      </c>
      <c r="E16" s="32" t="s">
        <v>71</v>
      </c>
      <c r="F16" s="29">
        <v>4099.9799999999996</v>
      </c>
      <c r="G16" s="26">
        <v>3979.884</v>
      </c>
      <c r="H16" s="26">
        <v>4427.7719999999999</v>
      </c>
      <c r="I16" s="26">
        <v>4081.7759999999998</v>
      </c>
      <c r="J16" s="26">
        <v>4324.308</v>
      </c>
      <c r="K16" s="26">
        <f>+K15*1.2</f>
        <v>4566.5280000000002</v>
      </c>
      <c r="L16" s="26">
        <f>+L15*1.2</f>
        <v>4378.2120000000004</v>
      </c>
      <c r="M16" s="26">
        <f>+M15*1.2</f>
        <v>4349.1360000000004</v>
      </c>
      <c r="N16" s="26">
        <f>+N15*1.2</f>
        <v>4455.2759999999998</v>
      </c>
      <c r="O16" s="26">
        <v>4979.9520000000002</v>
      </c>
      <c r="P16" s="26">
        <f>+P15*1.2</f>
        <v>4290.7079999999996</v>
      </c>
      <c r="Q16" s="26">
        <f>+Q15*1.2</f>
        <v>4554.5639999999994</v>
      </c>
      <c r="R16" s="27">
        <f>+R15*1.2</f>
        <v>4331.3040000000001</v>
      </c>
    </row>
    <row r="17" spans="5:18" ht="25.5" customHeight="1">
      <c r="E17" s="191" t="s">
        <v>137</v>
      </c>
      <c r="F17" s="192"/>
      <c r="G17" s="192"/>
      <c r="H17" s="192"/>
      <c r="I17" s="192"/>
      <c r="J17" s="192"/>
      <c r="K17" s="192"/>
      <c r="L17" s="192"/>
      <c r="M17" s="192"/>
      <c r="N17" s="192"/>
      <c r="O17" s="192"/>
      <c r="P17" s="192"/>
      <c r="Q17" s="192"/>
      <c r="R17" s="192"/>
    </row>
    <row r="18" spans="5:18" ht="18.75" customHeight="1">
      <c r="E18" s="192"/>
      <c r="F18" s="192"/>
      <c r="G18" s="192"/>
      <c r="H18" s="192"/>
      <c r="I18" s="192"/>
      <c r="J18" s="192"/>
      <c r="K18" s="192"/>
      <c r="L18" s="192"/>
      <c r="M18" s="192"/>
      <c r="N18" s="192"/>
      <c r="O18" s="192"/>
      <c r="P18" s="192"/>
      <c r="Q18" s="192"/>
      <c r="R18" s="192"/>
    </row>
    <row r="41" spans="12:12">
      <c r="L41" s="2" t="s">
        <v>88</v>
      </c>
    </row>
    <row r="61" spans="12:12">
      <c r="L61" s="2" t="s">
        <v>88</v>
      </c>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1" width="9.6640625" style="2" customWidth="1"/>
    <col min="12" max="16384" width="11.44140625" style="2"/>
  </cols>
  <sheetData>
    <row r="1" spans="1:18">
      <c r="A1" s="194"/>
      <c r="B1" s="194"/>
      <c r="C1" s="194"/>
    </row>
    <row r="2" spans="1:18" ht="15" thickBot="1"/>
    <row r="3" spans="1:18" ht="26.25" customHeight="1" thickBot="1">
      <c r="F3" s="205" t="s">
        <v>120</v>
      </c>
      <c r="G3" s="206"/>
      <c r="H3" s="206"/>
      <c r="I3" s="206"/>
      <c r="J3" s="206"/>
      <c r="K3" s="206"/>
      <c r="L3" s="206"/>
      <c r="M3" s="206"/>
      <c r="N3" s="206"/>
      <c r="O3" s="206"/>
      <c r="P3" s="206"/>
      <c r="Q3" s="206"/>
      <c r="R3" s="207"/>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6">
        <v>1185.42</v>
      </c>
      <c r="G5" s="84">
        <v>1128.21</v>
      </c>
      <c r="H5" s="84">
        <v>1041.54</v>
      </c>
      <c r="I5" s="84">
        <v>869.82</v>
      </c>
      <c r="J5" s="84">
        <v>1008.82</v>
      </c>
      <c r="K5" s="84">
        <v>1002.24</v>
      </c>
      <c r="L5" s="84">
        <v>1010.34</v>
      </c>
      <c r="M5" s="84">
        <v>1041.1400000000001</v>
      </c>
      <c r="N5" s="84">
        <v>964.66</v>
      </c>
      <c r="O5" s="84">
        <v>1446.48</v>
      </c>
      <c r="P5" s="81">
        <v>970.84</v>
      </c>
      <c r="Q5" s="81">
        <v>992.64</v>
      </c>
      <c r="R5" s="70">
        <v>1012.08</v>
      </c>
    </row>
    <row r="6" spans="1:18" ht="26.25" customHeight="1">
      <c r="E6" s="31" t="s">
        <v>64</v>
      </c>
      <c r="F6" s="76">
        <v>1203.07</v>
      </c>
      <c r="G6" s="30">
        <v>1168.47</v>
      </c>
      <c r="H6" s="30">
        <v>1630.51</v>
      </c>
      <c r="I6" s="30">
        <v>1525.81</v>
      </c>
      <c r="J6" s="30">
        <v>1578.87</v>
      </c>
      <c r="K6" s="30">
        <v>1779.41</v>
      </c>
      <c r="L6" s="30">
        <v>1615.11</v>
      </c>
      <c r="M6" s="30">
        <v>1567.6</v>
      </c>
      <c r="N6" s="30">
        <v>1738.01</v>
      </c>
      <c r="O6" s="30">
        <v>1736.48</v>
      </c>
      <c r="P6" s="11">
        <v>1630.52</v>
      </c>
      <c r="Q6" s="11">
        <v>1817.67</v>
      </c>
      <c r="R6" s="25">
        <v>1617.27</v>
      </c>
    </row>
    <row r="7" spans="1:18" ht="26.25" customHeight="1">
      <c r="E7" s="31" t="s">
        <v>65</v>
      </c>
      <c r="F7" s="76">
        <v>1003.78</v>
      </c>
      <c r="G7" s="30">
        <v>999.96</v>
      </c>
      <c r="H7" s="30">
        <v>990.77</v>
      </c>
      <c r="I7" s="30">
        <v>986.78</v>
      </c>
      <c r="J7" s="30">
        <v>995.55</v>
      </c>
      <c r="K7" s="30">
        <v>1003.05</v>
      </c>
      <c r="L7" s="30">
        <v>1005.88</v>
      </c>
      <c r="M7" s="30">
        <v>1001.9</v>
      </c>
      <c r="N7" s="30">
        <v>997.84</v>
      </c>
      <c r="O7" s="30">
        <v>950.05</v>
      </c>
      <c r="P7" s="11">
        <v>961.16</v>
      </c>
      <c r="Q7" s="11">
        <v>964.49</v>
      </c>
      <c r="R7" s="25">
        <v>970.3</v>
      </c>
    </row>
    <row r="8" spans="1:18" ht="26.25" customHeight="1">
      <c r="E8" s="31" t="s">
        <v>66</v>
      </c>
      <c r="F8" s="76">
        <v>3416.65</v>
      </c>
      <c r="G8" s="30">
        <v>3316.57</v>
      </c>
      <c r="H8" s="30">
        <v>3689.81</v>
      </c>
      <c r="I8" s="30">
        <v>3401.48</v>
      </c>
      <c r="J8" s="30">
        <v>3603.59</v>
      </c>
      <c r="K8" s="30">
        <v>3805.44</v>
      </c>
      <c r="L8" s="30">
        <v>3648.51</v>
      </c>
      <c r="M8" s="30">
        <v>3624.28</v>
      </c>
      <c r="N8" s="30">
        <v>3712.73</v>
      </c>
      <c r="O8" s="30">
        <v>4149.96</v>
      </c>
      <c r="P8" s="11">
        <v>3575.59</v>
      </c>
      <c r="Q8" s="11">
        <v>3795.47</v>
      </c>
      <c r="R8" s="25">
        <v>3609.42</v>
      </c>
    </row>
    <row r="9" spans="1:18" ht="26.25" customHeight="1" thickBot="1">
      <c r="E9" s="32" t="s">
        <v>67</v>
      </c>
      <c r="F9" s="77">
        <v>2850.83</v>
      </c>
      <c r="G9" s="33">
        <v>2859.7</v>
      </c>
      <c r="H9" s="33">
        <v>2864.69</v>
      </c>
      <c r="I9" s="33">
        <v>2875.44</v>
      </c>
      <c r="J9" s="33">
        <v>2891.92</v>
      </c>
      <c r="K9" s="33">
        <v>2903.67</v>
      </c>
      <c r="L9" s="33">
        <v>2907.28</v>
      </c>
      <c r="M9" s="33">
        <v>2917.27</v>
      </c>
      <c r="N9" s="33">
        <v>2927.01</v>
      </c>
      <c r="O9" s="33">
        <v>2950.1</v>
      </c>
      <c r="P9" s="26">
        <v>2978.42</v>
      </c>
      <c r="Q9" s="26">
        <v>2995.66</v>
      </c>
      <c r="R9" s="27">
        <v>3009.68</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121</v>
      </c>
      <c r="G11" s="206"/>
      <c r="H11" s="206"/>
      <c r="I11" s="206"/>
      <c r="J11" s="206"/>
      <c r="K11" s="206"/>
      <c r="L11" s="206"/>
      <c r="M11" s="206"/>
      <c r="N11" s="206"/>
      <c r="O11" s="206"/>
      <c r="P11" s="206"/>
      <c r="Q11" s="206"/>
      <c r="R11" s="207"/>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6">
        <v>1585.35</v>
      </c>
      <c r="G13" s="84">
        <v>1586.86</v>
      </c>
      <c r="H13" s="84">
        <v>1592.9</v>
      </c>
      <c r="I13" s="84">
        <v>1600.9</v>
      </c>
      <c r="J13" s="84">
        <v>1612.14</v>
      </c>
      <c r="K13" s="84">
        <v>1642.77</v>
      </c>
      <c r="L13" s="84">
        <v>1647.01</v>
      </c>
      <c r="M13" s="84">
        <v>1654.75</v>
      </c>
      <c r="N13" s="84">
        <v>1662.37</v>
      </c>
      <c r="O13" s="84">
        <v>1787.28</v>
      </c>
      <c r="P13" s="81">
        <v>1806.57</v>
      </c>
      <c r="Q13" s="81">
        <v>1819.34</v>
      </c>
      <c r="R13" s="70">
        <v>1830.28</v>
      </c>
    </row>
    <row r="14" spans="1:18" ht="30" customHeight="1" thickBot="1">
      <c r="D14" s="196"/>
      <c r="E14" s="31" t="s">
        <v>69</v>
      </c>
      <c r="F14" s="76">
        <v>1995.07</v>
      </c>
      <c r="G14" s="30">
        <v>1997.09</v>
      </c>
      <c r="H14" s="30">
        <v>2003.01</v>
      </c>
      <c r="I14" s="30">
        <v>2012.86</v>
      </c>
      <c r="J14" s="30">
        <v>2027.25</v>
      </c>
      <c r="K14" s="30">
        <v>2064.5300000000002</v>
      </c>
      <c r="L14" s="30">
        <v>2069.85</v>
      </c>
      <c r="M14" s="30">
        <v>2079.33</v>
      </c>
      <c r="N14" s="30">
        <v>2089.02</v>
      </c>
      <c r="O14" s="30">
        <v>2249.96</v>
      </c>
      <c r="P14" s="11">
        <v>2274.5300000000002</v>
      </c>
      <c r="Q14" s="11">
        <v>2290.4699999999998</v>
      </c>
      <c r="R14" s="25">
        <v>2304.0700000000002</v>
      </c>
    </row>
    <row r="15" spans="1:18" ht="30" customHeight="1" thickBot="1">
      <c r="D15" s="39" t="s">
        <v>86</v>
      </c>
      <c r="E15" s="31" t="s">
        <v>70</v>
      </c>
      <c r="F15" s="76">
        <v>3416.65</v>
      </c>
      <c r="G15" s="30">
        <v>3316.57</v>
      </c>
      <c r="H15" s="30">
        <v>3689.81</v>
      </c>
      <c r="I15" s="30">
        <v>3401.48</v>
      </c>
      <c r="J15" s="30">
        <v>3603.59</v>
      </c>
      <c r="K15" s="30">
        <v>3805.44</v>
      </c>
      <c r="L15" s="30">
        <f>+L8</f>
        <v>3648.51</v>
      </c>
      <c r="M15" s="30">
        <v>3624.28</v>
      </c>
      <c r="N15" s="30">
        <v>3712.73</v>
      </c>
      <c r="O15" s="30">
        <v>4149.96</v>
      </c>
      <c r="P15" s="11">
        <f>+P8</f>
        <v>3575.59</v>
      </c>
      <c r="Q15" s="11">
        <f>+Q8</f>
        <v>3795.47</v>
      </c>
      <c r="R15" s="25">
        <f>+R8</f>
        <v>3609.42</v>
      </c>
    </row>
    <row r="16" spans="1:18" ht="30" customHeight="1" thickBot="1">
      <c r="D16" s="39" t="s">
        <v>87</v>
      </c>
      <c r="E16" s="32" t="s">
        <v>71</v>
      </c>
      <c r="F16" s="29">
        <v>4099.9800000000005</v>
      </c>
      <c r="G16" s="26">
        <v>3979.884</v>
      </c>
      <c r="H16" s="26">
        <v>4427.7719999999999</v>
      </c>
      <c r="I16" s="26">
        <f>I15+I15*0.02</f>
        <v>3469.5095999999999</v>
      </c>
      <c r="J16" s="26">
        <f>J15+J15*0.02</f>
        <v>3675.6618000000003</v>
      </c>
      <c r="K16" s="26">
        <v>4566.5280000000002</v>
      </c>
      <c r="L16" s="26">
        <f>+L15*1.2</f>
        <v>4378.2120000000004</v>
      </c>
      <c r="M16" s="26">
        <v>4349.1360000000004</v>
      </c>
      <c r="N16" s="26">
        <v>4455.2759999999998</v>
      </c>
      <c r="O16" s="26">
        <v>4979.9520000000002</v>
      </c>
      <c r="P16" s="26">
        <f>+P15*1.2</f>
        <v>4290.7079999999996</v>
      </c>
      <c r="Q16" s="26">
        <f>+Q15*1.2</f>
        <v>4554.5639999999994</v>
      </c>
      <c r="R16" s="27">
        <f>+R15*1.2</f>
        <v>4331.3040000000001</v>
      </c>
    </row>
    <row r="17" spans="5:18" ht="15" customHeight="1">
      <c r="E17" s="191" t="s">
        <v>137</v>
      </c>
      <c r="F17" s="192"/>
      <c r="G17" s="192"/>
      <c r="H17" s="192"/>
      <c r="I17" s="192"/>
      <c r="J17" s="192"/>
      <c r="K17" s="192"/>
      <c r="L17" s="192"/>
      <c r="M17" s="192"/>
      <c r="N17" s="192"/>
      <c r="O17" s="192"/>
      <c r="P17" s="192"/>
      <c r="Q17" s="192"/>
      <c r="R17" s="192"/>
    </row>
    <row r="18" spans="5:18" ht="23.25" customHeight="1">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3" zoomScaleNormal="83"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6384" width="11.44140625" style="2"/>
  </cols>
  <sheetData>
    <row r="1" spans="1:18">
      <c r="A1" s="194"/>
      <c r="B1" s="194"/>
      <c r="C1" s="194"/>
    </row>
    <row r="2" spans="1:18" ht="15" thickBot="1"/>
    <row r="3" spans="1:18" ht="26.25" customHeight="1" thickBot="1">
      <c r="F3" s="223" t="s">
        <v>126</v>
      </c>
      <c r="G3" s="224"/>
      <c r="H3" s="224"/>
      <c r="I3" s="224"/>
      <c r="J3" s="224"/>
      <c r="K3" s="224"/>
      <c r="L3" s="224"/>
      <c r="M3" s="224"/>
      <c r="N3" s="224"/>
      <c r="O3" s="224"/>
      <c r="P3" s="224"/>
      <c r="Q3" s="224"/>
      <c r="R3" s="225"/>
    </row>
    <row r="4" spans="1:18" ht="26.25" customHeight="1" thickBot="1">
      <c r="E4" s="48"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1446.34653</v>
      </c>
      <c r="G5" s="81">
        <v>1503.75</v>
      </c>
      <c r="H5" s="81">
        <v>1167.84988</v>
      </c>
      <c r="I5" s="81">
        <v>1204.53334</v>
      </c>
      <c r="J5" s="81">
        <v>1303.57105</v>
      </c>
      <c r="K5" s="81">
        <v>1266.8278600000001</v>
      </c>
      <c r="L5" s="81">
        <v>1266.8278600000001</v>
      </c>
      <c r="M5" s="81">
        <v>1242.1436000000001</v>
      </c>
      <c r="N5" s="81">
        <v>1302.58257</v>
      </c>
      <c r="O5" s="81">
        <v>1550.6020699999999</v>
      </c>
      <c r="P5" s="81">
        <v>1170.0837899999999</v>
      </c>
      <c r="Q5" s="81">
        <v>1191.52217</v>
      </c>
      <c r="R5" s="70">
        <v>1126.4456700000001</v>
      </c>
    </row>
    <row r="6" spans="1:18" ht="26.25" customHeight="1">
      <c r="E6" s="31" t="s">
        <v>64</v>
      </c>
      <c r="F6" s="28">
        <v>595.78170999999998</v>
      </c>
      <c r="G6" s="11">
        <v>546.73099999999999</v>
      </c>
      <c r="H6" s="11">
        <v>576.06700000000001</v>
      </c>
      <c r="I6" s="11">
        <v>705.12288000000001</v>
      </c>
      <c r="J6" s="11">
        <v>598.27484000000004</v>
      </c>
      <c r="K6" s="11">
        <v>616.19722000000002</v>
      </c>
      <c r="L6" s="11">
        <v>616.19722000000002</v>
      </c>
      <c r="M6" s="11">
        <v>604.12372000000005</v>
      </c>
      <c r="N6" s="11">
        <v>658.40718000000004</v>
      </c>
      <c r="O6" s="11">
        <v>680.76697999999999</v>
      </c>
      <c r="P6" s="11">
        <v>673.09267999999997</v>
      </c>
      <c r="Q6" s="11">
        <v>690.07380999999998</v>
      </c>
      <c r="R6" s="25">
        <v>636.01784999999995</v>
      </c>
    </row>
    <row r="7" spans="1:18" ht="26.25" customHeight="1">
      <c r="E7" s="31" t="s">
        <v>65</v>
      </c>
      <c r="F7" s="28">
        <v>448.63537000000002</v>
      </c>
      <c r="G7" s="11">
        <v>448.63499999999999</v>
      </c>
      <c r="H7" s="11">
        <v>448.63537000000002</v>
      </c>
      <c r="I7" s="11">
        <v>448.63537000000002</v>
      </c>
      <c r="J7" s="11">
        <v>448.63537000000002</v>
      </c>
      <c r="K7" s="11">
        <v>448.63537000000002</v>
      </c>
      <c r="L7" s="11">
        <v>448.63537000000002</v>
      </c>
      <c r="M7" s="11">
        <v>448.63537000000002</v>
      </c>
      <c r="N7" s="11">
        <v>490.26873000000001</v>
      </c>
      <c r="O7" s="11">
        <v>490.26873000000001</v>
      </c>
      <c r="P7" s="11">
        <v>490.26873000000001</v>
      </c>
      <c r="Q7" s="11">
        <v>490.26873000000001</v>
      </c>
      <c r="R7" s="25">
        <v>490.26873000000001</v>
      </c>
    </row>
    <row r="8" spans="1:18" ht="26.25" customHeight="1">
      <c r="E8" s="31" t="s">
        <v>66</v>
      </c>
      <c r="F8" s="28">
        <v>2603.83</v>
      </c>
      <c r="G8" s="11">
        <v>2610.15</v>
      </c>
      <c r="H8" s="11">
        <v>2281.7531100000001</v>
      </c>
      <c r="I8" s="11">
        <v>2451.1163000000001</v>
      </c>
      <c r="J8" s="11">
        <v>2447.7030800000002</v>
      </c>
      <c r="K8" s="11">
        <v>2427.1743000000001</v>
      </c>
      <c r="L8" s="11">
        <v>2427.1743000000001</v>
      </c>
      <c r="M8" s="11">
        <v>2388.7220600000001</v>
      </c>
      <c r="N8" s="11">
        <v>2553.1196199999999</v>
      </c>
      <c r="O8" s="11">
        <v>2824.4041699999998</v>
      </c>
      <c r="P8" s="11">
        <v>2423.6032500000001</v>
      </c>
      <c r="Q8" s="11">
        <v>2467.94166</v>
      </c>
      <c r="R8" s="25">
        <v>2338.3993599999999</v>
      </c>
    </row>
    <row r="9" spans="1:18" ht="26.25" customHeight="1" thickBot="1">
      <c r="E9" s="32" t="s">
        <v>67</v>
      </c>
      <c r="F9" s="29">
        <v>3801.3080300000001</v>
      </c>
      <c r="G9" s="26">
        <v>3813.14</v>
      </c>
      <c r="H9" s="26">
        <v>3819.79243</v>
      </c>
      <c r="I9" s="26">
        <v>3834.1241500000001</v>
      </c>
      <c r="J9" s="26">
        <v>3856.1040600000001</v>
      </c>
      <c r="K9" s="26">
        <v>3871.7649500000002</v>
      </c>
      <c r="L9" s="26">
        <v>3871.7649500000002</v>
      </c>
      <c r="M9" s="26">
        <v>3889.89887</v>
      </c>
      <c r="N9" s="26">
        <v>3902.8902600000001</v>
      </c>
      <c r="O9" s="26">
        <v>3933.6745500000002</v>
      </c>
      <c r="P9" s="26">
        <v>3971.4429100000002</v>
      </c>
      <c r="Q9" s="26">
        <v>3994.4294500000001</v>
      </c>
      <c r="R9" s="27">
        <v>4013.1226299999998</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151</v>
      </c>
      <c r="G11" s="206"/>
      <c r="H11" s="206"/>
      <c r="I11" s="206"/>
      <c r="J11" s="206"/>
      <c r="K11" s="206"/>
      <c r="L11" s="206"/>
      <c r="M11" s="206"/>
      <c r="N11" s="206"/>
      <c r="O11" s="206"/>
      <c r="P11" s="206"/>
      <c r="Q11" s="206"/>
      <c r="R11" s="207"/>
    </row>
    <row r="12" spans="1:18" ht="30" customHeight="1" thickBot="1">
      <c r="D12" s="40" t="s">
        <v>84</v>
      </c>
      <c r="E12" s="51"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202" t="s">
        <v>85</v>
      </c>
      <c r="E13" s="49" t="s">
        <v>68</v>
      </c>
      <c r="F13" s="80">
        <v>1233.96</v>
      </c>
      <c r="G13" s="81">
        <v>1239.3499999999999</v>
      </c>
      <c r="H13" s="81">
        <v>1243.07</v>
      </c>
      <c r="I13" s="81">
        <v>1249.3</v>
      </c>
      <c r="J13" s="81">
        <v>1258.03</v>
      </c>
      <c r="K13" s="81">
        <v>1264.72</v>
      </c>
      <c r="L13" s="81">
        <v>1264.72</v>
      </c>
      <c r="M13" s="81">
        <v>1273.83</v>
      </c>
      <c r="N13" s="81">
        <v>1279.68</v>
      </c>
      <c r="O13" s="81">
        <v>1291.3900000000001</v>
      </c>
      <c r="P13" s="81">
        <v>1305.42</v>
      </c>
      <c r="Q13" s="81">
        <v>1314.62</v>
      </c>
      <c r="R13" s="70">
        <v>1322.42</v>
      </c>
    </row>
    <row r="14" spans="1:18" ht="30" customHeight="1" thickBot="1">
      <c r="D14" s="203"/>
      <c r="E14" s="31" t="s">
        <v>69</v>
      </c>
      <c r="F14" s="28">
        <v>1550.39</v>
      </c>
      <c r="G14" s="11">
        <v>1557.16</v>
      </c>
      <c r="H14" s="11">
        <v>1561.83</v>
      </c>
      <c r="I14" s="11">
        <v>1569.65</v>
      </c>
      <c r="J14" s="11">
        <v>1580.63</v>
      </c>
      <c r="K14" s="11">
        <v>1589.03</v>
      </c>
      <c r="L14" s="11">
        <v>1589.03</v>
      </c>
      <c r="M14" s="11">
        <v>1600.47</v>
      </c>
      <c r="N14" s="11">
        <v>1607.83</v>
      </c>
      <c r="O14" s="11">
        <v>1622.54</v>
      </c>
      <c r="P14" s="11">
        <v>1640.17</v>
      </c>
      <c r="Q14" s="11">
        <v>1651.73</v>
      </c>
      <c r="R14" s="25">
        <v>1661.53</v>
      </c>
    </row>
    <row r="15" spans="1:18" ht="30" customHeight="1" thickBot="1">
      <c r="D15" s="50" t="s">
        <v>86</v>
      </c>
      <c r="E15" s="31" t="s">
        <v>70</v>
      </c>
      <c r="F15" s="28">
        <v>2603.83</v>
      </c>
      <c r="G15" s="11">
        <v>2610.15</v>
      </c>
      <c r="H15" s="11">
        <v>2281.7531100000001</v>
      </c>
      <c r="I15" s="11">
        <v>2451.1163000000001</v>
      </c>
      <c r="J15" s="11">
        <v>2447.7030800000002</v>
      </c>
      <c r="K15" s="11">
        <f>+K8</f>
        <v>2427.1743000000001</v>
      </c>
      <c r="L15" s="11">
        <f>+L8</f>
        <v>2427.1743000000001</v>
      </c>
      <c r="M15" s="11">
        <v>2388.7220600000001</v>
      </c>
      <c r="N15" s="11">
        <v>2553.1196199999999</v>
      </c>
      <c r="O15" s="11">
        <v>2824.4041699999998</v>
      </c>
      <c r="P15" s="11">
        <f>+P8</f>
        <v>2423.6032500000001</v>
      </c>
      <c r="Q15" s="11">
        <f>+Q8</f>
        <v>2467.94166</v>
      </c>
      <c r="R15" s="25">
        <f>+R8</f>
        <v>2338.3993599999999</v>
      </c>
    </row>
    <row r="16" spans="1:18" ht="30" customHeight="1" thickBot="1">
      <c r="D16" s="50" t="s">
        <v>87</v>
      </c>
      <c r="E16" s="32" t="s">
        <v>71</v>
      </c>
      <c r="F16" s="29">
        <v>3124.596</v>
      </c>
      <c r="G16" s="26">
        <v>3132.18</v>
      </c>
      <c r="H16" s="26">
        <v>2738.103732</v>
      </c>
      <c r="I16" s="26">
        <v>2941.3395599999999</v>
      </c>
      <c r="J16" s="26">
        <v>2937.243696</v>
      </c>
      <c r="K16" s="26">
        <f>+K15*1.2</f>
        <v>2912.60916</v>
      </c>
      <c r="L16" s="26">
        <f>+L15*1.2</f>
        <v>2912.60916</v>
      </c>
      <c r="M16" s="26">
        <v>2866.4664720000001</v>
      </c>
      <c r="N16" s="26">
        <v>3063.7435439999999</v>
      </c>
      <c r="O16" s="26">
        <v>3389.2850039999998</v>
      </c>
      <c r="P16" s="26">
        <f>+P15*1.2</f>
        <v>2908.3238999999999</v>
      </c>
      <c r="Q16" s="26">
        <f>+Q15*1.2</f>
        <v>2961.5299919999998</v>
      </c>
      <c r="R16" s="27">
        <f>+R15*1.2</f>
        <v>2806.0792319999996</v>
      </c>
    </row>
    <row r="17" spans="5:18" ht="19.5" customHeight="1">
      <c r="E17" s="200" t="s">
        <v>88</v>
      </c>
      <c r="F17" s="201"/>
      <c r="G17" s="201"/>
      <c r="H17" s="201"/>
      <c r="I17" s="201"/>
      <c r="J17" s="201"/>
      <c r="K17" s="201"/>
      <c r="L17" s="201"/>
      <c r="M17" s="201"/>
      <c r="N17" s="201"/>
      <c r="O17" s="201"/>
      <c r="P17" s="201"/>
      <c r="Q17" s="201"/>
      <c r="R17" s="201"/>
    </row>
    <row r="18" spans="5:18" ht="14.4" customHeight="1">
      <c r="E18" s="208" t="s">
        <v>95</v>
      </c>
      <c r="F18" s="208"/>
      <c r="G18" s="208"/>
      <c r="H18" s="208"/>
      <c r="I18" s="208"/>
      <c r="J18" s="208"/>
      <c r="K18" s="208"/>
      <c r="L18" s="208"/>
      <c r="M18" s="208"/>
      <c r="N18" s="208"/>
      <c r="O18" s="208"/>
      <c r="P18" s="208"/>
      <c r="Q18" s="208"/>
      <c r="R18" s="208"/>
    </row>
    <row r="19" spans="5:18" ht="17.399999999999999" customHeight="1">
      <c r="E19" s="208"/>
      <c r="F19" s="208"/>
      <c r="G19" s="208"/>
      <c r="H19" s="208"/>
      <c r="I19" s="208"/>
      <c r="J19" s="208"/>
      <c r="K19" s="208"/>
      <c r="L19" s="208"/>
      <c r="M19" s="208"/>
      <c r="N19" s="208"/>
      <c r="O19" s="208"/>
      <c r="P19" s="208"/>
      <c r="Q19" s="208"/>
      <c r="R19" s="208"/>
    </row>
    <row r="80" ht="32.25" customHeight="1"/>
    <row r="81" ht="32.25" customHeight="1"/>
    <row r="84" ht="30" customHeight="1"/>
    <row r="87" ht="21" customHeight="1"/>
  </sheetData>
  <mergeCells count="7">
    <mergeCell ref="A1:C1"/>
    <mergeCell ref="D13:D14"/>
    <mergeCell ref="F3:R3"/>
    <mergeCell ref="F11:R11"/>
    <mergeCell ref="E18:R19"/>
    <mergeCell ref="E17:R17"/>
    <mergeCell ref="E10:R1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6" width="11.33203125" style="2" customWidth="1"/>
    <col min="7" max="7" width="10.6640625" style="2" customWidth="1"/>
    <col min="8" max="16" width="11.44140625" style="2"/>
    <col min="17" max="17" width="11.6640625" style="2" customWidth="1"/>
    <col min="18" max="16384" width="11.44140625" style="2"/>
  </cols>
  <sheetData>
    <row r="1" spans="1:18">
      <c r="A1" s="194"/>
      <c r="B1" s="194"/>
      <c r="C1" s="194"/>
    </row>
    <row r="2" spans="1:18" ht="3.6" customHeight="1" thickBot="1"/>
    <row r="3" spans="1:18" ht="37.200000000000003" customHeight="1" thickBot="1">
      <c r="F3" s="223" t="s">
        <v>127</v>
      </c>
      <c r="G3" s="224"/>
      <c r="H3" s="224"/>
      <c r="I3" s="224"/>
      <c r="J3" s="224"/>
      <c r="K3" s="224"/>
      <c r="L3" s="224"/>
      <c r="M3" s="224"/>
      <c r="N3" s="224"/>
      <c r="O3" s="224"/>
      <c r="P3" s="224"/>
      <c r="Q3" s="224"/>
      <c r="R3" s="225"/>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1325.54</v>
      </c>
      <c r="G5" s="81">
        <v>1332.29</v>
      </c>
      <c r="H5" s="81">
        <v>1213.8800000000001</v>
      </c>
      <c r="I5" s="81">
        <v>1144.92</v>
      </c>
      <c r="J5" s="81">
        <v>1176</v>
      </c>
      <c r="K5" s="81">
        <v>1213</v>
      </c>
      <c r="L5" s="81">
        <v>1251.77</v>
      </c>
      <c r="M5" s="81">
        <v>1215.8599999999999</v>
      </c>
      <c r="N5" s="81">
        <v>1135.29</v>
      </c>
      <c r="O5" s="81">
        <v>1187.79</v>
      </c>
      <c r="P5" s="81">
        <v>1166.47</v>
      </c>
      <c r="Q5" s="81">
        <v>1148.76</v>
      </c>
      <c r="R5" s="70">
        <v>1166.47</v>
      </c>
    </row>
    <row r="6" spans="1:18" ht="26.25" customHeight="1">
      <c r="E6" s="31" t="s">
        <v>64</v>
      </c>
      <c r="F6" s="28">
        <v>372.19</v>
      </c>
      <c r="G6" s="11">
        <v>385.86</v>
      </c>
      <c r="H6" s="11">
        <v>358.06</v>
      </c>
      <c r="I6" s="11">
        <v>359.17</v>
      </c>
      <c r="J6" s="11">
        <v>372</v>
      </c>
      <c r="K6" s="11">
        <v>385</v>
      </c>
      <c r="L6" s="11">
        <v>397.64</v>
      </c>
      <c r="M6" s="11">
        <v>390.2</v>
      </c>
      <c r="N6" s="11">
        <v>431.72</v>
      </c>
      <c r="O6" s="11">
        <v>428.07</v>
      </c>
      <c r="P6" s="11">
        <v>421.06</v>
      </c>
      <c r="Q6" s="11">
        <v>470.61</v>
      </c>
      <c r="R6" s="25">
        <v>443.31</v>
      </c>
    </row>
    <row r="7" spans="1:18" ht="26.25" customHeight="1">
      <c r="E7" s="31" t="s">
        <v>65</v>
      </c>
      <c r="F7" s="28">
        <v>900</v>
      </c>
      <c r="G7" s="11">
        <v>897</v>
      </c>
      <c r="H7" s="11">
        <v>893</v>
      </c>
      <c r="I7" s="11">
        <v>890</v>
      </c>
      <c r="J7" s="11">
        <v>899</v>
      </c>
      <c r="K7" s="11">
        <v>907</v>
      </c>
      <c r="L7" s="11">
        <v>907</v>
      </c>
      <c r="M7" s="11">
        <v>906</v>
      </c>
      <c r="N7" s="11">
        <v>902</v>
      </c>
      <c r="O7" s="11">
        <v>909</v>
      </c>
      <c r="P7" s="11">
        <v>920</v>
      </c>
      <c r="Q7" s="11">
        <v>919</v>
      </c>
      <c r="R7" s="25">
        <v>926</v>
      </c>
    </row>
    <row r="8" spans="1:18" ht="26.25" customHeight="1">
      <c r="E8" s="31" t="s">
        <v>66</v>
      </c>
      <c r="F8" s="28">
        <v>2656.89</v>
      </c>
      <c r="G8" s="11">
        <v>2673.91</v>
      </c>
      <c r="H8" s="11">
        <v>2506.8000000000002</v>
      </c>
      <c r="I8" s="11">
        <v>2436.6</v>
      </c>
      <c r="J8" s="11">
        <v>2481.1</v>
      </c>
      <c r="K8" s="11">
        <v>2546.63</v>
      </c>
      <c r="L8" s="11">
        <v>2601.21</v>
      </c>
      <c r="M8" s="11">
        <v>2553.75</v>
      </c>
      <c r="N8" s="11">
        <v>2505.08</v>
      </c>
      <c r="O8" s="11">
        <v>2554.39</v>
      </c>
      <c r="P8" s="11">
        <v>2546.19</v>
      </c>
      <c r="Q8" s="11">
        <v>2586.63</v>
      </c>
      <c r="R8" s="25">
        <v>2575.69</v>
      </c>
    </row>
    <row r="9" spans="1:18" ht="26.25" customHeight="1" thickBot="1">
      <c r="E9" s="32" t="s">
        <v>67</v>
      </c>
      <c r="F9" s="29">
        <v>3068.13</v>
      </c>
      <c r="G9" s="26">
        <v>3077.68</v>
      </c>
      <c r="H9" s="26">
        <v>3083.05</v>
      </c>
      <c r="I9" s="26">
        <v>3094.62</v>
      </c>
      <c r="J9" s="26">
        <v>3112</v>
      </c>
      <c r="K9" s="26">
        <v>3125</v>
      </c>
      <c r="L9" s="26">
        <v>3128.89</v>
      </c>
      <c r="M9" s="26">
        <v>3139.63</v>
      </c>
      <c r="N9" s="26">
        <v>3150.12</v>
      </c>
      <c r="O9" s="26">
        <v>3174.97</v>
      </c>
      <c r="P9" s="26">
        <v>3205.45</v>
      </c>
      <c r="Q9" s="26">
        <v>3224</v>
      </c>
      <c r="R9" s="27">
        <v>3239.09</v>
      </c>
    </row>
    <row r="10" spans="1:18" ht="30" customHeight="1" thickBot="1">
      <c r="F10" s="201" t="s">
        <v>88</v>
      </c>
      <c r="G10" s="201"/>
      <c r="H10" s="201"/>
      <c r="I10" s="201"/>
      <c r="J10" s="201"/>
      <c r="K10" s="201"/>
      <c r="L10" s="201"/>
      <c r="M10" s="201"/>
      <c r="N10" s="201"/>
      <c r="O10" s="201"/>
      <c r="P10" s="201"/>
      <c r="Q10" s="201"/>
      <c r="R10" s="201"/>
    </row>
    <row r="11" spans="1:18" ht="30" customHeight="1" thickBot="1">
      <c r="F11" s="205" t="s">
        <v>103</v>
      </c>
      <c r="G11" s="206"/>
      <c r="H11" s="206"/>
      <c r="I11" s="206"/>
      <c r="J11" s="206"/>
      <c r="K11" s="206"/>
      <c r="L11" s="206"/>
      <c r="M11" s="206"/>
      <c r="N11" s="206"/>
      <c r="O11" s="206"/>
      <c r="P11" s="206"/>
      <c r="Q11" s="206"/>
      <c r="R11" s="207"/>
    </row>
    <row r="12" spans="1:18" ht="30" customHeight="1" thickBot="1">
      <c r="D12" s="40" t="s">
        <v>84</v>
      </c>
      <c r="E12" s="51"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92">
        <v>0</v>
      </c>
      <c r="G13" s="81">
        <v>1169.58</v>
      </c>
      <c r="H13" s="81">
        <v>1106</v>
      </c>
      <c r="I13" s="81">
        <v>1077.22</v>
      </c>
      <c r="J13" s="81">
        <v>1096.44</v>
      </c>
      <c r="K13" s="81">
        <v>1125.72</v>
      </c>
      <c r="L13" s="81">
        <v>1142.78</v>
      </c>
      <c r="M13" s="81">
        <v>1121.82</v>
      </c>
      <c r="N13" s="81">
        <v>1102.29</v>
      </c>
      <c r="O13" s="81">
        <v>1123.4000000000001</v>
      </c>
      <c r="P13" s="81">
        <v>1122.3499999999999</v>
      </c>
      <c r="Q13" s="81">
        <v>1134.08</v>
      </c>
      <c r="R13" s="70">
        <v>1133.3699999999999</v>
      </c>
    </row>
    <row r="14" spans="1:18" ht="30" customHeight="1" thickBot="1">
      <c r="D14" s="196"/>
      <c r="E14" s="31" t="s">
        <v>69</v>
      </c>
      <c r="F14" s="91">
        <v>0</v>
      </c>
      <c r="G14" s="11">
        <v>1461.63</v>
      </c>
      <c r="H14" s="11">
        <v>1382.28</v>
      </c>
      <c r="I14" s="11">
        <v>1345.91</v>
      </c>
      <c r="J14" s="11">
        <v>1370.32</v>
      </c>
      <c r="K14" s="11">
        <v>1407.25</v>
      </c>
      <c r="L14" s="11">
        <v>1427.17</v>
      </c>
      <c r="M14" s="11">
        <v>1401.58</v>
      </c>
      <c r="N14" s="11">
        <v>1377.46</v>
      </c>
      <c r="O14" s="11">
        <v>1403.06</v>
      </c>
      <c r="P14" s="11">
        <v>1402.06</v>
      </c>
      <c r="Q14" s="11">
        <v>1416.71</v>
      </c>
      <c r="R14" s="25">
        <v>1415.51</v>
      </c>
    </row>
    <row r="15" spans="1:18" ht="30" customHeight="1" thickBot="1">
      <c r="D15" s="39" t="s">
        <v>86</v>
      </c>
      <c r="E15" s="31" t="s">
        <v>70</v>
      </c>
      <c r="F15" s="28">
        <v>2656.89</v>
      </c>
      <c r="G15" s="11">
        <v>2673.91</v>
      </c>
      <c r="H15" s="11">
        <v>2506.8000000000002</v>
      </c>
      <c r="I15" s="11">
        <v>2436.6</v>
      </c>
      <c r="J15" s="11">
        <f>+J8</f>
        <v>2481.1</v>
      </c>
      <c r="K15" s="11">
        <f>+K8</f>
        <v>2546.63</v>
      </c>
      <c r="L15" s="11">
        <f>+L8</f>
        <v>2601.21</v>
      </c>
      <c r="M15" s="11">
        <v>2553.75</v>
      </c>
      <c r="N15" s="11">
        <v>2505.08</v>
      </c>
      <c r="O15" s="11">
        <v>2554.39</v>
      </c>
      <c r="P15" s="11">
        <f>+P8</f>
        <v>2546.19</v>
      </c>
      <c r="Q15" s="11">
        <f>+Q8</f>
        <v>2586.63</v>
      </c>
      <c r="R15" s="25">
        <f>+R8</f>
        <v>2575.69</v>
      </c>
    </row>
    <row r="16" spans="1:18" ht="30" customHeight="1" thickBot="1">
      <c r="D16" s="39" t="s">
        <v>87</v>
      </c>
      <c r="E16" s="32" t="s">
        <v>71</v>
      </c>
      <c r="F16" s="29">
        <f t="shared" ref="F16:I16" si="0">+F15*1.2</f>
        <v>3188.2679999999996</v>
      </c>
      <c r="G16" s="26">
        <f t="shared" si="0"/>
        <v>3208.6919999999996</v>
      </c>
      <c r="H16" s="26">
        <f t="shared" si="0"/>
        <v>3008.1600000000003</v>
      </c>
      <c r="I16" s="26">
        <f t="shared" si="0"/>
        <v>2923.9199999999996</v>
      </c>
      <c r="J16" s="26">
        <f>+J15*1.2</f>
        <v>2977.3199999999997</v>
      </c>
      <c r="K16" s="26">
        <f>+K15*1.2</f>
        <v>3055.9560000000001</v>
      </c>
      <c r="L16" s="26">
        <f>+L15*1.2</f>
        <v>3121.4519999999998</v>
      </c>
      <c r="M16" s="26">
        <v>3064.5</v>
      </c>
      <c r="N16" s="26">
        <v>3006.096</v>
      </c>
      <c r="O16" s="26">
        <v>3065.2679999999996</v>
      </c>
      <c r="P16" s="26">
        <f>+P15*1.2</f>
        <v>3055.4279999999999</v>
      </c>
      <c r="Q16" s="26">
        <f>+Q15*1.2</f>
        <v>3103.9560000000001</v>
      </c>
      <c r="R16" s="27">
        <f>+R15*1.2</f>
        <v>3090.828</v>
      </c>
    </row>
    <row r="17" spans="5:18" ht="6.6" customHeight="1">
      <c r="E17" s="191" t="s">
        <v>138</v>
      </c>
      <c r="F17" s="192"/>
      <c r="G17" s="192"/>
      <c r="H17" s="192"/>
      <c r="I17" s="192"/>
      <c r="J17" s="192"/>
      <c r="K17" s="192"/>
      <c r="L17" s="192"/>
      <c r="M17" s="192"/>
      <c r="N17" s="192"/>
      <c r="O17" s="192"/>
      <c r="P17" s="192"/>
      <c r="Q17" s="192"/>
      <c r="R17" s="192"/>
    </row>
    <row r="18" spans="5:18" ht="24" customHeight="1">
      <c r="E18" s="192"/>
      <c r="F18" s="192"/>
      <c r="G18" s="192"/>
      <c r="H18" s="192"/>
      <c r="I18" s="192"/>
      <c r="J18" s="192"/>
      <c r="K18" s="192"/>
      <c r="L18" s="192"/>
      <c r="M18" s="192"/>
      <c r="N18" s="192"/>
      <c r="O18" s="192"/>
      <c r="P18" s="192"/>
      <c r="Q18" s="192"/>
      <c r="R18" s="192"/>
    </row>
    <row r="19" spans="5:18">
      <c r="E19" s="192"/>
      <c r="F19" s="192"/>
      <c r="G19" s="192"/>
      <c r="H19" s="192"/>
      <c r="I19" s="192"/>
      <c r="J19" s="192"/>
      <c r="K19" s="192"/>
      <c r="L19" s="192"/>
      <c r="M19" s="192"/>
      <c r="N19" s="192"/>
      <c r="O19" s="192"/>
      <c r="P19" s="192"/>
      <c r="Q19" s="192"/>
      <c r="R19" s="192"/>
    </row>
    <row r="80" ht="32.25" customHeight="1"/>
    <row r="81" ht="32.25" customHeight="1"/>
    <row r="84" ht="30" customHeight="1"/>
    <row r="87" ht="21" customHeight="1"/>
  </sheetData>
  <mergeCells count="6">
    <mergeCell ref="A1:C1"/>
    <mergeCell ref="D13:D14"/>
    <mergeCell ref="F3:R3"/>
    <mergeCell ref="F11:R11"/>
    <mergeCell ref="E17:R19"/>
    <mergeCell ref="F10:R10"/>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4" width="9.6640625" style="2" customWidth="1"/>
    <col min="15" max="16" width="11.44140625" style="2"/>
    <col min="17" max="17" width="6.44140625" style="2" hidden="1" customWidth="1"/>
    <col min="18" max="16384" width="11.44140625" style="2"/>
  </cols>
  <sheetData>
    <row r="1" spans="1:18">
      <c r="A1" s="194"/>
      <c r="B1" s="194"/>
      <c r="C1" s="194"/>
    </row>
    <row r="2" spans="1:18" ht="15" thickBot="1"/>
    <row r="3" spans="1:18" ht="26.25" customHeight="1" thickBot="1">
      <c r="F3" s="217" t="s">
        <v>142</v>
      </c>
      <c r="G3" s="218"/>
      <c r="H3" s="218"/>
      <c r="I3" s="218"/>
      <c r="J3" s="218"/>
      <c r="K3" s="218"/>
      <c r="L3" s="218"/>
      <c r="M3" s="218"/>
      <c r="N3" s="218"/>
      <c r="O3" s="218"/>
      <c r="P3" s="218"/>
      <c r="Q3" s="218"/>
      <c r="R3" s="219"/>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1354.14</v>
      </c>
      <c r="G5" s="81">
        <v>1266.52</v>
      </c>
      <c r="H5" s="81">
        <v>1173.9100000000001</v>
      </c>
      <c r="I5" s="94">
        <v>1113.3800000000001</v>
      </c>
      <c r="J5" s="94">
        <v>1110.42</v>
      </c>
      <c r="K5" s="94">
        <v>1112.24</v>
      </c>
      <c r="L5" s="94">
        <v>1127.7</v>
      </c>
      <c r="M5" s="94">
        <v>1112.49</v>
      </c>
      <c r="N5" s="94">
        <v>1010.63</v>
      </c>
      <c r="O5" s="94">
        <v>1142.71</v>
      </c>
      <c r="P5" s="81">
        <v>1149.94</v>
      </c>
      <c r="Q5" s="81"/>
      <c r="R5" s="70">
        <v>1102.52</v>
      </c>
    </row>
    <row r="6" spans="1:18" ht="26.25" customHeight="1">
      <c r="E6" s="31" t="s">
        <v>64</v>
      </c>
      <c r="F6" s="28">
        <v>2473.7600000000002</v>
      </c>
      <c r="G6" s="11">
        <v>2392.2399999999998</v>
      </c>
      <c r="H6" s="11">
        <v>2415.98</v>
      </c>
      <c r="I6" s="63">
        <v>2375.96</v>
      </c>
      <c r="J6" s="63">
        <v>2307.98</v>
      </c>
      <c r="K6" s="63">
        <v>2433.8000000000002</v>
      </c>
      <c r="L6" s="63">
        <v>2391.33</v>
      </c>
      <c r="M6" s="63">
        <v>2169.04</v>
      </c>
      <c r="N6" s="63">
        <v>2284.85</v>
      </c>
      <c r="O6" s="63">
        <v>2282.13</v>
      </c>
      <c r="P6" s="11">
        <v>2391.2199999999998</v>
      </c>
      <c r="Q6" s="11"/>
      <c r="R6" s="25">
        <v>2362.6</v>
      </c>
    </row>
    <row r="7" spans="1:18" ht="26.25" customHeight="1">
      <c r="E7" s="31" t="s">
        <v>65</v>
      </c>
      <c r="F7" s="28">
        <v>433.72</v>
      </c>
      <c r="G7" s="11">
        <v>428.13</v>
      </c>
      <c r="H7" s="11">
        <v>419.29</v>
      </c>
      <c r="I7" s="63">
        <v>414.65</v>
      </c>
      <c r="J7" s="63">
        <v>420.53</v>
      </c>
      <c r="K7" s="63">
        <v>423.16</v>
      </c>
      <c r="L7" s="63">
        <v>410</v>
      </c>
      <c r="M7" s="63">
        <v>419.27</v>
      </c>
      <c r="N7" s="63">
        <v>417.54</v>
      </c>
      <c r="O7" s="63">
        <v>419.04</v>
      </c>
      <c r="P7" s="11">
        <v>422.47</v>
      </c>
      <c r="Q7" s="11"/>
      <c r="R7" s="25">
        <v>421.64</v>
      </c>
    </row>
    <row r="8" spans="1:18" ht="26.25" customHeight="1">
      <c r="E8" s="31" t="s">
        <v>66</v>
      </c>
      <c r="F8" s="28">
        <v>4279.7</v>
      </c>
      <c r="G8" s="11">
        <v>4098.6400000000003</v>
      </c>
      <c r="H8" s="11">
        <v>4008.82</v>
      </c>
      <c r="I8" s="63">
        <v>3914.14</v>
      </c>
      <c r="J8" s="63">
        <v>3860.26</v>
      </c>
      <c r="K8" s="63">
        <v>4003.57</v>
      </c>
      <c r="L8" s="63">
        <v>3959.2</v>
      </c>
      <c r="M8" s="63">
        <v>3760.95</v>
      </c>
      <c r="N8" s="63">
        <v>3797.87</v>
      </c>
      <c r="O8" s="63">
        <v>3890.75</v>
      </c>
      <c r="P8" s="11">
        <v>3994.71</v>
      </c>
      <c r="Q8" s="11"/>
      <c r="R8" s="25">
        <v>3908.38</v>
      </c>
    </row>
    <row r="9" spans="1:18" ht="26.25" customHeight="1" thickBot="1">
      <c r="E9" s="32" t="s">
        <v>67</v>
      </c>
      <c r="F9" s="29">
        <v>6155.59</v>
      </c>
      <c r="G9" s="26">
        <v>6173.27</v>
      </c>
      <c r="H9" s="26">
        <v>6184.45</v>
      </c>
      <c r="I9" s="93">
        <v>6207.09</v>
      </c>
      <c r="J9" s="93">
        <v>6243</v>
      </c>
      <c r="K9" s="93">
        <v>6248.51</v>
      </c>
      <c r="L9" s="93">
        <v>6256.29</v>
      </c>
      <c r="M9" s="93">
        <v>6277.78</v>
      </c>
      <c r="N9" s="93">
        <v>6298.74</v>
      </c>
      <c r="O9" s="93">
        <v>6348.43</v>
      </c>
      <c r="P9" s="26">
        <v>6409.38</v>
      </c>
      <c r="Q9" s="26"/>
      <c r="R9" s="27">
        <v>6476.64</v>
      </c>
    </row>
    <row r="10" spans="1:18" ht="30" customHeight="1" thickBot="1">
      <c r="E10" s="226" t="s">
        <v>88</v>
      </c>
      <c r="F10" s="226"/>
      <c r="G10" s="226"/>
      <c r="H10" s="226"/>
      <c r="I10" s="226"/>
      <c r="J10" s="226"/>
      <c r="K10" s="226"/>
      <c r="L10" s="226"/>
      <c r="M10" s="226"/>
      <c r="N10" s="226"/>
      <c r="O10" s="226"/>
      <c r="P10" s="226"/>
      <c r="Q10" s="226"/>
      <c r="R10" s="226"/>
    </row>
    <row r="11" spans="1:18" ht="30" customHeight="1" thickBot="1">
      <c r="F11" s="205" t="s">
        <v>149</v>
      </c>
      <c r="G11" s="206"/>
      <c r="H11" s="206"/>
      <c r="I11" s="206"/>
      <c r="J11" s="206"/>
      <c r="K11" s="206"/>
      <c r="L11" s="206"/>
      <c r="M11" s="206"/>
      <c r="N11" s="206"/>
      <c r="O11" s="206"/>
      <c r="P11" s="206"/>
      <c r="Q11" s="206"/>
      <c r="R11" s="207"/>
    </row>
    <row r="12" spans="1:18" ht="30" customHeight="1" thickBot="1">
      <c r="D12" s="40" t="s">
        <v>84</v>
      </c>
      <c r="E12" s="72"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64" t="s">
        <v>68</v>
      </c>
      <c r="F13" s="80">
        <v>2020.1</v>
      </c>
      <c r="G13" s="81">
        <v>2028.44</v>
      </c>
      <c r="H13" s="94">
        <v>2034.66</v>
      </c>
      <c r="I13" s="94">
        <v>2044.67</v>
      </c>
      <c r="J13" s="94">
        <v>2059.0700000000002</v>
      </c>
      <c r="K13" s="94">
        <v>2063.4699999999998</v>
      </c>
      <c r="L13" s="94">
        <v>2068.62</v>
      </c>
      <c r="M13" s="94">
        <v>2078.3200000000002</v>
      </c>
      <c r="N13" s="94">
        <v>2087.87</v>
      </c>
      <c r="O13" s="94">
        <v>2106.9699999999998</v>
      </c>
      <c r="P13" s="81">
        <v>2129.86</v>
      </c>
      <c r="Q13" s="81"/>
      <c r="R13" s="70">
        <v>2157.6</v>
      </c>
    </row>
    <row r="14" spans="1:18" ht="30" customHeight="1" thickBot="1">
      <c r="D14" s="196"/>
      <c r="E14" s="65" t="s">
        <v>69</v>
      </c>
      <c r="F14" s="28">
        <v>2565.0700000000002</v>
      </c>
      <c r="G14" s="11">
        <v>2575.66</v>
      </c>
      <c r="H14" s="63">
        <v>2583.5500000000002</v>
      </c>
      <c r="I14" s="63">
        <v>2596.2600000000002</v>
      </c>
      <c r="J14" s="63">
        <v>2614.5500000000002</v>
      </c>
      <c r="K14" s="63">
        <v>2620.13</v>
      </c>
      <c r="L14" s="63">
        <v>2626.68</v>
      </c>
      <c r="M14" s="63">
        <v>2639</v>
      </c>
      <c r="N14" s="63">
        <v>2651.13</v>
      </c>
      <c r="O14" s="63">
        <v>2675.39</v>
      </c>
      <c r="P14" s="11">
        <v>2704.46</v>
      </c>
      <c r="Q14" s="11"/>
      <c r="R14" s="25">
        <v>2739.69</v>
      </c>
    </row>
    <row r="15" spans="1:18" ht="30" customHeight="1" thickBot="1">
      <c r="D15" s="39" t="s">
        <v>86</v>
      </c>
      <c r="E15" s="65" t="s">
        <v>70</v>
      </c>
      <c r="F15" s="28">
        <v>4279.7</v>
      </c>
      <c r="G15" s="11">
        <v>4098.6400000000003</v>
      </c>
      <c r="H15" s="63">
        <v>4008.82</v>
      </c>
      <c r="I15" s="63">
        <v>3914.14</v>
      </c>
      <c r="J15" s="63">
        <v>3860.26</v>
      </c>
      <c r="K15" s="63">
        <v>4003.57</v>
      </c>
      <c r="L15" s="63">
        <v>3959.2</v>
      </c>
      <c r="M15" s="11">
        <v>3760.95</v>
      </c>
      <c r="N15" s="11">
        <v>3797.87</v>
      </c>
      <c r="O15" s="11">
        <v>3890.75</v>
      </c>
      <c r="P15" s="11">
        <f>+P8</f>
        <v>3994.71</v>
      </c>
      <c r="Q15" s="11">
        <f>+Q8</f>
        <v>0</v>
      </c>
      <c r="R15" s="25">
        <f>+R8</f>
        <v>3908.38</v>
      </c>
    </row>
    <row r="16" spans="1:18" ht="30" customHeight="1" thickBot="1">
      <c r="D16" s="39" t="s">
        <v>87</v>
      </c>
      <c r="E16" s="66" t="s">
        <v>71</v>
      </c>
      <c r="F16" s="29">
        <v>5135.6399999999994</v>
      </c>
      <c r="G16" s="26">
        <v>4918.3680000000004</v>
      </c>
      <c r="H16" s="93">
        <v>4810.5839999999998</v>
      </c>
      <c r="I16" s="93">
        <v>4696.9679999999998</v>
      </c>
      <c r="J16" s="93">
        <v>4632.3119999999999</v>
      </c>
      <c r="K16" s="93">
        <v>4804.2840000000006</v>
      </c>
      <c r="L16" s="93">
        <v>4751.04</v>
      </c>
      <c r="M16" s="26">
        <v>4513.1399999999994</v>
      </c>
      <c r="N16" s="26">
        <v>4557.4439999999995</v>
      </c>
      <c r="O16" s="26">
        <v>4668.8999999999996</v>
      </c>
      <c r="P16" s="26">
        <f>+P15*1.2</f>
        <v>4793.652</v>
      </c>
      <c r="Q16" s="26">
        <f>+Q15*1.2</f>
        <v>0</v>
      </c>
      <c r="R16" s="27">
        <f>+R15*1.2</f>
        <v>4690.0559999999996</v>
      </c>
    </row>
    <row r="17" spans="5:18" ht="24.75" customHeight="1">
      <c r="E17" s="192" t="s">
        <v>137</v>
      </c>
      <c r="F17" s="192"/>
      <c r="G17" s="192"/>
      <c r="H17" s="192"/>
      <c r="I17" s="192"/>
      <c r="J17" s="192"/>
      <c r="K17" s="192"/>
      <c r="L17" s="192"/>
      <c r="M17" s="192"/>
      <c r="N17" s="192"/>
      <c r="O17" s="192"/>
      <c r="P17" s="192"/>
      <c r="Q17" s="192"/>
      <c r="R17" s="192"/>
    </row>
    <row r="18" spans="5:18">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6" width="10.109375" style="2" customWidth="1"/>
    <col min="7" max="7" width="10.33203125" style="2" bestFit="1" customWidth="1"/>
    <col min="8" max="11" width="9.5546875" style="2" customWidth="1"/>
    <col min="12" max="16384" width="11.44140625" style="2"/>
  </cols>
  <sheetData>
    <row r="1" spans="1:18">
      <c r="A1" s="194"/>
      <c r="B1" s="194"/>
      <c r="C1" s="194"/>
    </row>
    <row r="2" spans="1:18" ht="15" thickBot="1"/>
    <row r="3" spans="1:18" ht="26.25" customHeight="1" thickBot="1">
      <c r="F3" s="223" t="s">
        <v>143</v>
      </c>
      <c r="G3" s="224"/>
      <c r="H3" s="224"/>
      <c r="I3" s="224"/>
      <c r="J3" s="224"/>
      <c r="K3" s="224"/>
      <c r="L3" s="224"/>
      <c r="M3" s="224"/>
      <c r="N3" s="224"/>
      <c r="O3" s="224"/>
      <c r="P3" s="224"/>
      <c r="Q3" s="224"/>
      <c r="R3" s="225"/>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6">
        <v>1106.33</v>
      </c>
      <c r="G5" s="84">
        <v>1001.4</v>
      </c>
      <c r="H5" s="84">
        <v>1001.4</v>
      </c>
      <c r="I5" s="84">
        <v>922.47</v>
      </c>
      <c r="J5" s="84">
        <v>957.29</v>
      </c>
      <c r="K5" s="84">
        <v>952.33</v>
      </c>
      <c r="L5" s="84">
        <v>969.64</v>
      </c>
      <c r="M5" s="84">
        <v>944.16</v>
      </c>
      <c r="N5" s="84">
        <v>1097.97</v>
      </c>
      <c r="O5" s="84">
        <v>1063.6099999999999</v>
      </c>
      <c r="P5" s="81">
        <v>1100.75</v>
      </c>
      <c r="Q5" s="81">
        <v>1479</v>
      </c>
      <c r="R5" s="70">
        <v>1169.81</v>
      </c>
    </row>
    <row r="6" spans="1:18" ht="26.25" customHeight="1">
      <c r="E6" s="31" t="s">
        <v>64</v>
      </c>
      <c r="F6" s="76">
        <v>226.94</v>
      </c>
      <c r="G6" s="30">
        <v>232.37</v>
      </c>
      <c r="H6" s="30">
        <v>232.37</v>
      </c>
      <c r="I6" s="30">
        <v>217.36</v>
      </c>
      <c r="J6" s="30">
        <v>228.69</v>
      </c>
      <c r="K6" s="30">
        <v>230.03</v>
      </c>
      <c r="L6" s="30">
        <v>231.88</v>
      </c>
      <c r="M6" s="30">
        <v>237.1</v>
      </c>
      <c r="N6" s="30">
        <v>224.12</v>
      </c>
      <c r="O6" s="30">
        <v>230.85</v>
      </c>
      <c r="P6" s="11">
        <v>229.35</v>
      </c>
      <c r="Q6" s="11">
        <v>435</v>
      </c>
      <c r="R6" s="25">
        <v>242.77</v>
      </c>
    </row>
    <row r="7" spans="1:18" ht="26.25" customHeight="1">
      <c r="E7" s="31" t="s">
        <v>65</v>
      </c>
      <c r="F7" s="76">
        <v>944.03</v>
      </c>
      <c r="G7" s="30">
        <v>943.37</v>
      </c>
      <c r="H7" s="30">
        <v>943.37</v>
      </c>
      <c r="I7" s="30">
        <v>948.72</v>
      </c>
      <c r="J7" s="30">
        <v>958.18</v>
      </c>
      <c r="K7" s="30">
        <v>965.19</v>
      </c>
      <c r="L7" s="30">
        <v>967.17</v>
      </c>
      <c r="M7" s="30">
        <v>964.97</v>
      </c>
      <c r="N7" s="30">
        <v>961.47</v>
      </c>
      <c r="O7" s="30">
        <v>968.52</v>
      </c>
      <c r="P7" s="11">
        <v>978.39</v>
      </c>
      <c r="Q7" s="11">
        <v>703.7</v>
      </c>
      <c r="R7" s="25">
        <v>985.62</v>
      </c>
    </row>
    <row r="8" spans="1:18" ht="26.25" customHeight="1">
      <c r="E8" s="31" t="s">
        <v>66</v>
      </c>
      <c r="F8" s="76">
        <v>2332.27</v>
      </c>
      <c r="G8" s="30">
        <v>2221.89</v>
      </c>
      <c r="H8" s="30">
        <v>2221.89</v>
      </c>
      <c r="I8" s="30">
        <v>2129.89</v>
      </c>
      <c r="J8" s="30">
        <v>2187.17</v>
      </c>
      <c r="K8" s="30">
        <v>2190.44</v>
      </c>
      <c r="L8" s="30">
        <v>2212.27</v>
      </c>
      <c r="M8" s="30">
        <v>2189.08</v>
      </c>
      <c r="N8" s="30">
        <v>2321.9</v>
      </c>
      <c r="O8" s="30">
        <v>2309.92</v>
      </c>
      <c r="P8" s="11">
        <v>2356.7399999999998</v>
      </c>
      <c r="Q8" s="11">
        <v>2680.45</v>
      </c>
      <c r="R8" s="25">
        <v>2446.4</v>
      </c>
    </row>
    <row r="9" spans="1:18" ht="26.25" customHeight="1" thickBot="1">
      <c r="E9" s="32" t="s">
        <v>67</v>
      </c>
      <c r="F9" s="77">
        <v>3430.77</v>
      </c>
      <c r="G9" s="33">
        <v>3447.45</v>
      </c>
      <c r="H9" s="33">
        <v>3447.45</v>
      </c>
      <c r="I9" s="33">
        <v>3460.39</v>
      </c>
      <c r="J9" s="33">
        <v>3480.22</v>
      </c>
      <c r="K9" s="33">
        <v>3494.36</v>
      </c>
      <c r="L9" s="33">
        <v>3498.71</v>
      </c>
      <c r="M9" s="33">
        <v>3510.72</v>
      </c>
      <c r="N9" s="33">
        <v>3522.45</v>
      </c>
      <c r="O9" s="33">
        <v>3550.23</v>
      </c>
      <c r="P9" s="26">
        <v>3584.32</v>
      </c>
      <c r="Q9" s="26">
        <v>4914</v>
      </c>
      <c r="R9" s="27">
        <v>3621.94</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23" t="s">
        <v>150</v>
      </c>
      <c r="G11" s="224"/>
      <c r="H11" s="224"/>
      <c r="I11" s="224"/>
      <c r="J11" s="224"/>
      <c r="K11" s="224"/>
      <c r="L11" s="224"/>
      <c r="M11" s="224"/>
      <c r="N11" s="224"/>
      <c r="O11" s="224"/>
      <c r="P11" s="224"/>
      <c r="Q11" s="224"/>
      <c r="R11" s="225"/>
    </row>
    <row r="12" spans="1:18" ht="30" customHeight="1" thickBot="1">
      <c r="D12" s="40" t="s">
        <v>84</v>
      </c>
      <c r="E12" s="51"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202" t="s">
        <v>85</v>
      </c>
      <c r="E13" s="49" t="s">
        <v>68</v>
      </c>
      <c r="F13" s="86">
        <v>1069.0899999999999</v>
      </c>
      <c r="G13" s="84">
        <v>1076.98</v>
      </c>
      <c r="H13" s="84">
        <v>1076.98</v>
      </c>
      <c r="I13" s="84">
        <v>1082.3699999999999</v>
      </c>
      <c r="J13" s="84">
        <v>1089.94</v>
      </c>
      <c r="K13" s="84">
        <v>1095.74</v>
      </c>
      <c r="L13" s="84">
        <v>1098.48</v>
      </c>
      <c r="M13" s="84">
        <v>1103.6300000000001</v>
      </c>
      <c r="N13" s="84">
        <v>1108.7</v>
      </c>
      <c r="O13" s="84">
        <v>1118.8399999999999</v>
      </c>
      <c r="P13" s="81">
        <v>1131</v>
      </c>
      <c r="Q13" s="81">
        <v>1237.07</v>
      </c>
      <c r="R13" s="70">
        <v>1145.73</v>
      </c>
    </row>
    <row r="14" spans="1:18" ht="30" customHeight="1" thickBot="1">
      <c r="D14" s="203"/>
      <c r="E14" s="31" t="s">
        <v>69</v>
      </c>
      <c r="F14" s="76">
        <v>1341.51</v>
      </c>
      <c r="G14" s="30">
        <v>1351.41</v>
      </c>
      <c r="H14" s="30">
        <v>1351.41</v>
      </c>
      <c r="I14" s="30">
        <v>1358.18</v>
      </c>
      <c r="J14" s="30">
        <v>1367.67</v>
      </c>
      <c r="K14" s="30">
        <v>1374.95</v>
      </c>
      <c r="L14" s="30">
        <v>1378.38</v>
      </c>
      <c r="M14" s="30">
        <v>1384.85</v>
      </c>
      <c r="N14" s="30">
        <v>1391.21</v>
      </c>
      <c r="O14" s="30">
        <v>1403.94</v>
      </c>
      <c r="P14" s="11">
        <v>1419.19</v>
      </c>
      <c r="Q14" s="11">
        <v>1556.63</v>
      </c>
      <c r="R14" s="25">
        <v>1437.68</v>
      </c>
    </row>
    <row r="15" spans="1:18" ht="30" customHeight="1" thickBot="1">
      <c r="D15" s="50" t="s">
        <v>86</v>
      </c>
      <c r="E15" s="31" t="s">
        <v>70</v>
      </c>
      <c r="F15" s="76">
        <v>2332.27</v>
      </c>
      <c r="G15" s="30">
        <v>2221.89</v>
      </c>
      <c r="H15" s="30">
        <v>2221.89</v>
      </c>
      <c r="I15" s="30">
        <v>2129.89</v>
      </c>
      <c r="J15" s="30">
        <v>2187.17</v>
      </c>
      <c r="K15" s="30">
        <v>2190.44</v>
      </c>
      <c r="L15" s="30">
        <v>2212.27</v>
      </c>
      <c r="M15" s="30">
        <v>2189.08</v>
      </c>
      <c r="N15" s="30">
        <v>2321.9</v>
      </c>
      <c r="O15" s="30">
        <v>2309.92</v>
      </c>
      <c r="P15" s="11">
        <f>+P8</f>
        <v>2356.7399999999998</v>
      </c>
      <c r="Q15" s="11">
        <f>+Q8</f>
        <v>2680.45</v>
      </c>
      <c r="R15" s="25">
        <f>+R8</f>
        <v>2446.4</v>
      </c>
    </row>
    <row r="16" spans="1:18" ht="30" customHeight="1" thickBot="1">
      <c r="D16" s="50" t="s">
        <v>87</v>
      </c>
      <c r="E16" s="32" t="s">
        <v>71</v>
      </c>
      <c r="F16" s="29">
        <v>2798.7239999999997</v>
      </c>
      <c r="G16" s="26">
        <v>2666.2679999999996</v>
      </c>
      <c r="H16" s="26">
        <v>2666.2679999999996</v>
      </c>
      <c r="I16" s="26">
        <v>2555.8679999999999</v>
      </c>
      <c r="J16" s="26">
        <v>2624.6039999999998</v>
      </c>
      <c r="K16" s="26">
        <v>2628.5279999999998</v>
      </c>
      <c r="L16" s="26">
        <v>2654.7239999999997</v>
      </c>
      <c r="M16" s="26">
        <v>2626.8959999999997</v>
      </c>
      <c r="N16" s="26">
        <v>2786.28</v>
      </c>
      <c r="O16" s="33">
        <v>2771.904</v>
      </c>
      <c r="P16" s="26">
        <f>+P15*1.2</f>
        <v>2828.0879999999997</v>
      </c>
      <c r="Q16" s="26">
        <f>+Q15*1.2</f>
        <v>3216.5399999999995</v>
      </c>
      <c r="R16" s="27">
        <f>+R15*1.2</f>
        <v>2935.68</v>
      </c>
    </row>
    <row r="17" spans="5:18" ht="20.25" customHeight="1">
      <c r="E17" s="200" t="s">
        <v>88</v>
      </c>
      <c r="F17" s="201"/>
      <c r="G17" s="201"/>
      <c r="H17" s="201"/>
      <c r="I17" s="201"/>
      <c r="J17" s="201"/>
      <c r="K17" s="201"/>
      <c r="L17" s="201"/>
      <c r="M17" s="201"/>
      <c r="N17" s="201"/>
      <c r="O17" s="201"/>
      <c r="P17" s="201"/>
      <c r="Q17" s="201"/>
      <c r="R17" s="201"/>
    </row>
    <row r="18" spans="5:18" ht="8.4" customHeight="1">
      <c r="E18" s="208" t="s">
        <v>93</v>
      </c>
      <c r="F18" s="208"/>
      <c r="G18" s="208"/>
      <c r="H18" s="208"/>
      <c r="I18" s="208"/>
      <c r="J18" s="208"/>
      <c r="K18" s="208"/>
      <c r="L18" s="208"/>
      <c r="M18" s="208"/>
      <c r="N18" s="208"/>
      <c r="O18" s="208"/>
      <c r="P18" s="208"/>
      <c r="Q18" s="208"/>
      <c r="R18" s="208"/>
    </row>
    <row r="19" spans="5:18" ht="21.6" customHeight="1">
      <c r="E19" s="208"/>
      <c r="F19" s="208"/>
      <c r="G19" s="208"/>
      <c r="H19" s="208"/>
      <c r="I19" s="208"/>
      <c r="J19" s="208"/>
      <c r="K19" s="208"/>
      <c r="L19" s="208"/>
      <c r="M19" s="208"/>
      <c r="N19" s="208"/>
      <c r="O19" s="208"/>
      <c r="P19" s="208"/>
      <c r="Q19" s="208"/>
      <c r="R19" s="208"/>
    </row>
    <row r="80" ht="32.25" customHeight="1"/>
    <row r="81" ht="32.25" customHeight="1"/>
    <row r="84" ht="30" customHeight="1"/>
    <row r="87" ht="21" customHeight="1"/>
  </sheetData>
  <mergeCells count="7">
    <mergeCell ref="E17:R17"/>
    <mergeCell ref="E18:R19"/>
    <mergeCell ref="A1:C1"/>
    <mergeCell ref="D13:D14"/>
    <mergeCell ref="F3:R3"/>
    <mergeCell ref="F11:R11"/>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1" width="10" style="2" customWidth="1"/>
    <col min="12" max="15" width="11.44140625" style="2"/>
    <col min="16" max="16" width="13.109375" style="2" customWidth="1"/>
    <col min="17" max="16384" width="11.44140625" style="2"/>
  </cols>
  <sheetData>
    <row r="1" spans="1:18">
      <c r="A1" s="194"/>
      <c r="B1" s="194"/>
      <c r="C1" s="194"/>
    </row>
    <row r="2" spans="1:18" ht="15" thickBot="1"/>
    <row r="3" spans="1:18" ht="26.25" customHeight="1" thickBot="1">
      <c r="F3" s="223" t="s">
        <v>105</v>
      </c>
      <c r="G3" s="224"/>
      <c r="H3" s="224"/>
      <c r="I3" s="224"/>
      <c r="J3" s="224"/>
      <c r="K3" s="224"/>
      <c r="L3" s="224"/>
      <c r="M3" s="224"/>
      <c r="N3" s="224"/>
      <c r="O3" s="224"/>
      <c r="P3" s="224"/>
      <c r="Q3" s="224"/>
      <c r="R3" s="225"/>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1512</v>
      </c>
      <c r="G5" s="81">
        <v>1497</v>
      </c>
      <c r="H5" s="81">
        <v>1414</v>
      </c>
      <c r="I5" s="81">
        <v>1348</v>
      </c>
      <c r="J5" s="81">
        <v>1425</v>
      </c>
      <c r="K5" s="81">
        <v>1378</v>
      </c>
      <c r="L5" s="81">
        <v>1423</v>
      </c>
      <c r="M5" s="81">
        <v>1320</v>
      </c>
      <c r="N5" s="81">
        <v>1441</v>
      </c>
      <c r="O5" s="81">
        <v>1441</v>
      </c>
      <c r="P5" s="81">
        <v>1429</v>
      </c>
      <c r="Q5" s="81">
        <v>1479</v>
      </c>
      <c r="R5" s="70">
        <v>1496</v>
      </c>
    </row>
    <row r="6" spans="1:18" ht="26.25" customHeight="1">
      <c r="E6" s="31" t="s">
        <v>64</v>
      </c>
      <c r="F6" s="28">
        <v>320</v>
      </c>
      <c r="G6" s="11">
        <v>310</v>
      </c>
      <c r="H6" s="11">
        <v>320</v>
      </c>
      <c r="I6" s="11">
        <v>326</v>
      </c>
      <c r="J6" s="11">
        <v>349</v>
      </c>
      <c r="K6" s="11">
        <v>396</v>
      </c>
      <c r="L6" s="11">
        <v>442</v>
      </c>
      <c r="M6" s="11">
        <v>420</v>
      </c>
      <c r="N6" s="11">
        <v>427</v>
      </c>
      <c r="O6" s="11">
        <v>427</v>
      </c>
      <c r="P6" s="11">
        <v>399</v>
      </c>
      <c r="Q6" s="11">
        <v>435</v>
      </c>
      <c r="R6" s="25">
        <v>417</v>
      </c>
    </row>
    <row r="7" spans="1:18" ht="26.25" customHeight="1">
      <c r="E7" s="31" t="s">
        <v>65</v>
      </c>
      <c r="F7" s="28">
        <v>758</v>
      </c>
      <c r="G7" s="11">
        <v>757</v>
      </c>
      <c r="H7" s="11">
        <v>752</v>
      </c>
      <c r="I7" s="11">
        <v>751</v>
      </c>
      <c r="J7" s="11">
        <v>757</v>
      </c>
      <c r="K7" s="11">
        <v>762</v>
      </c>
      <c r="L7" s="11">
        <v>766</v>
      </c>
      <c r="M7" s="11">
        <v>763</v>
      </c>
      <c r="N7" s="11">
        <v>764</v>
      </c>
      <c r="O7" s="11">
        <v>764</v>
      </c>
      <c r="P7" s="11">
        <v>702.88</v>
      </c>
      <c r="Q7" s="11">
        <v>703.7</v>
      </c>
      <c r="R7" s="25">
        <v>706.75</v>
      </c>
    </row>
    <row r="8" spans="1:18" ht="26.25" customHeight="1">
      <c r="E8" s="31" t="s">
        <v>66</v>
      </c>
      <c r="F8" s="28">
        <v>2651.33</v>
      </c>
      <c r="G8" s="11">
        <v>2619.0300000000002</v>
      </c>
      <c r="H8" s="11">
        <v>2542.1799999999998</v>
      </c>
      <c r="I8" s="11">
        <v>2479.2800000000002</v>
      </c>
      <c r="J8" s="11">
        <v>2586.8000000000002</v>
      </c>
      <c r="K8" s="11">
        <v>2594.42</v>
      </c>
      <c r="L8" s="11">
        <v>2697.24</v>
      </c>
      <c r="M8" s="11">
        <v>2567.0300000000002</v>
      </c>
      <c r="N8" s="11">
        <v>2695.95</v>
      </c>
      <c r="O8" s="11">
        <v>2695.95</v>
      </c>
      <c r="P8" s="11">
        <v>2592.3000000000002</v>
      </c>
      <c r="Q8" s="11">
        <v>2680.45</v>
      </c>
      <c r="R8" s="25">
        <v>2685.31</v>
      </c>
    </row>
    <row r="9" spans="1:18" ht="26.25" customHeight="1" thickBot="1">
      <c r="E9" s="32" t="s">
        <v>67</v>
      </c>
      <c r="F9" s="29">
        <v>4646</v>
      </c>
      <c r="G9" s="26">
        <v>4961</v>
      </c>
      <c r="H9" s="26">
        <v>4699</v>
      </c>
      <c r="I9" s="26">
        <v>4717</v>
      </c>
      <c r="J9" s="26">
        <v>4744</v>
      </c>
      <c r="K9" s="26">
        <v>4763</v>
      </c>
      <c r="L9" s="26">
        <v>4769</v>
      </c>
      <c r="M9" s="26">
        <v>4786</v>
      </c>
      <c r="N9" s="26">
        <v>4802</v>
      </c>
      <c r="O9" s="26">
        <v>4802</v>
      </c>
      <c r="P9" s="26">
        <v>4886</v>
      </c>
      <c r="Q9" s="26">
        <v>4914</v>
      </c>
      <c r="R9" s="27">
        <v>4937</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23" t="s">
        <v>104</v>
      </c>
      <c r="G11" s="224"/>
      <c r="H11" s="224"/>
      <c r="I11" s="224"/>
      <c r="J11" s="224"/>
      <c r="K11" s="224"/>
      <c r="L11" s="224"/>
      <c r="M11" s="224"/>
      <c r="N11" s="224"/>
      <c r="O11" s="224"/>
      <c r="P11" s="224"/>
      <c r="Q11" s="224"/>
      <c r="R11" s="225"/>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0">
        <v>1215.25</v>
      </c>
      <c r="G13" s="81">
        <v>1209.4100000000001</v>
      </c>
      <c r="H13" s="81">
        <v>1178</v>
      </c>
      <c r="I13" s="81">
        <v>1155.93</v>
      </c>
      <c r="J13" s="81">
        <v>1198</v>
      </c>
      <c r="K13" s="81">
        <v>1201.1300000000001</v>
      </c>
      <c r="L13" s="81">
        <v>1245.69</v>
      </c>
      <c r="M13" s="81">
        <v>1191.7</v>
      </c>
      <c r="N13" s="81">
        <v>1250.0899999999999</v>
      </c>
      <c r="O13" s="81">
        <v>1250.0899999999999</v>
      </c>
      <c r="P13" s="81">
        <v>1203.3</v>
      </c>
      <c r="Q13" s="81">
        <v>1237.07</v>
      </c>
      <c r="R13" s="70">
        <v>1241.5899999999999</v>
      </c>
    </row>
    <row r="14" spans="1:18" ht="30" customHeight="1" thickBot="1">
      <c r="D14" s="196"/>
      <c r="E14" s="31" t="s">
        <v>69</v>
      </c>
      <c r="F14" s="28">
        <v>1524.46</v>
      </c>
      <c r="G14" s="11">
        <v>1517.12</v>
      </c>
      <c r="H14" s="11">
        <v>1477.97</v>
      </c>
      <c r="I14" s="11">
        <v>1451.92</v>
      </c>
      <c r="J14" s="11">
        <v>1503.27</v>
      </c>
      <c r="K14" s="11">
        <v>1507.69</v>
      </c>
      <c r="L14" s="11">
        <v>1564.66</v>
      </c>
      <c r="M14" s="11">
        <v>1497.74</v>
      </c>
      <c r="N14" s="11">
        <v>1571.48</v>
      </c>
      <c r="O14" s="11">
        <v>1571.48</v>
      </c>
      <c r="P14" s="11">
        <v>1510.97</v>
      </c>
      <c r="Q14" s="11">
        <v>1556.63</v>
      </c>
      <c r="R14" s="25">
        <v>1558.84</v>
      </c>
    </row>
    <row r="15" spans="1:18" ht="30" customHeight="1" thickBot="1">
      <c r="D15" s="39" t="s">
        <v>86</v>
      </c>
      <c r="E15" s="31" t="s">
        <v>70</v>
      </c>
      <c r="F15" s="28">
        <v>2651.33</v>
      </c>
      <c r="G15" s="11">
        <v>2619.0300000000002</v>
      </c>
      <c r="H15" s="11">
        <v>2542.1799999999998</v>
      </c>
      <c r="I15" s="11">
        <v>2479.2800000000002</v>
      </c>
      <c r="J15" s="11">
        <v>2586.8000000000002</v>
      </c>
      <c r="K15" s="11">
        <f>+K8</f>
        <v>2594.42</v>
      </c>
      <c r="L15" s="11">
        <v>2697.24</v>
      </c>
      <c r="M15" s="11">
        <v>2567.0300000000002</v>
      </c>
      <c r="N15" s="11">
        <v>2695.95</v>
      </c>
      <c r="O15" s="11">
        <v>2695.95</v>
      </c>
      <c r="P15" s="11">
        <f>+P8</f>
        <v>2592.3000000000002</v>
      </c>
      <c r="Q15" s="11">
        <f>+Q8</f>
        <v>2680.45</v>
      </c>
      <c r="R15" s="25">
        <f>+R8</f>
        <v>2685.31</v>
      </c>
    </row>
    <row r="16" spans="1:18" ht="30" customHeight="1" thickBot="1">
      <c r="D16" s="39" t="s">
        <v>87</v>
      </c>
      <c r="E16" s="32" t="s">
        <v>71</v>
      </c>
      <c r="F16" s="29">
        <v>3181.596</v>
      </c>
      <c r="G16" s="26">
        <v>3142.8360000000002</v>
      </c>
      <c r="H16" s="26">
        <v>3050.6159999999995</v>
      </c>
      <c r="I16" s="26">
        <v>2975.136</v>
      </c>
      <c r="J16" s="26">
        <v>3104.1600000000003</v>
      </c>
      <c r="K16" s="26">
        <f>+K15*1.2</f>
        <v>3113.3040000000001</v>
      </c>
      <c r="L16" s="26">
        <v>3236.6879999999996</v>
      </c>
      <c r="M16" s="26">
        <v>3080.4360000000001</v>
      </c>
      <c r="N16" s="26">
        <v>3235.14</v>
      </c>
      <c r="O16" s="26">
        <v>3235.14</v>
      </c>
      <c r="P16" s="26">
        <f>+P15*1.2</f>
        <v>3110.76</v>
      </c>
      <c r="Q16" s="26">
        <f>+Q15*1.2</f>
        <v>3216.5399999999995</v>
      </c>
      <c r="R16" s="27">
        <f>+R15*1.2</f>
        <v>3222.3719999999998</v>
      </c>
    </row>
    <row r="17" spans="5:18" ht="23.4" customHeight="1">
      <c r="E17" s="191" t="s">
        <v>137</v>
      </c>
      <c r="F17" s="192"/>
      <c r="G17" s="192"/>
      <c r="H17" s="192"/>
      <c r="I17" s="192"/>
      <c r="J17" s="192"/>
      <c r="K17" s="192"/>
      <c r="L17" s="192"/>
      <c r="M17" s="192"/>
      <c r="N17" s="192"/>
      <c r="O17" s="192"/>
      <c r="P17" s="192"/>
      <c r="Q17" s="192"/>
      <c r="R17" s="192"/>
    </row>
    <row r="18" spans="5:18" ht="21.75" customHeight="1">
      <c r="E18" s="192"/>
      <c r="F18" s="192"/>
      <c r="G18" s="192"/>
      <c r="H18" s="192"/>
      <c r="I18" s="192"/>
      <c r="J18" s="192"/>
      <c r="K18" s="192"/>
      <c r="L18" s="192"/>
      <c r="M18" s="192"/>
      <c r="N18" s="192"/>
      <c r="O18" s="192"/>
      <c r="P18" s="192"/>
      <c r="Q18" s="192"/>
      <c r="R18" s="192"/>
    </row>
    <row r="82" ht="32.25" customHeight="1"/>
    <row r="83" ht="32.25" customHeight="1"/>
    <row r="86" ht="30" customHeight="1"/>
    <row r="89" ht="21" customHeight="1"/>
  </sheetData>
  <mergeCells count="6">
    <mergeCell ref="A1:C1"/>
    <mergeCell ref="D13:D14"/>
    <mergeCell ref="F3:R3"/>
    <mergeCell ref="F11:R11"/>
    <mergeCell ref="E17:R18"/>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6" width="10.77734375" style="2" customWidth="1"/>
    <col min="17" max="17" width="10.77734375" style="2" hidden="1" customWidth="1"/>
    <col min="18" max="18" width="10.77734375" style="2" customWidth="1"/>
    <col min="19" max="16384" width="11.44140625" style="2"/>
  </cols>
  <sheetData>
    <row r="1" spans="1:18">
      <c r="A1" s="194"/>
      <c r="B1" s="194"/>
      <c r="C1" s="194"/>
    </row>
    <row r="2" spans="1:18" ht="15" thickBot="1"/>
    <row r="3" spans="1:18" ht="26.25" customHeight="1" thickBot="1">
      <c r="F3" s="205" t="s">
        <v>106</v>
      </c>
      <c r="G3" s="206"/>
      <c r="H3" s="206"/>
      <c r="I3" s="206"/>
      <c r="J3" s="206"/>
      <c r="K3" s="206"/>
      <c r="L3" s="206"/>
      <c r="M3" s="206"/>
      <c r="N3" s="206"/>
      <c r="O3" s="206"/>
      <c r="P3" s="206"/>
      <c r="Q3" s="206"/>
      <c r="R3" s="207"/>
    </row>
    <row r="4" spans="1:18" ht="26.25" customHeight="1" thickBot="1">
      <c r="E4" s="48"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1354.14</v>
      </c>
      <c r="G5" s="81">
        <v>1266.52</v>
      </c>
      <c r="H5" s="81">
        <v>1173.9100000000001</v>
      </c>
      <c r="I5" s="81">
        <v>1113.3800000000001</v>
      </c>
      <c r="J5" s="81">
        <v>1110.42</v>
      </c>
      <c r="K5" s="81">
        <v>1112.24</v>
      </c>
      <c r="L5" s="81">
        <v>1127.7</v>
      </c>
      <c r="M5" s="81">
        <v>1112.49</v>
      </c>
      <c r="N5" s="81">
        <v>1010.63</v>
      </c>
      <c r="O5" s="81">
        <v>1142.71</v>
      </c>
      <c r="P5" s="81">
        <v>1149.94</v>
      </c>
      <c r="Q5" s="81"/>
      <c r="R5" s="70">
        <v>1102.52</v>
      </c>
    </row>
    <row r="6" spans="1:18" ht="26.25" customHeight="1">
      <c r="E6" s="31" t="s">
        <v>64</v>
      </c>
      <c r="F6" s="28">
        <v>334.83</v>
      </c>
      <c r="G6" s="11">
        <v>292.77</v>
      </c>
      <c r="H6" s="11">
        <v>244.29</v>
      </c>
      <c r="I6" s="11">
        <v>231.11</v>
      </c>
      <c r="J6" s="11">
        <v>239.27</v>
      </c>
      <c r="K6" s="11">
        <v>245.53</v>
      </c>
      <c r="L6" s="11">
        <v>254.12</v>
      </c>
      <c r="M6" s="11">
        <v>252.02</v>
      </c>
      <c r="N6" s="11">
        <v>257.82</v>
      </c>
      <c r="O6" s="11">
        <v>271.82</v>
      </c>
      <c r="P6" s="11">
        <v>249.54</v>
      </c>
      <c r="Q6" s="11"/>
      <c r="R6" s="25">
        <v>249.1</v>
      </c>
    </row>
    <row r="7" spans="1:18" ht="26.25" customHeight="1">
      <c r="E7" s="31" t="s">
        <v>65</v>
      </c>
      <c r="F7" s="28">
        <v>522.32000000000005</v>
      </c>
      <c r="G7" s="11">
        <v>519.05999999999995</v>
      </c>
      <c r="H7" s="11">
        <v>509.62</v>
      </c>
      <c r="I7" s="11">
        <v>505.17</v>
      </c>
      <c r="J7" s="11">
        <v>510.83</v>
      </c>
      <c r="K7" s="11">
        <v>516.22</v>
      </c>
      <c r="L7" s="11">
        <v>519.71</v>
      </c>
      <c r="M7" s="11">
        <v>516.22</v>
      </c>
      <c r="N7" s="11">
        <v>509.77</v>
      </c>
      <c r="O7" s="11">
        <v>508.9</v>
      </c>
      <c r="P7" s="11">
        <v>510.61</v>
      </c>
      <c r="Q7" s="11"/>
      <c r="R7" s="25">
        <v>509.32</v>
      </c>
    </row>
    <row r="8" spans="1:18" ht="26.25" customHeight="1">
      <c r="E8" s="31" t="s">
        <v>66</v>
      </c>
      <c r="F8" s="28">
        <v>2227.4899999999998</v>
      </c>
      <c r="G8" s="11">
        <v>2092.35</v>
      </c>
      <c r="H8" s="11">
        <v>1937.39</v>
      </c>
      <c r="I8" s="11">
        <v>1852.08</v>
      </c>
      <c r="J8" s="11">
        <v>1858.9</v>
      </c>
      <c r="K8" s="11">
        <v>1871.96</v>
      </c>
      <c r="L8" s="11">
        <v>1903.33</v>
      </c>
      <c r="M8" s="11">
        <v>1885.93</v>
      </c>
      <c r="N8" s="11">
        <v>1779.87</v>
      </c>
      <c r="O8" s="11">
        <v>1926.98</v>
      </c>
      <c r="P8" s="11">
        <v>1905.63</v>
      </c>
      <c r="Q8" s="11"/>
      <c r="R8" s="25">
        <v>1852.21</v>
      </c>
    </row>
    <row r="9" spans="1:18" ht="26.25" customHeight="1" thickBot="1">
      <c r="E9" s="32" t="s">
        <v>67</v>
      </c>
      <c r="F9" s="29">
        <v>2597.9899999999998</v>
      </c>
      <c r="G9" s="26">
        <v>2605.4499999999998</v>
      </c>
      <c r="H9" s="26">
        <v>2610.17</v>
      </c>
      <c r="I9" s="26">
        <v>2619.73</v>
      </c>
      <c r="J9" s="26">
        <v>2634.88</v>
      </c>
      <c r="K9" s="26">
        <v>2637.21</v>
      </c>
      <c r="L9" s="26">
        <v>2640.49</v>
      </c>
      <c r="M9" s="26">
        <v>2649.56</v>
      </c>
      <c r="N9" s="26">
        <v>2658.41</v>
      </c>
      <c r="O9" s="26">
        <v>2679.38</v>
      </c>
      <c r="P9" s="26">
        <v>2705.1</v>
      </c>
      <c r="Q9" s="26"/>
      <c r="R9" s="27">
        <v>2733.49</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107</v>
      </c>
      <c r="G11" s="206"/>
      <c r="H11" s="206"/>
      <c r="I11" s="206"/>
      <c r="J11" s="206"/>
      <c r="K11" s="206"/>
      <c r="L11" s="206"/>
      <c r="M11" s="206"/>
      <c r="N11" s="206"/>
      <c r="O11" s="206"/>
      <c r="P11" s="206"/>
      <c r="Q11" s="206"/>
      <c r="R11" s="207"/>
    </row>
    <row r="12" spans="1:18" ht="30" customHeight="1" thickBot="1">
      <c r="D12" s="40" t="s">
        <v>84</v>
      </c>
      <c r="E12" s="51"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202" t="s">
        <v>85</v>
      </c>
      <c r="E13" s="49" t="s">
        <v>68</v>
      </c>
      <c r="F13" s="80">
        <v>1058.67</v>
      </c>
      <c r="G13" s="81">
        <v>1063.04</v>
      </c>
      <c r="H13" s="81">
        <v>1066.3</v>
      </c>
      <c r="I13" s="81">
        <v>1071.54</v>
      </c>
      <c r="J13" s="81">
        <v>1079.0899999999999</v>
      </c>
      <c r="K13" s="81">
        <v>1081.3900000000001</v>
      </c>
      <c r="L13" s="81">
        <v>1084.0899999999999</v>
      </c>
      <c r="M13" s="81">
        <v>1089.17</v>
      </c>
      <c r="N13" s="81">
        <v>1094.18</v>
      </c>
      <c r="O13" s="81">
        <v>1104.19</v>
      </c>
      <c r="P13" s="81">
        <v>1116.19</v>
      </c>
      <c r="Q13" s="81"/>
      <c r="R13" s="70">
        <v>1130.73</v>
      </c>
    </row>
    <row r="14" spans="1:18" ht="30" customHeight="1" thickBot="1">
      <c r="D14" s="203"/>
      <c r="E14" s="31" t="s">
        <v>69</v>
      </c>
      <c r="F14" s="28">
        <v>1328.49</v>
      </c>
      <c r="G14" s="11">
        <v>1333.97</v>
      </c>
      <c r="H14" s="11">
        <v>1338.06</v>
      </c>
      <c r="I14" s="11">
        <v>1344.64</v>
      </c>
      <c r="J14" s="11">
        <v>1354.11</v>
      </c>
      <c r="K14" s="11">
        <v>1357</v>
      </c>
      <c r="L14" s="11">
        <v>1360.39</v>
      </c>
      <c r="M14" s="11">
        <v>1366.77</v>
      </c>
      <c r="N14" s="11">
        <v>1373.05</v>
      </c>
      <c r="O14" s="11">
        <v>1385.61</v>
      </c>
      <c r="P14" s="11">
        <v>1400.66</v>
      </c>
      <c r="Q14" s="11"/>
      <c r="R14" s="25">
        <v>1418.9</v>
      </c>
    </row>
    <row r="15" spans="1:18" ht="30" customHeight="1" thickBot="1">
      <c r="D15" s="50" t="s">
        <v>86</v>
      </c>
      <c r="E15" s="31" t="s">
        <v>70</v>
      </c>
      <c r="F15" s="28">
        <v>2227.4899999999998</v>
      </c>
      <c r="G15" s="11">
        <v>2092.35</v>
      </c>
      <c r="H15" s="11">
        <v>1937.39</v>
      </c>
      <c r="I15" s="11">
        <v>1852.08</v>
      </c>
      <c r="J15" s="11">
        <v>1858.9</v>
      </c>
      <c r="K15" s="11">
        <v>1871.96</v>
      </c>
      <c r="L15" s="11">
        <v>1903.33</v>
      </c>
      <c r="M15" s="11">
        <v>1885.93</v>
      </c>
      <c r="N15" s="11">
        <v>1779.87</v>
      </c>
      <c r="O15" s="11">
        <v>1926.98</v>
      </c>
      <c r="P15" s="11">
        <f>+P8</f>
        <v>1905.63</v>
      </c>
      <c r="Q15" s="11">
        <f>+Q8</f>
        <v>0</v>
      </c>
      <c r="R15" s="25">
        <f>+R8</f>
        <v>1852.21</v>
      </c>
    </row>
    <row r="16" spans="1:18" ht="30" customHeight="1" thickBot="1">
      <c r="D16" s="50" t="s">
        <v>87</v>
      </c>
      <c r="E16" s="32" t="s">
        <v>71</v>
      </c>
      <c r="F16" s="29">
        <v>2672.9879999999998</v>
      </c>
      <c r="G16" s="26">
        <v>2510.8199999999997</v>
      </c>
      <c r="H16" s="26">
        <v>2324.8680000000004</v>
      </c>
      <c r="I16" s="26">
        <v>2222.4960000000001</v>
      </c>
      <c r="J16" s="26">
        <v>2230.6800000000003</v>
      </c>
      <c r="K16" s="26">
        <f>K15+K15*20%</f>
        <v>2246.3519999999999</v>
      </c>
      <c r="L16" s="26">
        <f>L15*1.2</f>
        <v>2283.9959999999996</v>
      </c>
      <c r="M16" s="26">
        <v>2263.116</v>
      </c>
      <c r="N16" s="26">
        <v>2135.8439999999996</v>
      </c>
      <c r="O16" s="26">
        <v>2312.3759999999997</v>
      </c>
      <c r="P16" s="26">
        <f>+P15*1.2</f>
        <v>2286.7559999999999</v>
      </c>
      <c r="Q16" s="26">
        <f>+Q15*1.2</f>
        <v>0</v>
      </c>
      <c r="R16" s="27">
        <f>+R15*1.2</f>
        <v>2222.652</v>
      </c>
    </row>
    <row r="17" spans="5:18" ht="28.5" customHeight="1">
      <c r="E17" s="192" t="s">
        <v>137</v>
      </c>
      <c r="F17" s="192"/>
      <c r="G17" s="192"/>
      <c r="H17" s="192"/>
      <c r="I17" s="192"/>
      <c r="J17" s="192"/>
      <c r="K17" s="192"/>
      <c r="L17" s="192"/>
      <c r="M17" s="192"/>
      <c r="N17" s="192"/>
      <c r="O17" s="192"/>
      <c r="P17" s="192"/>
      <c r="Q17" s="192"/>
      <c r="R17" s="192"/>
    </row>
    <row r="18" spans="5:18">
      <c r="E18" s="192"/>
      <c r="F18" s="192"/>
      <c r="G18" s="192"/>
      <c r="H18" s="192"/>
      <c r="I18" s="192"/>
      <c r="J18" s="192"/>
      <c r="K18" s="192"/>
      <c r="L18" s="192"/>
      <c r="M18" s="192"/>
      <c r="N18" s="192"/>
      <c r="O18" s="192"/>
      <c r="P18" s="192"/>
      <c r="Q18" s="192"/>
      <c r="R18" s="192"/>
    </row>
    <row r="22" spans="5:18">
      <c r="R22" s="56"/>
    </row>
    <row r="23" spans="5:18">
      <c r="R23" s="56"/>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0" width="9.6640625" style="2" customWidth="1"/>
    <col min="11" max="14" width="11.44140625" style="2"/>
    <col min="15" max="15" width="11.21875" style="2" customWidth="1"/>
    <col min="16" max="16384" width="11.44140625" style="2"/>
  </cols>
  <sheetData>
    <row r="1" spans="1:18">
      <c r="A1" s="194"/>
      <c r="B1" s="194"/>
      <c r="C1" s="194"/>
    </row>
    <row r="2" spans="1:18" ht="15" thickBot="1"/>
    <row r="3" spans="1:18" ht="26.25" customHeight="1" thickBot="1">
      <c r="F3" s="205" t="s">
        <v>105</v>
      </c>
      <c r="G3" s="206"/>
      <c r="H3" s="206"/>
      <c r="I3" s="206"/>
      <c r="J3" s="206"/>
      <c r="K3" s="206"/>
      <c r="L3" s="206"/>
      <c r="M3" s="206"/>
      <c r="N3" s="206"/>
      <c r="O3" s="206"/>
      <c r="P3" s="206"/>
      <c r="Q3" s="206"/>
      <c r="R3" s="207"/>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38" t="s">
        <v>63</v>
      </c>
      <c r="F5" s="86">
        <v>1512</v>
      </c>
      <c r="G5" s="84">
        <v>1497</v>
      </c>
      <c r="H5" s="84">
        <v>1414</v>
      </c>
      <c r="I5" s="84">
        <v>1348</v>
      </c>
      <c r="J5" s="84">
        <v>1425</v>
      </c>
      <c r="K5" s="84">
        <v>1378</v>
      </c>
      <c r="L5" s="84">
        <v>1423</v>
      </c>
      <c r="M5" s="81">
        <v>1320</v>
      </c>
      <c r="N5" s="81">
        <v>1441</v>
      </c>
      <c r="O5" s="81">
        <v>1441</v>
      </c>
      <c r="P5" s="81">
        <v>1429</v>
      </c>
      <c r="Q5" s="81">
        <v>1479</v>
      </c>
      <c r="R5" s="70">
        <v>1496</v>
      </c>
    </row>
    <row r="6" spans="1:18" ht="26.25" customHeight="1">
      <c r="E6" s="31" t="s">
        <v>64</v>
      </c>
      <c r="F6" s="76">
        <v>320</v>
      </c>
      <c r="G6" s="30">
        <v>310</v>
      </c>
      <c r="H6" s="30">
        <v>320</v>
      </c>
      <c r="I6" s="30">
        <v>326</v>
      </c>
      <c r="J6" s="30">
        <v>349</v>
      </c>
      <c r="K6" s="30">
        <v>396</v>
      </c>
      <c r="L6" s="30">
        <v>442</v>
      </c>
      <c r="M6" s="11">
        <v>420</v>
      </c>
      <c r="N6" s="11">
        <v>427</v>
      </c>
      <c r="O6" s="11">
        <v>427</v>
      </c>
      <c r="P6" s="11">
        <v>399</v>
      </c>
      <c r="Q6" s="11">
        <v>435</v>
      </c>
      <c r="R6" s="25">
        <v>417</v>
      </c>
    </row>
    <row r="7" spans="1:18" ht="26.25" customHeight="1">
      <c r="E7" s="31" t="s">
        <v>65</v>
      </c>
      <c r="F7" s="76">
        <v>758</v>
      </c>
      <c r="G7" s="30">
        <v>757</v>
      </c>
      <c r="H7" s="30">
        <v>752</v>
      </c>
      <c r="I7" s="30">
        <v>751</v>
      </c>
      <c r="J7" s="30">
        <v>757</v>
      </c>
      <c r="K7" s="30">
        <v>762</v>
      </c>
      <c r="L7" s="30">
        <v>766</v>
      </c>
      <c r="M7" s="11">
        <v>763</v>
      </c>
      <c r="N7" s="11">
        <v>764</v>
      </c>
      <c r="O7" s="11">
        <v>764</v>
      </c>
      <c r="P7" s="11">
        <v>702.88</v>
      </c>
      <c r="Q7" s="11">
        <v>703.7</v>
      </c>
      <c r="R7" s="25">
        <v>706.75</v>
      </c>
    </row>
    <row r="8" spans="1:18" ht="26.25" customHeight="1">
      <c r="E8" s="31" t="s">
        <v>66</v>
      </c>
      <c r="F8" s="76">
        <v>2651.33</v>
      </c>
      <c r="G8" s="30">
        <v>2619.0300000000002</v>
      </c>
      <c r="H8" s="30">
        <v>2542.1799999999998</v>
      </c>
      <c r="I8" s="30">
        <v>2479.2800000000002</v>
      </c>
      <c r="J8" s="30">
        <v>2586.8000000000002</v>
      </c>
      <c r="K8" s="30">
        <v>2594.42</v>
      </c>
      <c r="L8" s="30">
        <v>2697.24</v>
      </c>
      <c r="M8" s="11">
        <v>2567.0300000000002</v>
      </c>
      <c r="N8" s="11">
        <v>2695.95</v>
      </c>
      <c r="O8" s="11">
        <v>2695.95</v>
      </c>
      <c r="P8" s="11">
        <v>2592.3000000000002</v>
      </c>
      <c r="Q8" s="11">
        <v>2680.45</v>
      </c>
      <c r="R8" s="25">
        <v>2685.31</v>
      </c>
    </row>
    <row r="9" spans="1:18" ht="26.25" customHeight="1" thickBot="1">
      <c r="E9" s="32" t="s">
        <v>67</v>
      </c>
      <c r="F9" s="77">
        <v>4646</v>
      </c>
      <c r="G9" s="33">
        <v>4691</v>
      </c>
      <c r="H9" s="33">
        <v>4699</v>
      </c>
      <c r="I9" s="33">
        <v>4717</v>
      </c>
      <c r="J9" s="33">
        <v>4744</v>
      </c>
      <c r="K9" s="33">
        <v>4763</v>
      </c>
      <c r="L9" s="33">
        <v>4769</v>
      </c>
      <c r="M9" s="26">
        <v>4786</v>
      </c>
      <c r="N9" s="26">
        <v>4802</v>
      </c>
      <c r="O9" s="26">
        <v>4802</v>
      </c>
      <c r="P9" s="26">
        <v>4886</v>
      </c>
      <c r="Q9" s="26">
        <v>4914</v>
      </c>
      <c r="R9" s="27">
        <v>4937</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104</v>
      </c>
      <c r="G11" s="206"/>
      <c r="H11" s="206"/>
      <c r="I11" s="206"/>
      <c r="J11" s="206"/>
      <c r="K11" s="206"/>
      <c r="L11" s="206"/>
      <c r="M11" s="206"/>
      <c r="N11" s="206"/>
      <c r="O11" s="206"/>
      <c r="P11" s="206"/>
      <c r="Q11" s="206"/>
      <c r="R11" s="207"/>
    </row>
    <row r="12" spans="1:18" ht="30" customHeight="1" thickBot="1">
      <c r="D12" s="47"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38" t="s">
        <v>68</v>
      </c>
      <c r="F13" s="86">
        <v>1215.25</v>
      </c>
      <c r="G13" s="84">
        <v>1209.4100000000001</v>
      </c>
      <c r="H13" s="84">
        <v>1178</v>
      </c>
      <c r="I13" s="84">
        <v>1155.93</v>
      </c>
      <c r="J13" s="84">
        <v>1198</v>
      </c>
      <c r="K13" s="84">
        <v>1201.1300000000001</v>
      </c>
      <c r="L13" s="84">
        <v>1245.69</v>
      </c>
      <c r="M13" s="81">
        <v>1191.7</v>
      </c>
      <c r="N13" s="81">
        <v>1250.0899999999999</v>
      </c>
      <c r="O13" s="81">
        <v>1250.0899999999999</v>
      </c>
      <c r="P13" s="81">
        <v>1203.3</v>
      </c>
      <c r="Q13" s="81">
        <v>1237.07</v>
      </c>
      <c r="R13" s="70">
        <v>1145.73</v>
      </c>
    </row>
    <row r="14" spans="1:18" ht="30" customHeight="1" thickBot="1">
      <c r="D14" s="196"/>
      <c r="E14" s="31" t="s">
        <v>69</v>
      </c>
      <c r="F14" s="76">
        <v>1524.46</v>
      </c>
      <c r="G14" s="30">
        <v>1517.12</v>
      </c>
      <c r="H14" s="30">
        <v>1477.97</v>
      </c>
      <c r="I14" s="30">
        <v>1451.92</v>
      </c>
      <c r="J14" s="30">
        <v>1503.27</v>
      </c>
      <c r="K14" s="30">
        <v>1507.69</v>
      </c>
      <c r="L14" s="30">
        <v>1564.66</v>
      </c>
      <c r="M14" s="11">
        <v>1497.74</v>
      </c>
      <c r="N14" s="11">
        <v>1571.48</v>
      </c>
      <c r="O14" s="11">
        <v>1571.48</v>
      </c>
      <c r="P14" s="11">
        <v>1510.97</v>
      </c>
      <c r="Q14" s="11">
        <v>1556.63</v>
      </c>
      <c r="R14" s="25">
        <v>1437.68</v>
      </c>
    </row>
    <row r="15" spans="1:18" ht="30" customHeight="1" thickBot="1">
      <c r="D15" s="39" t="s">
        <v>86</v>
      </c>
      <c r="E15" s="31" t="s">
        <v>70</v>
      </c>
      <c r="F15" s="76">
        <v>2651.33</v>
      </c>
      <c r="G15" s="30">
        <v>2619.0300000000002</v>
      </c>
      <c r="H15" s="30">
        <v>2542.1799999999998</v>
      </c>
      <c r="I15" s="30">
        <v>2479.2800000000002</v>
      </c>
      <c r="J15" s="30">
        <v>2586.8000000000002</v>
      </c>
      <c r="K15" s="30">
        <v>2594.42</v>
      </c>
      <c r="L15" s="30">
        <f t="shared" ref="L15:P15" si="0">+L8</f>
        <v>2697.24</v>
      </c>
      <c r="M15" s="11">
        <f t="shared" si="0"/>
        <v>2567.0300000000002</v>
      </c>
      <c r="N15" s="11">
        <f t="shared" si="0"/>
        <v>2695.95</v>
      </c>
      <c r="O15" s="11">
        <f t="shared" si="0"/>
        <v>2695.95</v>
      </c>
      <c r="P15" s="11">
        <f t="shared" si="0"/>
        <v>2592.3000000000002</v>
      </c>
      <c r="Q15" s="11">
        <f>+Q8</f>
        <v>2680.45</v>
      </c>
      <c r="R15" s="25">
        <f>+R8</f>
        <v>2685.31</v>
      </c>
    </row>
    <row r="16" spans="1:18" ht="30" customHeight="1" thickBot="1">
      <c r="D16" s="39" t="s">
        <v>87</v>
      </c>
      <c r="E16" s="32" t="s">
        <v>71</v>
      </c>
      <c r="F16" s="29">
        <v>3181.596</v>
      </c>
      <c r="G16" s="26">
        <v>3142.8360000000002</v>
      </c>
      <c r="H16" s="26">
        <v>3050.6159999999995</v>
      </c>
      <c r="I16" s="26">
        <v>2975.136</v>
      </c>
      <c r="J16" s="26">
        <v>3104.1600000000003</v>
      </c>
      <c r="K16" s="26">
        <v>3113.3040000000001</v>
      </c>
      <c r="L16" s="26">
        <f t="shared" ref="L16:P16" si="1">+L15*1.2</f>
        <v>3236.6879999999996</v>
      </c>
      <c r="M16" s="26">
        <f t="shared" si="1"/>
        <v>3080.4360000000001</v>
      </c>
      <c r="N16" s="26">
        <f t="shared" si="1"/>
        <v>3235.14</v>
      </c>
      <c r="O16" s="26">
        <f t="shared" si="1"/>
        <v>3235.14</v>
      </c>
      <c r="P16" s="26">
        <f t="shared" si="1"/>
        <v>3110.76</v>
      </c>
      <c r="Q16" s="26">
        <f>+Q15*1.2</f>
        <v>3216.5399999999995</v>
      </c>
      <c r="R16" s="27">
        <f>+R15*1.2</f>
        <v>3222.3719999999998</v>
      </c>
    </row>
    <row r="17" spans="5:18" ht="24.75" customHeight="1">
      <c r="E17" s="192" t="s">
        <v>137</v>
      </c>
      <c r="F17" s="192"/>
      <c r="G17" s="192"/>
      <c r="H17" s="192"/>
      <c r="I17" s="192"/>
      <c r="J17" s="192"/>
      <c r="K17" s="192"/>
      <c r="L17" s="192"/>
      <c r="M17" s="192"/>
      <c r="N17" s="192"/>
      <c r="O17" s="192"/>
      <c r="P17" s="192"/>
      <c r="Q17" s="192"/>
      <c r="R17" s="192"/>
    </row>
    <row r="18" spans="5:18" ht="24.75" customHeight="1">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1" width="9.6640625" style="2" customWidth="1"/>
    <col min="12" max="16" width="11.44140625" style="2"/>
    <col min="17" max="17" width="11.5546875" style="2" customWidth="1"/>
    <col min="18" max="16384" width="11.44140625" style="2"/>
  </cols>
  <sheetData>
    <row r="1" spans="1:18">
      <c r="A1" s="194"/>
      <c r="B1" s="194"/>
      <c r="C1" s="194"/>
    </row>
    <row r="2" spans="1:18" ht="15" thickBot="1"/>
    <row r="3" spans="1:18" ht="26.25" customHeight="1" thickBot="1">
      <c r="F3" s="217" t="s">
        <v>112</v>
      </c>
      <c r="G3" s="218"/>
      <c r="H3" s="218"/>
      <c r="I3" s="218"/>
      <c r="J3" s="218"/>
      <c r="K3" s="218"/>
      <c r="L3" s="218"/>
      <c r="M3" s="218"/>
      <c r="N3" s="218"/>
      <c r="O3" s="218"/>
      <c r="P3" s="218"/>
      <c r="Q3" s="218"/>
      <c r="R3" s="219"/>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38" t="s">
        <v>63</v>
      </c>
      <c r="F5" s="86">
        <v>1127.9000000000001</v>
      </c>
      <c r="G5" s="84">
        <v>1090.01</v>
      </c>
      <c r="H5" s="84">
        <v>1019.05</v>
      </c>
      <c r="I5" s="84">
        <v>967.08</v>
      </c>
      <c r="J5" s="84">
        <v>967.08</v>
      </c>
      <c r="K5" s="84">
        <v>981.83</v>
      </c>
      <c r="L5" s="84">
        <v>983.39</v>
      </c>
      <c r="M5" s="84">
        <v>983.39</v>
      </c>
      <c r="N5" s="84">
        <v>947.72</v>
      </c>
      <c r="O5" s="84">
        <v>1000.09</v>
      </c>
      <c r="P5" s="81">
        <v>951.57</v>
      </c>
      <c r="Q5" s="81">
        <v>938.45</v>
      </c>
      <c r="R5" s="70">
        <v>1029.5999999999999</v>
      </c>
    </row>
    <row r="6" spans="1:18" ht="26.25" customHeight="1">
      <c r="E6" s="31" t="s">
        <v>64</v>
      </c>
      <c r="F6" s="76">
        <v>320.55</v>
      </c>
      <c r="G6" s="30">
        <v>294.39999999999998</v>
      </c>
      <c r="H6" s="30">
        <v>300.55</v>
      </c>
      <c r="I6" s="30">
        <v>288.3</v>
      </c>
      <c r="J6" s="30">
        <v>288.3</v>
      </c>
      <c r="K6" s="30">
        <v>316.2</v>
      </c>
      <c r="L6" s="30">
        <v>299.62</v>
      </c>
      <c r="M6" s="30">
        <v>299.62</v>
      </c>
      <c r="N6" s="30">
        <v>338.94</v>
      </c>
      <c r="O6" s="30">
        <v>304.43</v>
      </c>
      <c r="P6" s="11">
        <v>300.58</v>
      </c>
      <c r="Q6" s="11">
        <v>331.03</v>
      </c>
      <c r="R6" s="25">
        <v>311.8</v>
      </c>
    </row>
    <row r="7" spans="1:18" ht="26.25" customHeight="1">
      <c r="E7" s="31" t="s">
        <v>65</v>
      </c>
      <c r="F7" s="76">
        <v>470.54</v>
      </c>
      <c r="G7" s="30">
        <v>466.35</v>
      </c>
      <c r="H7" s="30">
        <v>459.92</v>
      </c>
      <c r="I7" s="30">
        <v>457.73</v>
      </c>
      <c r="J7" s="30">
        <v>457.72</v>
      </c>
      <c r="K7" s="30">
        <v>465.18</v>
      </c>
      <c r="L7" s="30">
        <v>465.37</v>
      </c>
      <c r="M7" s="30">
        <v>465.37</v>
      </c>
      <c r="N7" s="30">
        <v>469.19</v>
      </c>
      <c r="O7" s="30">
        <v>472.07</v>
      </c>
      <c r="P7" s="11">
        <v>436.76</v>
      </c>
      <c r="Q7" s="11">
        <v>435.61</v>
      </c>
      <c r="R7" s="25">
        <v>439.84</v>
      </c>
    </row>
    <row r="8" spans="1:18" ht="26.25" customHeight="1">
      <c r="E8" s="31" t="s">
        <v>66</v>
      </c>
      <c r="F8" s="76">
        <v>1923.35</v>
      </c>
      <c r="G8" s="30">
        <v>1845.24</v>
      </c>
      <c r="H8" s="30">
        <v>1769.1</v>
      </c>
      <c r="I8" s="30">
        <v>1694.56</v>
      </c>
      <c r="J8" s="30">
        <v>1694.55</v>
      </c>
      <c r="K8" s="30">
        <v>1764.51</v>
      </c>
      <c r="L8" s="30">
        <v>1750.95</v>
      </c>
      <c r="M8" s="30">
        <v>1750.95</v>
      </c>
      <c r="N8" s="30">
        <v>1752.45</v>
      </c>
      <c r="O8" s="30">
        <v>1770.22</v>
      </c>
      <c r="P8" s="11">
        <v>1684.98</v>
      </c>
      <c r="Q8" s="11">
        <v>1706.36</v>
      </c>
      <c r="R8" s="25">
        <v>1785.28</v>
      </c>
    </row>
    <row r="9" spans="1:18" ht="26.25" customHeight="1" thickBot="1">
      <c r="E9" s="32" t="s">
        <v>67</v>
      </c>
      <c r="F9" s="77">
        <v>2765</v>
      </c>
      <c r="G9" s="33">
        <v>2792</v>
      </c>
      <c r="H9" s="33">
        <v>2797</v>
      </c>
      <c r="I9" s="33">
        <v>2807</v>
      </c>
      <c r="J9" s="33">
        <v>2807</v>
      </c>
      <c r="K9" s="33">
        <v>2835</v>
      </c>
      <c r="L9" s="33">
        <v>2838</v>
      </c>
      <c r="M9" s="33">
        <v>2838</v>
      </c>
      <c r="N9" s="33">
        <v>2858</v>
      </c>
      <c r="O9" s="33">
        <v>2880</v>
      </c>
      <c r="P9" s="26">
        <v>2908</v>
      </c>
      <c r="Q9" s="26">
        <v>2925</v>
      </c>
      <c r="R9" s="27">
        <v>2938</v>
      </c>
    </row>
    <row r="10" spans="1:18" ht="30" customHeight="1" thickBot="1">
      <c r="D10" s="2" t="s">
        <v>153</v>
      </c>
      <c r="E10" s="200" t="s">
        <v>88</v>
      </c>
      <c r="F10" s="201"/>
      <c r="G10" s="201"/>
      <c r="H10" s="201"/>
      <c r="I10" s="201"/>
      <c r="J10" s="201"/>
      <c r="K10" s="201"/>
      <c r="L10" s="201"/>
      <c r="M10" s="201"/>
      <c r="N10" s="201"/>
      <c r="O10" s="201"/>
      <c r="P10" s="201"/>
      <c r="Q10" s="201"/>
      <c r="R10" s="201"/>
    </row>
    <row r="11" spans="1:18" ht="30" customHeight="1" thickBot="1">
      <c r="F11" s="217" t="s">
        <v>113</v>
      </c>
      <c r="G11" s="218"/>
      <c r="H11" s="218"/>
      <c r="I11" s="218"/>
      <c r="J11" s="218"/>
      <c r="K11" s="218"/>
      <c r="L11" s="218"/>
      <c r="M11" s="218"/>
      <c r="N11" s="218"/>
      <c r="O11" s="218"/>
      <c r="P11" s="218"/>
      <c r="Q11" s="218"/>
      <c r="R11" s="219"/>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6">
        <v>853.19</v>
      </c>
      <c r="G13" s="84">
        <v>822.7</v>
      </c>
      <c r="H13" s="84">
        <v>788.93</v>
      </c>
      <c r="I13" s="84">
        <v>760.33</v>
      </c>
      <c r="J13" s="84">
        <v>760.57</v>
      </c>
      <c r="K13" s="84">
        <v>789.68</v>
      </c>
      <c r="L13" s="84">
        <v>784.66</v>
      </c>
      <c r="M13" s="84">
        <v>783.85</v>
      </c>
      <c r="N13" s="84">
        <v>788.85</v>
      </c>
      <c r="O13" s="84">
        <v>796.03</v>
      </c>
      <c r="P13" s="81">
        <v>762.25</v>
      </c>
      <c r="Q13" s="81">
        <v>772.2</v>
      </c>
      <c r="R13" s="70">
        <v>802.14</v>
      </c>
    </row>
    <row r="14" spans="1:18" ht="30" customHeight="1" thickBot="1">
      <c r="D14" s="196"/>
      <c r="E14" s="31" t="s">
        <v>69</v>
      </c>
      <c r="F14" s="76">
        <v>1075.46</v>
      </c>
      <c r="G14" s="30">
        <v>1037.6099999999999</v>
      </c>
      <c r="H14" s="30">
        <v>994.99</v>
      </c>
      <c r="I14" s="30">
        <v>959.38</v>
      </c>
      <c r="J14" s="30">
        <v>958.84</v>
      </c>
      <c r="K14" s="30">
        <v>995.66</v>
      </c>
      <c r="L14" s="30">
        <v>989.45</v>
      </c>
      <c r="M14" s="30">
        <v>988.36</v>
      </c>
      <c r="N14" s="30">
        <v>995.5</v>
      </c>
      <c r="O14" s="30">
        <v>1003.92</v>
      </c>
      <c r="P14" s="11">
        <v>961.87</v>
      </c>
      <c r="Q14" s="11">
        <v>974.75</v>
      </c>
      <c r="R14" s="25">
        <v>1011.98</v>
      </c>
    </row>
    <row r="15" spans="1:18" ht="30" customHeight="1" thickBot="1">
      <c r="D15" s="39" t="s">
        <v>86</v>
      </c>
      <c r="E15" s="31" t="s">
        <v>70</v>
      </c>
      <c r="F15" s="76">
        <v>1923.35</v>
      </c>
      <c r="G15" s="30">
        <v>1845.24</v>
      </c>
      <c r="H15" s="30">
        <v>1769.1</v>
      </c>
      <c r="I15" s="30">
        <v>1694.56</v>
      </c>
      <c r="J15" s="30">
        <v>1694.55</v>
      </c>
      <c r="K15" s="30">
        <v>1764.51</v>
      </c>
      <c r="L15" s="30">
        <f>+L8</f>
        <v>1750.95</v>
      </c>
      <c r="M15" s="30">
        <v>1750.95</v>
      </c>
      <c r="N15" s="30">
        <v>1752.45</v>
      </c>
      <c r="O15" s="30">
        <v>1770.22</v>
      </c>
      <c r="P15" s="11">
        <f>+P8</f>
        <v>1684.98</v>
      </c>
      <c r="Q15" s="11">
        <f>+Q8</f>
        <v>1706.36</v>
      </c>
      <c r="R15" s="25">
        <f>+R8</f>
        <v>1785.28</v>
      </c>
    </row>
    <row r="16" spans="1:18" ht="30" customHeight="1" thickBot="1">
      <c r="D16" s="39" t="s">
        <v>87</v>
      </c>
      <c r="E16" s="32" t="s">
        <v>71</v>
      </c>
      <c r="F16" s="29">
        <v>2308.02</v>
      </c>
      <c r="G16" s="26">
        <v>2214.288</v>
      </c>
      <c r="H16" s="26">
        <v>2122.92</v>
      </c>
      <c r="I16" s="26">
        <v>2033.4719999999998</v>
      </c>
      <c r="J16" s="26">
        <v>2033.4599999999998</v>
      </c>
      <c r="K16" s="26">
        <v>2117.4119999999998</v>
      </c>
      <c r="L16" s="26">
        <f>+L15*1.2</f>
        <v>2101.14</v>
      </c>
      <c r="M16" s="26">
        <v>2101.14</v>
      </c>
      <c r="N16" s="26">
        <v>2102.94</v>
      </c>
      <c r="O16" s="26">
        <v>2124.2640000000001</v>
      </c>
      <c r="P16" s="26">
        <f>+P15*1.2</f>
        <v>2021.9759999999999</v>
      </c>
      <c r="Q16" s="26">
        <f>+Q15*1.2</f>
        <v>2047.6319999999998</v>
      </c>
      <c r="R16" s="27">
        <f>+R15*1.2</f>
        <v>2142.3359999999998</v>
      </c>
    </row>
    <row r="17" spans="5:18" ht="32.25" customHeight="1">
      <c r="E17" s="192" t="s">
        <v>137</v>
      </c>
      <c r="F17" s="192"/>
      <c r="G17" s="192"/>
      <c r="H17" s="192"/>
      <c r="I17" s="192"/>
      <c r="J17" s="192"/>
      <c r="K17" s="192"/>
      <c r="L17" s="192"/>
      <c r="M17" s="192"/>
      <c r="N17" s="192"/>
      <c r="O17" s="192"/>
      <c r="P17" s="192"/>
      <c r="Q17" s="192"/>
      <c r="R17" s="192"/>
    </row>
    <row r="18" spans="5:18">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4.4"/>
  <cols>
    <col min="1" max="1" width="11.44140625" style="13"/>
    <col min="2" max="2" width="29.33203125" style="13" customWidth="1"/>
    <col min="3" max="3" width="21.33203125" style="13" customWidth="1"/>
    <col min="4" max="4" width="37.33203125" style="13" customWidth="1"/>
    <col min="5" max="27" width="11.44140625" style="13"/>
    <col min="28" max="33" width="11.44140625" style="12"/>
  </cols>
  <sheetData>
    <row r="7" spans="2:4" ht="15" thickBot="1"/>
    <row r="8" spans="2:4" ht="15" thickBot="1">
      <c r="B8" s="18" t="s">
        <v>5</v>
      </c>
      <c r="C8" s="19" t="s">
        <v>6</v>
      </c>
      <c r="D8" s="19" t="s">
        <v>7</v>
      </c>
    </row>
    <row r="9" spans="2:4" ht="74.25" customHeight="1">
      <c r="B9" s="23" t="s">
        <v>4</v>
      </c>
      <c r="C9" s="20" t="s">
        <v>49</v>
      </c>
      <c r="D9" s="134" t="s">
        <v>8</v>
      </c>
    </row>
    <row r="10" spans="2:4" ht="15" thickBot="1">
      <c r="B10" s="24"/>
      <c r="C10" s="21"/>
      <c r="D10" s="135"/>
    </row>
    <row r="11" spans="2:4" ht="119.25" customHeight="1">
      <c r="B11" s="132" t="s">
        <v>9</v>
      </c>
      <c r="C11" s="20" t="s">
        <v>48</v>
      </c>
      <c r="D11" s="134" t="s">
        <v>10</v>
      </c>
    </row>
    <row r="12" spans="2:4" ht="15" thickBot="1">
      <c r="B12" s="133"/>
      <c r="C12" s="21"/>
      <c r="D12" s="135"/>
    </row>
    <row r="13" spans="2:4" ht="74.25" customHeight="1">
      <c r="B13" s="136" t="s">
        <v>11</v>
      </c>
      <c r="C13" s="20" t="s">
        <v>47</v>
      </c>
      <c r="D13" s="134" t="s">
        <v>12</v>
      </c>
    </row>
    <row r="14" spans="2:4" ht="15" thickBot="1">
      <c r="B14" s="138"/>
      <c r="C14" s="21"/>
      <c r="D14" s="135"/>
    </row>
    <row r="15" spans="2:4" ht="96.75" customHeight="1">
      <c r="B15" s="138"/>
      <c r="C15" s="20" t="s">
        <v>46</v>
      </c>
      <c r="D15" s="134" t="s">
        <v>13</v>
      </c>
    </row>
    <row r="16" spans="2:4" ht="15" thickBot="1">
      <c r="B16" s="137"/>
      <c r="C16" s="21"/>
      <c r="D16" s="135"/>
    </row>
    <row r="17" spans="2:4" ht="220.5" customHeight="1">
      <c r="B17" s="132" t="s">
        <v>14</v>
      </c>
      <c r="C17" s="20" t="s">
        <v>45</v>
      </c>
      <c r="D17" s="134" t="s">
        <v>15</v>
      </c>
    </row>
    <row r="18" spans="2:4" ht="15" thickBot="1">
      <c r="B18" s="133"/>
      <c r="C18" s="21"/>
      <c r="D18" s="135"/>
    </row>
    <row r="19" spans="2:4" ht="75" customHeight="1">
      <c r="B19" s="136" t="s">
        <v>16</v>
      </c>
      <c r="C19" s="20" t="s">
        <v>44</v>
      </c>
      <c r="D19" s="134" t="s">
        <v>17</v>
      </c>
    </row>
    <row r="20" spans="2:4" ht="15" customHeight="1" thickBot="1">
      <c r="B20" s="137"/>
      <c r="C20" s="21"/>
      <c r="D20" s="135"/>
    </row>
    <row r="21" spans="2:4" ht="74.25" customHeight="1">
      <c r="B21" s="132" t="s">
        <v>18</v>
      </c>
      <c r="C21" s="20" t="s">
        <v>43</v>
      </c>
      <c r="D21" s="134" t="s">
        <v>19</v>
      </c>
    </row>
    <row r="22" spans="2:4" ht="15" thickBot="1">
      <c r="B22" s="133"/>
      <c r="C22" s="21"/>
      <c r="D22" s="135"/>
    </row>
    <row r="23" spans="2:4" ht="198" customHeight="1">
      <c r="B23" s="136" t="s">
        <v>20</v>
      </c>
      <c r="C23" s="20" t="s">
        <v>42</v>
      </c>
      <c r="D23" s="134" t="s">
        <v>96</v>
      </c>
    </row>
    <row r="24" spans="2:4" ht="15" thickBot="1">
      <c r="B24" s="137"/>
      <c r="C24" s="21"/>
      <c r="D24" s="135"/>
    </row>
    <row r="25" spans="2:4" ht="119.25" customHeight="1">
      <c r="B25" s="132" t="s">
        <v>21</v>
      </c>
      <c r="C25" s="20" t="s">
        <v>41</v>
      </c>
      <c r="D25" s="134" t="s">
        <v>22</v>
      </c>
    </row>
    <row r="26" spans="2:4" ht="15" thickBot="1">
      <c r="B26" s="133"/>
      <c r="C26" s="21"/>
      <c r="D26" s="135"/>
    </row>
    <row r="27" spans="2:4" ht="153" customHeight="1">
      <c r="B27" s="136" t="s">
        <v>23</v>
      </c>
      <c r="C27" s="20" t="s">
        <v>40</v>
      </c>
      <c r="D27" s="134" t="s">
        <v>24</v>
      </c>
    </row>
    <row r="28" spans="2:4" ht="15" thickBot="1">
      <c r="B28" s="137"/>
      <c r="C28" s="21"/>
      <c r="D28" s="135"/>
    </row>
    <row r="29" spans="2:4" ht="130.5" customHeight="1">
      <c r="B29" s="136" t="s">
        <v>25</v>
      </c>
      <c r="C29" s="20" t="s">
        <v>91</v>
      </c>
      <c r="D29" s="134" t="s">
        <v>26</v>
      </c>
    </row>
    <row r="30" spans="2:4" ht="15" thickBot="1">
      <c r="B30" s="137"/>
      <c r="C30" s="21"/>
      <c r="D30" s="135"/>
    </row>
    <row r="31" spans="2:4" ht="130.5" customHeight="1">
      <c r="B31" s="136" t="s">
        <v>27</v>
      </c>
      <c r="C31" s="20" t="s">
        <v>39</v>
      </c>
      <c r="D31" s="134" t="s">
        <v>28</v>
      </c>
    </row>
    <row r="32" spans="2:4" ht="15" thickBot="1">
      <c r="B32" s="137"/>
      <c r="C32" s="21"/>
      <c r="D32" s="135"/>
    </row>
    <row r="33" spans="2:4" ht="175.5" customHeight="1">
      <c r="B33" s="132" t="s">
        <v>29</v>
      </c>
      <c r="C33" s="20" t="s">
        <v>92</v>
      </c>
      <c r="D33" s="134" t="s">
        <v>30</v>
      </c>
    </row>
    <row r="34" spans="2:4" ht="15" thickBot="1">
      <c r="B34" s="133"/>
      <c r="C34" s="21"/>
      <c r="D34" s="135"/>
    </row>
    <row r="35" spans="2:4" ht="31.2" thickBot="1">
      <c r="B35" s="132" t="s">
        <v>31</v>
      </c>
      <c r="C35" s="22" t="s">
        <v>32</v>
      </c>
      <c r="D35" s="22" t="s">
        <v>33</v>
      </c>
    </row>
    <row r="36" spans="2:4" ht="30.75" customHeight="1" thickBot="1">
      <c r="B36" s="141"/>
      <c r="C36" s="22" t="s">
        <v>34</v>
      </c>
      <c r="D36" s="22" t="s">
        <v>35</v>
      </c>
    </row>
    <row r="37" spans="2:4" ht="51.6" thickBot="1">
      <c r="B37" s="133"/>
      <c r="C37" s="22" t="s">
        <v>128</v>
      </c>
      <c r="D37" s="22" t="s">
        <v>129</v>
      </c>
    </row>
    <row r="38" spans="2:4" ht="96.75" customHeight="1">
      <c r="B38" s="136" t="s">
        <v>36</v>
      </c>
      <c r="C38" s="20" t="s">
        <v>38</v>
      </c>
      <c r="D38" s="134" t="s">
        <v>37</v>
      </c>
    </row>
    <row r="39" spans="2:4" ht="15" thickBot="1">
      <c r="B39" s="137"/>
      <c r="C39" s="21"/>
      <c r="D39" s="135"/>
    </row>
    <row r="40" spans="2:4" ht="63.75" customHeight="1">
      <c r="B40" s="136" t="s">
        <v>50</v>
      </c>
      <c r="C40" s="139" t="s">
        <v>51</v>
      </c>
      <c r="D40" s="134" t="s">
        <v>52</v>
      </c>
    </row>
    <row r="41" spans="2:4" ht="15" thickBot="1">
      <c r="B41" s="137"/>
      <c r="C41" s="140"/>
      <c r="D41" s="135"/>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2" width="9.6640625" style="2" customWidth="1"/>
    <col min="13" max="16" width="11.44140625" style="2"/>
    <col min="17" max="17" width="9.5546875" style="2" customWidth="1"/>
    <col min="18" max="16384" width="11.44140625" style="2"/>
  </cols>
  <sheetData>
    <row r="1" spans="1:18">
      <c r="A1" s="194"/>
      <c r="B1" s="194"/>
      <c r="C1" s="194"/>
    </row>
    <row r="2" spans="1:18" ht="15" thickBot="1"/>
    <row r="3" spans="1:18" ht="26.25" customHeight="1" thickBot="1">
      <c r="F3" s="205" t="s">
        <v>108</v>
      </c>
      <c r="G3" s="206"/>
      <c r="H3" s="206"/>
      <c r="I3" s="206"/>
      <c r="J3" s="206"/>
      <c r="K3" s="206"/>
      <c r="L3" s="206"/>
      <c r="M3" s="206"/>
      <c r="N3" s="206"/>
      <c r="O3" s="206"/>
      <c r="P3" s="206"/>
      <c r="Q3" s="206"/>
      <c r="R3" s="207"/>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206.2183</v>
      </c>
      <c r="G5" s="81">
        <v>226.09719999999999</v>
      </c>
      <c r="H5" s="81">
        <v>200.10300000000001</v>
      </c>
      <c r="I5" s="81">
        <v>231.39259999999999</v>
      </c>
      <c r="J5" s="81">
        <v>248.69390000000001</v>
      </c>
      <c r="K5" s="81">
        <v>216.0239</v>
      </c>
      <c r="L5" s="81">
        <v>213.55510000000001</v>
      </c>
      <c r="M5" s="81">
        <v>228.4383</v>
      </c>
      <c r="N5" s="81">
        <v>202.0241</v>
      </c>
      <c r="O5" s="81">
        <v>291.04599999999999</v>
      </c>
      <c r="P5" s="81">
        <v>260.536</v>
      </c>
      <c r="Q5" s="81">
        <v>224.18219999999999</v>
      </c>
      <c r="R5" s="81">
        <v>171.68450000000001</v>
      </c>
    </row>
    <row r="6" spans="1:18" ht="26.25" customHeight="1">
      <c r="E6" s="31" t="s">
        <v>64</v>
      </c>
      <c r="F6" s="28">
        <v>70.831999999999994</v>
      </c>
      <c r="G6" s="11">
        <v>67.766099999999994</v>
      </c>
      <c r="H6" s="11">
        <v>75.481399999999994</v>
      </c>
      <c r="I6" s="11">
        <v>84.415000000000006</v>
      </c>
      <c r="J6" s="11">
        <v>90.4923</v>
      </c>
      <c r="K6" s="11">
        <v>79.542000000000002</v>
      </c>
      <c r="L6" s="11">
        <v>75.681600000000003</v>
      </c>
      <c r="M6" s="11">
        <v>86.566900000000004</v>
      </c>
      <c r="N6" s="11">
        <v>100.3098</v>
      </c>
      <c r="O6" s="11">
        <v>104.56529999999999</v>
      </c>
      <c r="P6" s="11">
        <v>102.1016</v>
      </c>
      <c r="Q6" s="11">
        <v>91.5227</v>
      </c>
      <c r="R6" s="11">
        <v>65.286500000000004</v>
      </c>
    </row>
    <row r="7" spans="1:18" ht="26.25" customHeight="1">
      <c r="E7" s="31" t="s">
        <v>65</v>
      </c>
      <c r="F7" s="28">
        <v>134.95410000000001</v>
      </c>
      <c r="G7" s="11">
        <v>133.70500000000001</v>
      </c>
      <c r="H7" s="11">
        <v>131.46619999999999</v>
      </c>
      <c r="I7" s="11">
        <v>130.28319999999999</v>
      </c>
      <c r="J7" s="11">
        <v>131.70519999999999</v>
      </c>
      <c r="K7" s="11">
        <v>132.70439999999999</v>
      </c>
      <c r="L7" s="11">
        <v>132.79580000000001</v>
      </c>
      <c r="M7" s="11">
        <v>131.7354</v>
      </c>
      <c r="N7" s="11">
        <v>130.38589999999999</v>
      </c>
      <c r="O7" s="11">
        <v>131.0385</v>
      </c>
      <c r="P7" s="11">
        <v>132.17400000000001</v>
      </c>
      <c r="Q7" s="11">
        <v>131.9967</v>
      </c>
      <c r="R7" s="11">
        <v>132.35499999999999</v>
      </c>
    </row>
    <row r="8" spans="1:18" ht="26.25" customHeight="1">
      <c r="E8" s="31" t="s">
        <v>66</v>
      </c>
      <c r="F8" s="28">
        <v>444.0342</v>
      </c>
      <c r="G8" s="11">
        <v>460.91969999999998</v>
      </c>
      <c r="H8" s="11">
        <v>440.10829999999999</v>
      </c>
      <c r="I8" s="11">
        <v>479.09339999999997</v>
      </c>
      <c r="J8" s="11">
        <v>505.30160000000001</v>
      </c>
      <c r="K8" s="11">
        <v>461.69459999999998</v>
      </c>
      <c r="L8" s="11">
        <v>454.33969999999999</v>
      </c>
      <c r="M8" s="11">
        <v>483.31040000000002</v>
      </c>
      <c r="N8" s="11">
        <v>465.87240000000003</v>
      </c>
      <c r="O8" s="11">
        <v>563.43700000000001</v>
      </c>
      <c r="P8" s="11">
        <v>531.94399999999996</v>
      </c>
      <c r="Q8" s="11">
        <v>483.2054</v>
      </c>
      <c r="R8" s="11">
        <v>399.89139999999998</v>
      </c>
    </row>
    <row r="9" spans="1:18" ht="26.25" customHeight="1" thickBot="1">
      <c r="E9" s="32" t="s">
        <v>67</v>
      </c>
      <c r="F9" s="29">
        <v>5203.8059999999996</v>
      </c>
      <c r="G9" s="26">
        <v>5220.0002999999997</v>
      </c>
      <c r="H9" s="26">
        <v>5229.1103000000003</v>
      </c>
      <c r="I9" s="26">
        <v>5248.7296999999999</v>
      </c>
      <c r="J9" s="26">
        <v>5278.8190999999997</v>
      </c>
      <c r="K9" s="26">
        <v>5300.2581</v>
      </c>
      <c r="L9" s="26">
        <v>5306.8561600000003</v>
      </c>
      <c r="M9" s="26">
        <v>5325.0825999999997</v>
      </c>
      <c r="N9" s="26">
        <v>5342.8671000000004</v>
      </c>
      <c r="O9" s="26">
        <v>5385.0093399999996</v>
      </c>
      <c r="P9" s="26">
        <v>5436.7124000000003</v>
      </c>
      <c r="Q9" s="26">
        <v>5468.1797999999999</v>
      </c>
      <c r="R9" s="26">
        <v>5493.7699000000002</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205" t="s">
        <v>109</v>
      </c>
      <c r="G11" s="206"/>
      <c r="H11" s="206"/>
      <c r="I11" s="206"/>
      <c r="J11" s="206"/>
      <c r="K11" s="206"/>
      <c r="L11" s="206"/>
      <c r="M11" s="206"/>
      <c r="N11" s="206"/>
      <c r="O11" s="206"/>
      <c r="P11" s="206"/>
      <c r="Q11" s="206"/>
      <c r="R11" s="207"/>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202" t="s">
        <v>85</v>
      </c>
      <c r="E13" s="49" t="s">
        <v>68</v>
      </c>
      <c r="F13" s="80">
        <v>379.26</v>
      </c>
      <c r="G13" s="81">
        <v>380.92</v>
      </c>
      <c r="H13" s="81">
        <v>382.06</v>
      </c>
      <c r="I13" s="81">
        <v>383.97</v>
      </c>
      <c r="J13" s="81">
        <v>386.66</v>
      </c>
      <c r="K13" s="81">
        <v>388.72</v>
      </c>
      <c r="L13" s="81">
        <v>389.69</v>
      </c>
      <c r="M13" s="81">
        <v>391.51</v>
      </c>
      <c r="N13" s="81">
        <v>393.31</v>
      </c>
      <c r="O13" s="81">
        <v>396.91</v>
      </c>
      <c r="P13" s="81">
        <v>401.22</v>
      </c>
      <c r="Q13" s="81">
        <v>404.05</v>
      </c>
      <c r="R13" s="81">
        <v>406.45</v>
      </c>
    </row>
    <row r="14" spans="1:18" ht="30" customHeight="1" thickBot="1">
      <c r="D14" s="203"/>
      <c r="E14" s="31" t="s">
        <v>69</v>
      </c>
      <c r="F14" s="28">
        <v>435.87</v>
      </c>
      <c r="G14" s="11">
        <v>437.78</v>
      </c>
      <c r="H14" s="11">
        <v>439.09</v>
      </c>
      <c r="I14" s="11">
        <v>441.29</v>
      </c>
      <c r="J14" s="11">
        <v>444.37</v>
      </c>
      <c r="K14" s="11">
        <v>446.74</v>
      </c>
      <c r="L14" s="11">
        <v>447.85</v>
      </c>
      <c r="M14" s="11">
        <v>449.95</v>
      </c>
      <c r="N14" s="11">
        <v>452.02</v>
      </c>
      <c r="O14" s="11">
        <v>456.16</v>
      </c>
      <c r="P14" s="11">
        <v>461.11</v>
      </c>
      <c r="Q14" s="11">
        <v>464.36</v>
      </c>
      <c r="R14" s="11">
        <v>467.12</v>
      </c>
    </row>
    <row r="15" spans="1:18" ht="30" customHeight="1" thickBot="1">
      <c r="D15" s="50" t="s">
        <v>86</v>
      </c>
      <c r="E15" s="31" t="s">
        <v>70</v>
      </c>
      <c r="F15" s="28">
        <v>444.0342</v>
      </c>
      <c r="G15" s="11">
        <v>460.91969999999998</v>
      </c>
      <c r="H15" s="11">
        <v>440.10829999999999</v>
      </c>
      <c r="I15" s="11">
        <v>479.09339999999997</v>
      </c>
      <c r="J15" s="11">
        <v>505.30160000000001</v>
      </c>
      <c r="K15" s="11">
        <v>461.69459999999998</v>
      </c>
      <c r="L15" s="11">
        <v>454.33969999999999</v>
      </c>
      <c r="M15" s="11">
        <f>+M8</f>
        <v>483.31040000000002</v>
      </c>
      <c r="N15" s="11">
        <f>+N8</f>
        <v>465.87240000000003</v>
      </c>
      <c r="O15" s="11">
        <v>563.43700000000001</v>
      </c>
      <c r="P15" s="11">
        <f>+P8</f>
        <v>531.94399999999996</v>
      </c>
      <c r="Q15" s="11">
        <f>+Q8</f>
        <v>483.2054</v>
      </c>
      <c r="R15" s="11">
        <f>+R8</f>
        <v>399.89139999999998</v>
      </c>
    </row>
    <row r="16" spans="1:18" ht="30" customHeight="1" thickBot="1">
      <c r="D16" s="50" t="s">
        <v>87</v>
      </c>
      <c r="E16" s="32" t="s">
        <v>71</v>
      </c>
      <c r="F16" s="29">
        <v>532.84104000000002</v>
      </c>
      <c r="G16" s="26">
        <v>553.10364000000004</v>
      </c>
      <c r="H16" s="26">
        <v>528.12995999999998</v>
      </c>
      <c r="I16" s="26">
        <v>574.91207999999995</v>
      </c>
      <c r="J16" s="26">
        <v>606.36192000000005</v>
      </c>
      <c r="K16" s="26">
        <v>554.03351999999995</v>
      </c>
      <c r="L16" s="26">
        <v>545.20763999999997</v>
      </c>
      <c r="M16" s="26">
        <f>+M15*1.2</f>
        <v>579.97248000000002</v>
      </c>
      <c r="N16" s="26">
        <f>+N15*1.2</f>
        <v>559.04687999999999</v>
      </c>
      <c r="O16" s="26">
        <v>676.12440000000004</v>
      </c>
      <c r="P16" s="26">
        <f>+P15*1.2</f>
        <v>638.33279999999991</v>
      </c>
      <c r="Q16" s="26">
        <f>+Q15*1.2</f>
        <v>579.84647999999993</v>
      </c>
      <c r="R16" s="26">
        <f>+R15*1.2</f>
        <v>479.86967999999996</v>
      </c>
    </row>
    <row r="17" spans="5:18" ht="18.75" customHeight="1">
      <c r="E17" s="191" t="s">
        <v>137</v>
      </c>
      <c r="F17" s="192"/>
      <c r="G17" s="192"/>
      <c r="H17" s="192"/>
      <c r="I17" s="192"/>
      <c r="J17" s="192"/>
      <c r="K17" s="192"/>
      <c r="L17" s="192"/>
      <c r="M17" s="192"/>
      <c r="N17" s="192"/>
      <c r="O17" s="192"/>
      <c r="P17" s="192"/>
      <c r="Q17" s="192"/>
      <c r="R17" s="192"/>
    </row>
    <row r="18" spans="5:18" ht="21" customHeight="1">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customWidth="1"/>
    <col min="6" max="6" width="9.6640625" customWidth="1"/>
    <col min="7" max="7" width="12.33203125" customWidth="1"/>
    <col min="8" max="8" width="10.44140625" bestFit="1" customWidth="1"/>
    <col min="9" max="9" width="10.44140625" customWidth="1"/>
    <col min="10" max="10" width="10.33203125" customWidth="1"/>
    <col min="11" max="11" width="10.6640625" customWidth="1"/>
    <col min="12" max="12" width="10.44140625" customWidth="1"/>
    <col min="13" max="13" width="10.6640625" customWidth="1"/>
    <col min="14" max="16" width="11.44140625" style="2"/>
    <col min="17" max="17" width="12" style="2" customWidth="1"/>
    <col min="18" max="16384" width="11.44140625" style="2"/>
  </cols>
  <sheetData>
    <row r="1" spans="1:18">
      <c r="A1" s="194"/>
      <c r="B1" s="194"/>
      <c r="C1" s="194"/>
      <c r="E1" s="2"/>
      <c r="F1" s="2"/>
      <c r="G1" s="2"/>
      <c r="H1" s="2"/>
      <c r="I1" s="2"/>
      <c r="J1" s="2"/>
      <c r="K1" s="2"/>
      <c r="L1" s="2"/>
      <c r="M1" s="2"/>
    </row>
    <row r="2" spans="1:18" ht="15" thickBot="1">
      <c r="E2" s="2"/>
      <c r="F2" s="2"/>
      <c r="G2" s="2"/>
      <c r="H2" s="2"/>
      <c r="I2" s="2"/>
      <c r="J2" s="2"/>
      <c r="K2" s="2"/>
      <c r="L2" s="2"/>
      <c r="M2" s="2"/>
    </row>
    <row r="3" spans="1:18" ht="26.25" customHeight="1" thickBot="1">
      <c r="E3" s="2"/>
      <c r="F3" s="205" t="s">
        <v>110</v>
      </c>
      <c r="G3" s="206"/>
      <c r="H3" s="206"/>
      <c r="I3" s="206"/>
      <c r="J3" s="206"/>
      <c r="K3" s="206"/>
      <c r="L3" s="206"/>
      <c r="M3" s="206"/>
      <c r="N3" s="206"/>
      <c r="O3" s="206"/>
      <c r="P3" s="206"/>
      <c r="Q3" s="206"/>
      <c r="R3" s="207"/>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153.57</v>
      </c>
      <c r="G5" s="81">
        <v>172.16</v>
      </c>
      <c r="H5" s="81">
        <v>184.42</v>
      </c>
      <c r="I5" s="81">
        <v>171.91</v>
      </c>
      <c r="J5" s="81">
        <v>158.55000000000001</v>
      </c>
      <c r="K5" s="81">
        <v>164.94</v>
      </c>
      <c r="L5" s="81">
        <v>166.18</v>
      </c>
      <c r="M5" s="81">
        <v>149.82</v>
      </c>
      <c r="N5" s="81">
        <v>114.55</v>
      </c>
      <c r="O5" s="81">
        <v>144.5</v>
      </c>
      <c r="P5" s="81">
        <v>167.32</v>
      </c>
      <c r="Q5" s="81">
        <v>183.39</v>
      </c>
      <c r="R5" s="70">
        <v>116.14</v>
      </c>
    </row>
    <row r="6" spans="1:18" ht="26.25" customHeight="1">
      <c r="E6" s="31" t="s">
        <v>64</v>
      </c>
      <c r="F6" s="28">
        <v>103.08</v>
      </c>
      <c r="G6" s="11">
        <v>83.07</v>
      </c>
      <c r="H6" s="11">
        <v>76.55</v>
      </c>
      <c r="I6" s="11">
        <v>68.78</v>
      </c>
      <c r="J6" s="11">
        <v>73.83</v>
      </c>
      <c r="K6" s="11">
        <v>77.790000000000006</v>
      </c>
      <c r="L6" s="11">
        <v>76.239999999999995</v>
      </c>
      <c r="M6" s="11">
        <v>74.150000000000006</v>
      </c>
      <c r="N6" s="11">
        <v>63.9</v>
      </c>
      <c r="O6" s="11">
        <v>90.3</v>
      </c>
      <c r="P6" s="11">
        <v>82.93</v>
      </c>
      <c r="Q6" s="11">
        <v>81.33</v>
      </c>
      <c r="R6" s="25">
        <v>77.790000000000006</v>
      </c>
    </row>
    <row r="7" spans="1:18" ht="26.25" customHeight="1">
      <c r="E7" s="31" t="s">
        <v>65</v>
      </c>
      <c r="F7" s="28">
        <v>500.4</v>
      </c>
      <c r="G7" s="11">
        <v>496.23</v>
      </c>
      <c r="H7" s="11">
        <v>486.26</v>
      </c>
      <c r="I7" s="11">
        <v>481.89</v>
      </c>
      <c r="J7" s="11">
        <v>489.25</v>
      </c>
      <c r="K7" s="11">
        <v>496.13</v>
      </c>
      <c r="L7" s="11">
        <v>496.87</v>
      </c>
      <c r="M7" s="11">
        <v>492.91</v>
      </c>
      <c r="N7" s="11">
        <v>487.46</v>
      </c>
      <c r="O7" s="11">
        <v>487.45</v>
      </c>
      <c r="P7" s="11">
        <v>489.29</v>
      </c>
      <c r="Q7" s="11">
        <v>485.49</v>
      </c>
      <c r="R7" s="25">
        <v>486.81</v>
      </c>
    </row>
    <row r="8" spans="1:18" ht="26.25" customHeight="1">
      <c r="E8" s="31" t="s">
        <v>66</v>
      </c>
      <c r="F8" s="28">
        <v>757.13</v>
      </c>
      <c r="G8" s="11">
        <v>753.75</v>
      </c>
      <c r="H8" s="11">
        <v>750.21</v>
      </c>
      <c r="I8" s="11">
        <v>726.44</v>
      </c>
      <c r="J8" s="11">
        <v>725.31</v>
      </c>
      <c r="K8" s="11">
        <v>743.81</v>
      </c>
      <c r="L8" s="11">
        <v>745.28</v>
      </c>
      <c r="M8" s="11">
        <v>724.84</v>
      </c>
      <c r="N8" s="11">
        <v>672.77</v>
      </c>
      <c r="O8" s="11">
        <v>714.4</v>
      </c>
      <c r="P8" s="11">
        <v>730.01</v>
      </c>
      <c r="Q8" s="11">
        <v>740.02</v>
      </c>
      <c r="R8" s="25">
        <v>678.87</v>
      </c>
    </row>
    <row r="9" spans="1:18" ht="26.25" customHeight="1" thickBot="1">
      <c r="E9" s="32" t="s">
        <v>67</v>
      </c>
      <c r="F9" s="29">
        <v>5280.24</v>
      </c>
      <c r="G9" s="26">
        <v>5295.41</v>
      </c>
      <c r="H9" s="26">
        <v>5305</v>
      </c>
      <c r="I9" s="26">
        <v>5324.42</v>
      </c>
      <c r="J9" s="26">
        <v>5355.22</v>
      </c>
      <c r="K9" s="26">
        <v>5359.95</v>
      </c>
      <c r="L9" s="26">
        <v>5366.62</v>
      </c>
      <c r="M9" s="26">
        <v>5385.05</v>
      </c>
      <c r="N9" s="26">
        <v>5403.04</v>
      </c>
      <c r="O9" s="26">
        <v>5445.65</v>
      </c>
      <c r="P9" s="26">
        <v>5497.94</v>
      </c>
      <c r="Q9" s="26">
        <v>5529.76</v>
      </c>
      <c r="R9" s="27">
        <v>5555.64</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E11" s="2"/>
      <c r="F11" s="205" t="s">
        <v>111</v>
      </c>
      <c r="G11" s="206"/>
      <c r="H11" s="206"/>
      <c r="I11" s="206"/>
      <c r="J11" s="206"/>
      <c r="K11" s="206"/>
      <c r="L11" s="206"/>
      <c r="M11" s="206"/>
      <c r="N11" s="206"/>
      <c r="O11" s="206"/>
      <c r="P11" s="206"/>
      <c r="Q11" s="206"/>
      <c r="R11" s="207"/>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0">
        <v>569.53</v>
      </c>
      <c r="G13" s="81">
        <v>571.88</v>
      </c>
      <c r="H13" s="81">
        <v>573.63</v>
      </c>
      <c r="I13" s="81">
        <v>576.45000000000005</v>
      </c>
      <c r="J13" s="81">
        <v>580.51</v>
      </c>
      <c r="K13" s="81">
        <v>581.75</v>
      </c>
      <c r="L13" s="81">
        <v>583.20000000000005</v>
      </c>
      <c r="M13" s="81">
        <v>585.94000000000005</v>
      </c>
      <c r="N13" s="81">
        <v>588.63</v>
      </c>
      <c r="O13" s="81">
        <v>594.02</v>
      </c>
      <c r="P13" s="81">
        <v>600.47</v>
      </c>
      <c r="Q13" s="81">
        <v>604.70000000000005</v>
      </c>
      <c r="R13" s="70">
        <v>608.29</v>
      </c>
    </row>
    <row r="14" spans="1:18" ht="30" customHeight="1" thickBot="1">
      <c r="D14" s="196"/>
      <c r="E14" s="31" t="s">
        <v>69</v>
      </c>
      <c r="F14" s="28">
        <v>694.19</v>
      </c>
      <c r="G14" s="11">
        <v>697.06</v>
      </c>
      <c r="H14" s="11">
        <v>699.2</v>
      </c>
      <c r="I14" s="11">
        <v>702.64</v>
      </c>
      <c r="J14" s="11">
        <v>707.59</v>
      </c>
      <c r="K14" s="11">
        <v>709.1</v>
      </c>
      <c r="L14" s="11">
        <v>710.87</v>
      </c>
      <c r="M14" s="11">
        <v>714.2</v>
      </c>
      <c r="N14" s="11">
        <v>717.48</v>
      </c>
      <c r="O14" s="11">
        <v>724.04</v>
      </c>
      <c r="P14" s="11">
        <v>731.91</v>
      </c>
      <c r="Q14" s="11">
        <v>737.07</v>
      </c>
      <c r="R14" s="25">
        <v>741.45</v>
      </c>
    </row>
    <row r="15" spans="1:18" ht="30" customHeight="1" thickBot="1">
      <c r="D15" s="50" t="s">
        <v>86</v>
      </c>
      <c r="E15" s="31" t="s">
        <v>70</v>
      </c>
      <c r="F15" s="28">
        <v>757.13</v>
      </c>
      <c r="G15" s="11">
        <v>753.75</v>
      </c>
      <c r="H15" s="11">
        <v>750.21</v>
      </c>
      <c r="I15" s="11">
        <v>726.44</v>
      </c>
      <c r="J15" s="11">
        <v>725.31</v>
      </c>
      <c r="K15" s="11">
        <v>743.81</v>
      </c>
      <c r="L15" s="11">
        <v>745.28</v>
      </c>
      <c r="M15" s="11">
        <f>+M8</f>
        <v>724.84</v>
      </c>
      <c r="N15" s="11">
        <f>+N8</f>
        <v>672.77</v>
      </c>
      <c r="O15" s="11">
        <v>714.4</v>
      </c>
      <c r="P15" s="11">
        <f>+P8</f>
        <v>730.01</v>
      </c>
      <c r="Q15" s="11">
        <f>+Q8</f>
        <v>740.02</v>
      </c>
      <c r="R15" s="25">
        <f>+R8</f>
        <v>678.87</v>
      </c>
    </row>
    <row r="16" spans="1:18" ht="30" customHeight="1" thickBot="1">
      <c r="D16" s="50" t="s">
        <v>87</v>
      </c>
      <c r="E16" s="32" t="s">
        <v>71</v>
      </c>
      <c r="F16" s="29">
        <v>908.55599999999993</v>
      </c>
      <c r="G16" s="26">
        <v>904.5</v>
      </c>
      <c r="H16" s="26">
        <v>900.25200000000007</v>
      </c>
      <c r="I16" s="26">
        <v>871.72800000000007</v>
      </c>
      <c r="J16" s="26">
        <v>870.37199999999996</v>
      </c>
      <c r="K16" s="26">
        <v>892.57199999999989</v>
      </c>
      <c r="L16" s="26">
        <v>894.3359999999999</v>
      </c>
      <c r="M16" s="26">
        <f>+M15*1.2</f>
        <v>869.80799999999999</v>
      </c>
      <c r="N16" s="26">
        <f>+N15*1.2</f>
        <v>807.32399999999996</v>
      </c>
      <c r="O16" s="26">
        <v>857.28</v>
      </c>
      <c r="P16" s="26">
        <f>+P15*1.2</f>
        <v>876.01199999999994</v>
      </c>
      <c r="Q16" s="26">
        <f>+Q15*1.2</f>
        <v>888.024</v>
      </c>
      <c r="R16" s="27">
        <f>+R15*1.2</f>
        <v>814.64400000000001</v>
      </c>
    </row>
    <row r="17" spans="5:18" ht="15" customHeight="1">
      <c r="E17" s="191" t="s">
        <v>137</v>
      </c>
      <c r="F17" s="192"/>
      <c r="G17" s="192"/>
      <c r="H17" s="192"/>
      <c r="I17" s="192"/>
      <c r="J17" s="192"/>
      <c r="K17" s="192"/>
      <c r="L17" s="192"/>
      <c r="M17" s="192"/>
      <c r="N17" s="192"/>
      <c r="O17" s="192"/>
      <c r="P17" s="192"/>
      <c r="Q17" s="192"/>
      <c r="R17" s="192"/>
    </row>
    <row r="18" spans="5:18" ht="30" customHeight="1">
      <c r="E18" s="192"/>
      <c r="F18" s="192"/>
      <c r="G18" s="192"/>
      <c r="H18" s="192"/>
      <c r="I18" s="192"/>
      <c r="J18" s="192"/>
      <c r="K18" s="192"/>
      <c r="L18" s="192"/>
      <c r="M18" s="192"/>
      <c r="N18" s="192"/>
      <c r="O18" s="192"/>
      <c r="P18" s="192"/>
      <c r="Q18" s="192"/>
      <c r="R18" s="192"/>
    </row>
    <row r="19" spans="5:18">
      <c r="E19" s="2"/>
      <c r="F19" s="2"/>
      <c r="G19" s="2"/>
      <c r="H19" s="2"/>
      <c r="I19" s="2"/>
      <c r="J19" s="2"/>
      <c r="K19" s="2"/>
      <c r="L19" s="2"/>
      <c r="M19" s="2"/>
    </row>
    <row r="20" spans="5:18">
      <c r="E20" s="2"/>
      <c r="F20" s="2"/>
      <c r="G20" s="2"/>
      <c r="H20" s="2"/>
      <c r="I20" s="2"/>
      <c r="J20" s="2"/>
      <c r="K20" s="2"/>
      <c r="L20" s="2"/>
      <c r="M20" s="2"/>
    </row>
    <row r="21" spans="5:18">
      <c r="E21" s="2"/>
      <c r="F21" s="2"/>
      <c r="G21" s="2"/>
      <c r="H21" s="2"/>
      <c r="I21" s="2"/>
      <c r="J21" s="2"/>
      <c r="K21" s="2"/>
      <c r="L21" s="2"/>
      <c r="M21" s="2"/>
    </row>
    <row r="22" spans="5:18">
      <c r="E22" s="2"/>
      <c r="F22" s="2"/>
      <c r="G22" s="2"/>
      <c r="H22" s="2"/>
      <c r="I22" s="2"/>
      <c r="J22" s="2"/>
      <c r="K22" s="2"/>
      <c r="L22" s="2"/>
      <c r="M22" s="2"/>
    </row>
    <row r="23" spans="5:18">
      <c r="E23" s="2"/>
      <c r="F23" s="2"/>
      <c r="G23" s="2"/>
      <c r="H23" s="2"/>
      <c r="I23" s="2"/>
      <c r="J23" s="2"/>
      <c r="K23" s="2"/>
      <c r="L23" s="2"/>
      <c r="M23" s="2"/>
    </row>
    <row r="24" spans="5:18">
      <c r="E24" s="2"/>
      <c r="F24" s="2"/>
      <c r="G24" s="2"/>
      <c r="H24" s="2"/>
      <c r="I24" s="2"/>
      <c r="J24" s="2"/>
      <c r="K24" s="2"/>
      <c r="L24" s="2"/>
      <c r="M24" s="2"/>
    </row>
    <row r="25" spans="5:18">
      <c r="E25" s="2"/>
      <c r="F25" s="2"/>
      <c r="G25" s="2"/>
      <c r="H25" s="2"/>
      <c r="I25" s="2"/>
      <c r="J25" s="2"/>
      <c r="K25" s="2"/>
      <c r="L25" s="2"/>
      <c r="M25" s="2"/>
    </row>
    <row r="26" spans="5:18">
      <c r="E26" s="2"/>
      <c r="F26" s="2"/>
      <c r="G26" s="2"/>
      <c r="H26" s="2"/>
      <c r="I26" s="2"/>
      <c r="J26" s="2"/>
      <c r="K26" s="2"/>
      <c r="L26" s="2"/>
      <c r="M26" s="2"/>
    </row>
    <row r="27" spans="5:18">
      <c r="E27" s="2"/>
      <c r="F27" s="2"/>
      <c r="G27" s="2"/>
      <c r="H27" s="2"/>
      <c r="I27" s="2"/>
      <c r="J27" s="2"/>
      <c r="K27" s="2"/>
      <c r="L27" s="2"/>
      <c r="M27" s="2"/>
    </row>
    <row r="28" spans="5:18">
      <c r="E28" s="2"/>
      <c r="F28" s="2"/>
      <c r="G28" s="2"/>
      <c r="H28" s="2"/>
      <c r="I28" s="2"/>
      <c r="J28" s="2"/>
      <c r="K28" s="2"/>
      <c r="L28" s="2"/>
      <c r="M28" s="2"/>
    </row>
    <row r="29" spans="5:18">
      <c r="E29" s="2"/>
      <c r="F29" s="2"/>
      <c r="G29" s="2"/>
      <c r="H29" s="2"/>
      <c r="I29" s="2"/>
      <c r="J29" s="2"/>
      <c r="K29" s="2"/>
      <c r="L29" s="2"/>
      <c r="M29" s="2"/>
    </row>
    <row r="30" spans="5:18">
      <c r="E30" s="2"/>
      <c r="F30" s="2"/>
      <c r="G30" s="2"/>
      <c r="H30" s="2"/>
      <c r="I30" s="2"/>
      <c r="J30" s="2"/>
      <c r="K30" s="2"/>
      <c r="L30" s="2"/>
      <c r="M30" s="2"/>
    </row>
    <row r="31" spans="5:18">
      <c r="E31" s="2"/>
      <c r="F31" s="2"/>
      <c r="G31" s="2"/>
      <c r="H31" s="2"/>
      <c r="I31" s="2"/>
      <c r="J31" s="2"/>
      <c r="K31" s="2"/>
      <c r="L31" s="2"/>
      <c r="M31" s="2"/>
    </row>
    <row r="32" spans="5:18">
      <c r="E32" s="2"/>
      <c r="F32" s="2"/>
      <c r="G32" s="2"/>
      <c r="H32" s="2"/>
      <c r="I32" s="2"/>
      <c r="J32" s="2"/>
      <c r="K32" s="2"/>
      <c r="L32" s="2"/>
      <c r="M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6"/>
  <sheetViews>
    <sheetView zoomScale="63" zoomScaleNormal="63" workbookViewId="0"/>
  </sheetViews>
  <sheetFormatPr baseColWidth="10" defaultRowHeight="14.4"/>
  <cols>
    <col min="1" max="9" width="11.44140625" style="2"/>
    <col min="10" max="10" width="23.6640625" style="2" customWidth="1"/>
    <col min="11" max="11" width="10.6640625" style="2" customWidth="1"/>
    <col min="12" max="12" width="11.44140625" style="2" customWidth="1"/>
    <col min="13" max="13" width="11.6640625" style="2" customWidth="1"/>
    <col min="14" max="14" width="10.33203125" style="2" customWidth="1"/>
    <col min="15" max="20" width="11.44140625" style="2"/>
    <col min="21" max="21" width="13.5546875" style="2" customWidth="1"/>
    <col min="22" max="31" width="11.44140625" style="2"/>
  </cols>
  <sheetData>
    <row r="4" spans="2:21" ht="15" thickBot="1"/>
    <row r="5" spans="2:21" ht="32.25" customHeight="1">
      <c r="B5" s="148" t="s">
        <v>0</v>
      </c>
      <c r="C5" s="149"/>
      <c r="D5" s="149"/>
      <c r="E5" s="149"/>
      <c r="F5" s="149"/>
      <c r="G5" s="149"/>
      <c r="H5" s="149"/>
      <c r="I5" s="149"/>
      <c r="J5" s="149"/>
      <c r="K5" s="149"/>
      <c r="L5" s="149"/>
      <c r="M5" s="149"/>
      <c r="N5" s="149"/>
      <c r="O5" s="149"/>
      <c r="P5" s="149"/>
      <c r="Q5" s="149"/>
      <c r="R5" s="149"/>
      <c r="S5" s="149"/>
      <c r="T5" s="149"/>
      <c r="U5" s="150"/>
    </row>
    <row r="6" spans="2:21" ht="15.75" customHeight="1" thickBot="1">
      <c r="B6" s="151"/>
      <c r="C6" s="152"/>
      <c r="D6" s="152"/>
      <c r="E6" s="152"/>
      <c r="F6" s="152"/>
      <c r="G6" s="152"/>
      <c r="H6" s="152"/>
      <c r="I6" s="152"/>
      <c r="J6" s="152"/>
      <c r="K6" s="152"/>
      <c r="L6" s="152"/>
      <c r="M6" s="152"/>
      <c r="N6" s="152"/>
      <c r="O6" s="152"/>
      <c r="P6" s="152"/>
      <c r="Q6" s="152"/>
      <c r="R6" s="152"/>
      <c r="S6" s="152"/>
      <c r="T6" s="152"/>
      <c r="U6" s="153"/>
    </row>
    <row r="7" spans="2:21" ht="15" customHeight="1">
      <c r="B7" s="154" t="s">
        <v>1</v>
      </c>
      <c r="C7" s="155"/>
      <c r="D7" s="155"/>
      <c r="E7" s="155"/>
      <c r="F7" s="155"/>
      <c r="G7" s="155"/>
      <c r="H7" s="155"/>
      <c r="I7" s="155"/>
      <c r="J7" s="155"/>
      <c r="K7" s="156"/>
      <c r="L7" s="148" t="s">
        <v>2</v>
      </c>
      <c r="M7" s="149"/>
      <c r="N7" s="149"/>
      <c r="O7" s="149"/>
      <c r="P7" s="149"/>
      <c r="Q7" s="149"/>
      <c r="R7" s="149"/>
      <c r="S7" s="149"/>
      <c r="T7" s="149"/>
      <c r="U7" s="150"/>
    </row>
    <row r="8" spans="2:21" ht="15" customHeight="1">
      <c r="B8" s="157"/>
      <c r="C8" s="158"/>
      <c r="D8" s="158"/>
      <c r="E8" s="158"/>
      <c r="F8" s="158"/>
      <c r="G8" s="158"/>
      <c r="H8" s="158"/>
      <c r="I8" s="158"/>
      <c r="J8" s="158"/>
      <c r="K8" s="159"/>
      <c r="L8" s="160"/>
      <c r="M8" s="161"/>
      <c r="N8" s="161"/>
      <c r="O8" s="161"/>
      <c r="P8" s="161"/>
      <c r="Q8" s="161"/>
      <c r="R8" s="161"/>
      <c r="S8" s="161"/>
      <c r="T8" s="161"/>
      <c r="U8" s="162"/>
    </row>
    <row r="9" spans="2:21" ht="15" customHeight="1">
      <c r="B9" s="157"/>
      <c r="C9" s="158"/>
      <c r="D9" s="158"/>
      <c r="E9" s="158"/>
      <c r="F9" s="158"/>
      <c r="G9" s="158"/>
      <c r="H9" s="158"/>
      <c r="I9" s="158"/>
      <c r="J9" s="158"/>
      <c r="K9" s="159"/>
      <c r="L9" s="160"/>
      <c r="M9" s="161"/>
      <c r="N9" s="161"/>
      <c r="O9" s="161"/>
      <c r="P9" s="161"/>
      <c r="Q9" s="161"/>
      <c r="R9" s="161"/>
      <c r="S9" s="161"/>
      <c r="T9" s="161"/>
      <c r="U9" s="162"/>
    </row>
    <row r="10" spans="2:21" ht="15" customHeight="1">
      <c r="B10" s="157"/>
      <c r="C10" s="158"/>
      <c r="D10" s="158"/>
      <c r="E10" s="158"/>
      <c r="F10" s="158"/>
      <c r="G10" s="158"/>
      <c r="H10" s="158"/>
      <c r="I10" s="158"/>
      <c r="J10" s="158"/>
      <c r="K10" s="159"/>
      <c r="L10" s="160"/>
      <c r="M10" s="161"/>
      <c r="N10" s="161"/>
      <c r="O10" s="161"/>
      <c r="P10" s="161"/>
      <c r="Q10" s="161"/>
      <c r="R10" s="161"/>
      <c r="S10" s="161"/>
      <c r="T10" s="161"/>
      <c r="U10" s="162"/>
    </row>
    <row r="11" spans="2:21" ht="15" customHeight="1" thickBot="1">
      <c r="B11" s="157"/>
      <c r="C11" s="158"/>
      <c r="D11" s="158"/>
      <c r="E11" s="158"/>
      <c r="F11" s="158"/>
      <c r="G11" s="158"/>
      <c r="H11" s="158"/>
      <c r="I11" s="158"/>
      <c r="J11" s="158"/>
      <c r="K11" s="159"/>
      <c r="L11" s="160"/>
      <c r="M11" s="161"/>
      <c r="N11" s="161"/>
      <c r="O11" s="161"/>
      <c r="P11" s="161"/>
      <c r="Q11" s="161"/>
      <c r="R11" s="161"/>
      <c r="S11" s="161"/>
      <c r="T11" s="161"/>
      <c r="U11" s="162"/>
    </row>
    <row r="12" spans="2:21" ht="15" customHeight="1">
      <c r="B12" s="1"/>
      <c r="J12" s="163" t="s">
        <v>57</v>
      </c>
      <c r="K12" s="3"/>
      <c r="M12" s="142" t="s">
        <v>58</v>
      </c>
      <c r="N12" s="143"/>
      <c r="U12" s="3"/>
    </row>
    <row r="13" spans="2:21">
      <c r="B13" s="1"/>
      <c r="J13" s="164"/>
      <c r="K13" s="3"/>
      <c r="M13" s="144"/>
      <c r="N13" s="145"/>
      <c r="U13" s="3"/>
    </row>
    <row r="14" spans="2:21" ht="15" customHeight="1">
      <c r="B14" s="1"/>
      <c r="J14" s="164"/>
      <c r="K14" s="3"/>
      <c r="M14" s="144"/>
      <c r="N14" s="145"/>
      <c r="U14" s="3"/>
    </row>
    <row r="15" spans="2:21">
      <c r="B15" s="1"/>
      <c r="J15" s="164"/>
      <c r="K15" s="3"/>
      <c r="M15" s="144"/>
      <c r="N15" s="145"/>
      <c r="U15" s="3"/>
    </row>
    <row r="16" spans="2:21">
      <c r="B16" s="1"/>
      <c r="J16" s="164"/>
      <c r="K16" s="3"/>
      <c r="M16" s="144"/>
      <c r="N16" s="145"/>
      <c r="U16" s="3"/>
    </row>
    <row r="17" spans="2:21">
      <c r="B17" s="1"/>
      <c r="J17" s="164"/>
      <c r="K17" s="3"/>
      <c r="M17" s="144"/>
      <c r="N17" s="145"/>
      <c r="U17" s="3"/>
    </row>
    <row r="18" spans="2:21">
      <c r="B18" s="1"/>
      <c r="J18" s="164"/>
      <c r="K18" s="3"/>
      <c r="M18" s="144"/>
      <c r="N18" s="145"/>
      <c r="U18" s="3"/>
    </row>
    <row r="19" spans="2:21">
      <c r="B19" s="1"/>
      <c r="J19" s="164"/>
      <c r="K19" s="3"/>
      <c r="M19" s="144"/>
      <c r="N19" s="145"/>
      <c r="U19" s="3"/>
    </row>
    <row r="20" spans="2:21">
      <c r="B20" s="1"/>
      <c r="J20" s="164"/>
      <c r="K20" s="3"/>
      <c r="M20" s="144"/>
      <c r="N20" s="145"/>
      <c r="U20" s="3"/>
    </row>
    <row r="21" spans="2:21">
      <c r="B21" s="1"/>
      <c r="J21" s="164"/>
      <c r="K21" s="3"/>
      <c r="M21" s="144"/>
      <c r="N21" s="145"/>
      <c r="U21" s="3"/>
    </row>
    <row r="22" spans="2:21">
      <c r="B22" s="1"/>
      <c r="J22" s="164"/>
      <c r="K22" s="3"/>
      <c r="M22" s="144"/>
      <c r="N22" s="145"/>
      <c r="U22" s="3"/>
    </row>
    <row r="23" spans="2:21" ht="19.95" customHeight="1" thickBot="1">
      <c r="B23" s="1"/>
      <c r="J23" s="165"/>
      <c r="K23" s="3"/>
      <c r="M23" s="146"/>
      <c r="N23" s="147"/>
      <c r="U23" s="3"/>
    </row>
    <row r="24" spans="2:21">
      <c r="B24" s="1"/>
      <c r="K24" s="3"/>
      <c r="U24" s="3"/>
    </row>
    <row r="25" spans="2:21" ht="15" thickBot="1">
      <c r="B25" s="4"/>
      <c r="C25" s="5"/>
      <c r="D25" s="5"/>
      <c r="E25" s="5"/>
      <c r="F25" s="5"/>
      <c r="G25" s="5"/>
      <c r="H25" s="5"/>
      <c r="I25" s="5"/>
      <c r="J25" s="5"/>
      <c r="K25" s="6"/>
      <c r="U25" s="3"/>
    </row>
    <row r="26" spans="2:21" ht="15" customHeight="1">
      <c r="B26" s="154" t="s">
        <v>3</v>
      </c>
      <c r="C26" s="155"/>
      <c r="D26" s="155"/>
      <c r="E26" s="155"/>
      <c r="F26" s="155"/>
      <c r="G26" s="155"/>
      <c r="H26" s="155"/>
      <c r="I26" s="155"/>
      <c r="J26" s="155"/>
      <c r="K26" s="156"/>
      <c r="L26" s="148" t="s">
        <v>78</v>
      </c>
      <c r="M26" s="149"/>
      <c r="N26" s="149"/>
      <c r="O26" s="149"/>
      <c r="P26" s="149"/>
      <c r="Q26" s="149"/>
      <c r="R26" s="149"/>
      <c r="S26" s="149"/>
      <c r="T26" s="149"/>
      <c r="U26" s="150"/>
    </row>
    <row r="27" spans="2:21" ht="15" customHeight="1">
      <c r="B27" s="157"/>
      <c r="C27" s="158"/>
      <c r="D27" s="158"/>
      <c r="E27" s="158"/>
      <c r="F27" s="158"/>
      <c r="G27" s="158"/>
      <c r="H27" s="158"/>
      <c r="I27" s="158"/>
      <c r="J27" s="158"/>
      <c r="K27" s="159"/>
      <c r="L27" s="160"/>
      <c r="M27" s="161"/>
      <c r="N27" s="161"/>
      <c r="O27" s="161"/>
      <c r="P27" s="161"/>
      <c r="Q27" s="161"/>
      <c r="R27" s="161"/>
      <c r="S27" s="161"/>
      <c r="T27" s="161"/>
      <c r="U27" s="162"/>
    </row>
    <row r="28" spans="2:21" ht="15" customHeight="1">
      <c r="B28" s="157"/>
      <c r="C28" s="158"/>
      <c r="D28" s="158"/>
      <c r="E28" s="158"/>
      <c r="F28" s="158"/>
      <c r="G28" s="158"/>
      <c r="H28" s="158"/>
      <c r="I28" s="158"/>
      <c r="J28" s="158"/>
      <c r="K28" s="159"/>
      <c r="L28" s="160"/>
      <c r="M28" s="161"/>
      <c r="N28" s="161"/>
      <c r="O28" s="161"/>
      <c r="P28" s="161"/>
      <c r="Q28" s="161"/>
      <c r="R28" s="161"/>
      <c r="S28" s="161"/>
      <c r="T28" s="161"/>
      <c r="U28" s="162"/>
    </row>
    <row r="29" spans="2:21" ht="15" customHeight="1">
      <c r="B29" s="157"/>
      <c r="C29" s="158"/>
      <c r="D29" s="158"/>
      <c r="E29" s="158"/>
      <c r="F29" s="158"/>
      <c r="G29" s="158"/>
      <c r="H29" s="158"/>
      <c r="I29" s="158"/>
      <c r="J29" s="158"/>
      <c r="K29" s="159"/>
      <c r="L29" s="160"/>
      <c r="M29" s="161"/>
      <c r="N29" s="161"/>
      <c r="O29" s="161"/>
      <c r="P29" s="161"/>
      <c r="Q29" s="161"/>
      <c r="R29" s="161"/>
      <c r="S29" s="161"/>
      <c r="T29" s="161"/>
      <c r="U29" s="162"/>
    </row>
    <row r="30" spans="2:21" ht="15" customHeight="1" thickBot="1">
      <c r="B30" s="157"/>
      <c r="C30" s="158"/>
      <c r="D30" s="158"/>
      <c r="E30" s="158"/>
      <c r="F30" s="158"/>
      <c r="G30" s="158"/>
      <c r="H30" s="158"/>
      <c r="I30" s="158"/>
      <c r="J30" s="158"/>
      <c r="K30" s="159"/>
      <c r="L30" s="160"/>
      <c r="M30" s="161"/>
      <c r="N30" s="161"/>
      <c r="O30" s="161"/>
      <c r="P30" s="161"/>
      <c r="Q30" s="161"/>
      <c r="R30" s="161"/>
      <c r="S30" s="161"/>
      <c r="T30" s="161"/>
      <c r="U30" s="162"/>
    </row>
    <row r="31" spans="2:21" ht="15" customHeight="1">
      <c r="B31" s="1"/>
      <c r="K31" s="142" t="s">
        <v>59</v>
      </c>
      <c r="L31" s="143"/>
      <c r="U31" s="3"/>
    </row>
    <row r="32" spans="2:21" ht="15" customHeight="1">
      <c r="B32" s="1"/>
      <c r="K32" s="144"/>
      <c r="L32" s="145"/>
      <c r="U32" s="3"/>
    </row>
    <row r="33" spans="2:21">
      <c r="B33" s="1"/>
      <c r="K33" s="144"/>
      <c r="L33" s="145"/>
      <c r="U33" s="3"/>
    </row>
    <row r="34" spans="2:21">
      <c r="B34" s="1"/>
      <c r="K34" s="144"/>
      <c r="L34" s="145"/>
      <c r="U34" s="3"/>
    </row>
    <row r="35" spans="2:21">
      <c r="B35" s="1"/>
      <c r="K35" s="144"/>
      <c r="L35" s="145"/>
      <c r="U35" s="3"/>
    </row>
    <row r="36" spans="2:21">
      <c r="B36" s="1"/>
      <c r="K36" s="144"/>
      <c r="L36" s="145"/>
      <c r="U36" s="3"/>
    </row>
    <row r="37" spans="2:21">
      <c r="B37" s="1"/>
      <c r="K37" s="144"/>
      <c r="L37" s="145"/>
      <c r="U37" s="3"/>
    </row>
    <row r="38" spans="2:21">
      <c r="B38" s="1"/>
      <c r="K38" s="144"/>
      <c r="L38" s="145"/>
      <c r="U38" s="3"/>
    </row>
    <row r="39" spans="2:21">
      <c r="B39" s="1"/>
      <c r="K39" s="144"/>
      <c r="L39" s="145"/>
      <c r="U39" s="3"/>
    </row>
    <row r="40" spans="2:21">
      <c r="B40" s="1"/>
      <c r="K40" s="144"/>
      <c r="L40" s="145"/>
      <c r="U40" s="3"/>
    </row>
    <row r="41" spans="2:21">
      <c r="B41" s="1"/>
      <c r="K41" s="144"/>
      <c r="L41" s="145"/>
      <c r="U41" s="3"/>
    </row>
    <row r="42" spans="2:21" ht="15" thickBot="1">
      <c r="B42" s="1"/>
      <c r="K42" s="146"/>
      <c r="L42" s="147"/>
      <c r="U42" s="3"/>
    </row>
    <row r="43" spans="2:21">
      <c r="B43" s="1"/>
      <c r="L43" s="1"/>
      <c r="U43" s="3"/>
    </row>
    <row r="44" spans="2:21" ht="15" thickBot="1">
      <c r="B44" s="4"/>
      <c r="C44" s="5"/>
      <c r="D44" s="5"/>
      <c r="E44" s="5"/>
      <c r="F44" s="5"/>
      <c r="G44" s="5"/>
      <c r="H44" s="5"/>
      <c r="I44" s="5"/>
      <c r="J44" s="5"/>
      <c r="K44" s="5"/>
      <c r="L44" s="4"/>
      <c r="M44" s="5"/>
      <c r="N44" s="5"/>
      <c r="O44" s="5"/>
      <c r="P44" s="5"/>
      <c r="Q44" s="5"/>
      <c r="R44" s="5"/>
      <c r="S44" s="5"/>
      <c r="T44" s="5"/>
      <c r="U44" s="6"/>
    </row>
    <row r="47" spans="2:21" ht="15" thickBot="1"/>
    <row r="48" spans="2:21" ht="43.8" thickBot="1">
      <c r="B48" s="59" t="s">
        <v>72</v>
      </c>
      <c r="C48" s="60" t="s">
        <v>73</v>
      </c>
      <c r="D48" s="60" t="s">
        <v>74</v>
      </c>
      <c r="E48" s="60" t="s">
        <v>75</v>
      </c>
      <c r="F48" s="60" t="s">
        <v>76</v>
      </c>
      <c r="G48" s="61" t="s">
        <v>77</v>
      </c>
    </row>
    <row r="49" spans="2:7">
      <c r="B49" s="67">
        <v>44927</v>
      </c>
      <c r="C49" s="68">
        <v>128.76</v>
      </c>
      <c r="D49" s="68">
        <v>178.73599999999999</v>
      </c>
      <c r="E49" s="68">
        <v>4712.18</v>
      </c>
      <c r="F49" s="68">
        <v>4632.2</v>
      </c>
      <c r="G49" s="69">
        <v>0.84199999999999997</v>
      </c>
    </row>
    <row r="50" spans="2:7">
      <c r="B50" s="54">
        <v>44958</v>
      </c>
      <c r="C50" s="53">
        <v>130.87</v>
      </c>
      <c r="D50" s="53">
        <v>181.43</v>
      </c>
      <c r="E50" s="53">
        <v>4802.75</v>
      </c>
      <c r="F50" s="53">
        <v>4808.1400000000003</v>
      </c>
      <c r="G50" s="55">
        <v>0.82799999999999996</v>
      </c>
    </row>
    <row r="51" spans="2:7">
      <c r="B51" s="54">
        <v>44986</v>
      </c>
      <c r="C51" s="53">
        <v>131.77000000000001</v>
      </c>
      <c r="D51" s="53">
        <v>181.36</v>
      </c>
      <c r="E51" s="53">
        <v>4760.96</v>
      </c>
      <c r="F51" s="53">
        <v>4627.2700000000004</v>
      </c>
      <c r="G51" s="55">
        <v>0.79400000000000004</v>
      </c>
    </row>
    <row r="52" spans="2:7">
      <c r="B52" s="54">
        <v>45017</v>
      </c>
      <c r="C52" s="53">
        <v>132.80000000000001</v>
      </c>
      <c r="D52" s="53">
        <v>179.17</v>
      </c>
      <c r="E52" s="53">
        <v>4526.03</v>
      </c>
      <c r="F52" s="53">
        <v>4669</v>
      </c>
      <c r="G52" s="55">
        <v>0.81100000000000005</v>
      </c>
    </row>
    <row r="53" spans="2:7">
      <c r="B53" s="54">
        <v>45047</v>
      </c>
      <c r="C53" s="53">
        <v>133.38</v>
      </c>
      <c r="D53" s="53">
        <v>177.7</v>
      </c>
      <c r="E53" s="53">
        <v>4539.54</v>
      </c>
      <c r="F53" s="53">
        <v>4408.6499999999996</v>
      </c>
      <c r="G53" s="55">
        <v>0.66600000000000004</v>
      </c>
    </row>
    <row r="54" spans="2:7">
      <c r="B54" s="54">
        <v>45078</v>
      </c>
      <c r="C54" s="53">
        <v>133.78</v>
      </c>
      <c r="D54" s="53">
        <v>174.91</v>
      </c>
      <c r="E54" s="53">
        <v>4213.53</v>
      </c>
      <c r="F54" s="53">
        <v>4191.28</v>
      </c>
      <c r="G54" s="55">
        <v>0.54100000000000004</v>
      </c>
    </row>
    <row r="55" spans="2:7">
      <c r="B55" s="54">
        <v>45108</v>
      </c>
      <c r="C55" s="53">
        <v>134.44999999999999</v>
      </c>
      <c r="D55" s="53">
        <v>173.52</v>
      </c>
      <c r="E55" s="53">
        <v>4067.63</v>
      </c>
      <c r="F55" s="53">
        <v>3923.49</v>
      </c>
      <c r="G55" s="55">
        <v>0.72299999999999998</v>
      </c>
    </row>
    <row r="56" spans="2:7">
      <c r="B56" s="54">
        <v>45139</v>
      </c>
      <c r="C56" s="53">
        <v>135.38999999999999</v>
      </c>
      <c r="D56" s="53">
        <v>175.6</v>
      </c>
      <c r="E56" s="53">
        <v>4066.87</v>
      </c>
      <c r="F56" s="53">
        <v>4085.33</v>
      </c>
      <c r="G56" s="55">
        <v>0.73</v>
      </c>
    </row>
    <row r="57" spans="2:7">
      <c r="B57" s="54">
        <v>45170</v>
      </c>
      <c r="C57" s="53">
        <v>136.11000000000001</v>
      </c>
      <c r="D57" s="53">
        <v>177.12</v>
      </c>
      <c r="E57" s="53">
        <v>4008.41</v>
      </c>
      <c r="F57" s="53">
        <v>4053.76</v>
      </c>
      <c r="G57" s="55">
        <v>0.72099999999999997</v>
      </c>
    </row>
    <row r="58" spans="2:7">
      <c r="B58" s="54">
        <v>45200</v>
      </c>
      <c r="C58" s="53">
        <v>136.44999999999999</v>
      </c>
      <c r="D58" s="53">
        <v>177.43</v>
      </c>
      <c r="E58" s="53">
        <v>4219.16</v>
      </c>
      <c r="F58" s="53">
        <v>4060.83</v>
      </c>
      <c r="G58" s="55">
        <v>0.71899999999999997</v>
      </c>
    </row>
    <row r="59" spans="2:7">
      <c r="B59" s="54">
        <v>45231</v>
      </c>
      <c r="C59" s="53">
        <v>137.09</v>
      </c>
      <c r="D59" s="53">
        <v>176.2</v>
      </c>
      <c r="E59" s="53">
        <v>4040.26</v>
      </c>
      <c r="F59" s="53">
        <v>3980.67</v>
      </c>
      <c r="G59" s="55">
        <v>0.66</v>
      </c>
    </row>
    <row r="60" spans="2:7">
      <c r="B60" s="54">
        <v>45261</v>
      </c>
      <c r="C60" s="53">
        <v>137.72</v>
      </c>
      <c r="D60" s="53">
        <v>174.58</v>
      </c>
      <c r="E60" s="53">
        <v>3954.14</v>
      </c>
      <c r="F60" s="53">
        <v>3822.05</v>
      </c>
      <c r="G60" s="55">
        <v>0.72299999999999998</v>
      </c>
    </row>
    <row r="61" spans="2:7">
      <c r="B61" s="54">
        <v>45292</v>
      </c>
      <c r="C61" s="53">
        <v>138.97999999999999</v>
      </c>
      <c r="D61" s="53">
        <v>175.64</v>
      </c>
      <c r="E61" s="53">
        <v>3920.2</v>
      </c>
      <c r="F61" s="53">
        <v>3925.6</v>
      </c>
      <c r="G61" s="55">
        <v>0.72</v>
      </c>
    </row>
    <row r="62" spans="2:7">
      <c r="B62" s="54">
        <v>45323</v>
      </c>
      <c r="C62" s="53">
        <v>140.49</v>
      </c>
      <c r="D62" s="53">
        <v>177.35</v>
      </c>
      <c r="E62" s="53">
        <v>3931.85</v>
      </c>
      <c r="F62" s="53">
        <v>3933.56</v>
      </c>
      <c r="G62" s="55">
        <v>0.93500000000000005</v>
      </c>
    </row>
    <row r="63" spans="2:7">
      <c r="B63" s="54">
        <v>45352</v>
      </c>
      <c r="C63" s="53">
        <v>141.47999999999999</v>
      </c>
      <c r="D63" s="53">
        <v>177.3</v>
      </c>
      <c r="E63" s="53">
        <v>3908.67</v>
      </c>
      <c r="F63" s="53">
        <v>3842.3</v>
      </c>
      <c r="G63" s="55">
        <v>0.84</v>
      </c>
    </row>
    <row r="64" spans="2:7">
      <c r="B64" s="54">
        <v>45383</v>
      </c>
      <c r="C64" s="53">
        <v>142.32</v>
      </c>
      <c r="D64" s="53">
        <v>177.97</v>
      </c>
      <c r="E64" s="53">
        <v>3866.12</v>
      </c>
      <c r="F64" s="53">
        <v>3873.44</v>
      </c>
      <c r="G64" s="55">
        <v>0.81299999999999994</v>
      </c>
    </row>
    <row r="65" spans="2:7" ht="15" thickBot="1">
      <c r="B65" s="57">
        <v>45413</v>
      </c>
      <c r="C65" s="58">
        <v>142.91999999999999</v>
      </c>
      <c r="D65" s="58">
        <v>177.66</v>
      </c>
      <c r="E65" s="58">
        <v>3865.09</v>
      </c>
      <c r="F65" s="58">
        <v>3874.32</v>
      </c>
      <c r="G65" s="55">
        <v>0.72299999999999998</v>
      </c>
    </row>
    <row r="66" spans="2:7">
      <c r="B66"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4.4"/>
  <cols>
    <col min="1" max="50" width="11.44140625" style="2"/>
  </cols>
  <sheetData>
    <row r="4" spans="5:13" ht="15" thickBot="1"/>
    <row r="5" spans="5:13">
      <c r="E5" s="172" t="s">
        <v>55</v>
      </c>
      <c r="F5" s="173"/>
      <c r="G5" s="173"/>
      <c r="H5" s="173"/>
      <c r="I5" s="173"/>
      <c r="J5" s="173"/>
      <c r="K5" s="173"/>
      <c r="L5" s="173"/>
      <c r="M5" s="174"/>
    </row>
    <row r="6" spans="5:13">
      <c r="E6" s="175"/>
      <c r="F6" s="176"/>
      <c r="G6" s="176"/>
      <c r="H6" s="176"/>
      <c r="I6" s="176"/>
      <c r="J6" s="176"/>
      <c r="K6" s="176"/>
      <c r="L6" s="176"/>
      <c r="M6" s="177"/>
    </row>
    <row r="7" spans="5:13">
      <c r="E7" s="175"/>
      <c r="F7" s="176"/>
      <c r="G7" s="176"/>
      <c r="H7" s="176"/>
      <c r="I7" s="176"/>
      <c r="J7" s="176"/>
      <c r="K7" s="176"/>
      <c r="L7" s="176"/>
      <c r="M7" s="177"/>
    </row>
    <row r="8" spans="5:13">
      <c r="E8" s="175"/>
      <c r="F8" s="176"/>
      <c r="G8" s="176"/>
      <c r="H8" s="176"/>
      <c r="I8" s="176"/>
      <c r="J8" s="176"/>
      <c r="K8" s="176"/>
      <c r="L8" s="176"/>
      <c r="M8" s="177"/>
    </row>
    <row r="9" spans="5:13" ht="15" thickBot="1">
      <c r="E9" s="178"/>
      <c r="F9" s="179"/>
      <c r="G9" s="179"/>
      <c r="H9" s="179"/>
      <c r="I9" s="179"/>
      <c r="J9" s="179"/>
      <c r="K9" s="179"/>
      <c r="L9" s="179"/>
      <c r="M9" s="180"/>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81" t="s">
        <v>56</v>
      </c>
      <c r="F13" s="181"/>
      <c r="G13" s="181"/>
      <c r="H13" s="181"/>
      <c r="I13" s="181"/>
      <c r="J13" s="181"/>
      <c r="K13" s="181"/>
      <c r="L13" s="181"/>
      <c r="M13" s="181"/>
    </row>
    <row r="14" spans="5:13" ht="19.5" customHeight="1">
      <c r="E14" s="181"/>
      <c r="F14" s="181"/>
      <c r="G14" s="181"/>
      <c r="H14" s="181"/>
      <c r="I14" s="181"/>
      <c r="J14" s="181"/>
      <c r="K14" s="181"/>
      <c r="L14" s="181"/>
      <c r="M14" s="181"/>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 thickBot="1"/>
    <row r="19" spans="5:13" ht="15" customHeight="1">
      <c r="E19" s="166" t="s">
        <v>53</v>
      </c>
      <c r="F19" s="167"/>
      <c r="G19" s="167"/>
      <c r="H19" s="167"/>
      <c r="I19" s="167"/>
      <c r="J19" s="167"/>
      <c r="K19" s="167"/>
      <c r="L19" s="167"/>
      <c r="M19" s="168"/>
    </row>
    <row r="20" spans="5:13" ht="15" customHeight="1" thickBot="1">
      <c r="E20" s="169"/>
      <c r="F20" s="170"/>
      <c r="G20" s="170"/>
      <c r="H20" s="170"/>
      <c r="I20" s="170"/>
      <c r="J20" s="170"/>
      <c r="K20" s="170"/>
      <c r="L20" s="170"/>
      <c r="M20" s="171"/>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 thickBot="1">
      <c r="E29" s="4"/>
      <c r="F29" s="5"/>
      <c r="G29" s="5"/>
      <c r="H29" s="5"/>
      <c r="I29" s="5"/>
      <c r="J29" s="5"/>
      <c r="K29" s="5"/>
      <c r="L29" s="5"/>
      <c r="M29" s="6"/>
    </row>
    <row r="60" spans="5:13" ht="15" thickBot="1"/>
    <row r="61" spans="5:13">
      <c r="E61" s="182" t="s">
        <v>54</v>
      </c>
      <c r="F61" s="183"/>
      <c r="G61" s="183"/>
      <c r="H61" s="183"/>
      <c r="I61" s="183"/>
      <c r="J61" s="183"/>
      <c r="K61" s="183"/>
      <c r="L61" s="183"/>
      <c r="M61" s="184"/>
    </row>
    <row r="62" spans="5:13">
      <c r="E62" s="185"/>
      <c r="F62" s="186"/>
      <c r="G62" s="186"/>
      <c r="H62" s="186"/>
      <c r="I62" s="186"/>
      <c r="J62" s="186"/>
      <c r="K62" s="186"/>
      <c r="L62" s="186"/>
      <c r="M62" s="187"/>
    </row>
    <row r="63" spans="5:13" ht="15" thickBot="1">
      <c r="E63" s="188"/>
      <c r="F63" s="189"/>
      <c r="G63" s="189"/>
      <c r="H63" s="189"/>
      <c r="I63" s="189"/>
      <c r="J63" s="189"/>
      <c r="K63" s="189"/>
      <c r="L63" s="189"/>
      <c r="M63" s="190"/>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6"/>
  <sheetViews>
    <sheetView zoomScale="82" zoomScaleNormal="82" workbookViewId="0">
      <selection activeCell="F5" sqref="F5"/>
    </sheetView>
  </sheetViews>
  <sheetFormatPr baseColWidth="10" defaultColWidth="11.44140625" defaultRowHeight="14.4"/>
  <cols>
    <col min="1" max="3" width="11.44140625" style="2"/>
    <col min="4" max="4" width="14.44140625" style="2" customWidth="1"/>
    <col min="5" max="5" width="18" style="2" customWidth="1"/>
    <col min="6" max="18" width="10.33203125" style="2" customWidth="1"/>
    <col min="19" max="16384" width="11.44140625" style="2"/>
  </cols>
  <sheetData>
    <row r="1" spans="1:18">
      <c r="A1" s="194"/>
      <c r="B1" s="194"/>
      <c r="C1" s="194"/>
    </row>
    <row r="2" spans="1:18" ht="15" thickBot="1"/>
    <row r="3" spans="1:18" ht="26.25" customHeight="1" thickBot="1">
      <c r="F3" s="197" t="s">
        <v>124</v>
      </c>
      <c r="G3" s="198"/>
      <c r="H3" s="198"/>
      <c r="I3" s="198"/>
      <c r="J3" s="198"/>
      <c r="K3" s="198"/>
      <c r="L3" s="198"/>
      <c r="M3" s="198"/>
      <c r="N3" s="198"/>
      <c r="O3" s="198"/>
      <c r="P3" s="198"/>
      <c r="Q3" s="198"/>
      <c r="R3" s="199"/>
    </row>
    <row r="4" spans="1:18" ht="26.25" customHeight="1" thickBot="1">
      <c r="E4" s="74"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1398.4186199999999</v>
      </c>
      <c r="G5" s="81">
        <v>1511.24235</v>
      </c>
      <c r="H5" s="81">
        <v>1116.4626800000001</v>
      </c>
      <c r="I5" s="81">
        <v>1145.5653600000001</v>
      </c>
      <c r="J5" s="81">
        <v>1257.56792</v>
      </c>
      <c r="K5" s="81">
        <v>1218.23732</v>
      </c>
      <c r="L5" s="81">
        <v>1175.36383</v>
      </c>
      <c r="M5" s="81">
        <v>1201.4094600000001</v>
      </c>
      <c r="N5" s="81">
        <v>1282.7961299999999</v>
      </c>
      <c r="O5" s="81">
        <v>1332.3318999999999</v>
      </c>
      <c r="P5" s="81">
        <v>1210.1894</v>
      </c>
      <c r="Q5" s="81">
        <v>1234.8489099999999</v>
      </c>
      <c r="R5" s="70">
        <v>1145.7721100000001</v>
      </c>
    </row>
    <row r="6" spans="1:18" ht="26.25" customHeight="1">
      <c r="E6" s="31" t="s">
        <v>64</v>
      </c>
      <c r="F6" s="28">
        <v>669.40308000000005</v>
      </c>
      <c r="G6" s="11">
        <v>565.21892000000003</v>
      </c>
      <c r="H6" s="11">
        <v>645.93880999999999</v>
      </c>
      <c r="I6" s="11">
        <v>783.89416000000006</v>
      </c>
      <c r="J6" s="11">
        <v>662.12010999999995</v>
      </c>
      <c r="K6" s="11">
        <v>683.34339999999997</v>
      </c>
      <c r="L6" s="11">
        <v>676.17501000000004</v>
      </c>
      <c r="M6" s="11">
        <v>659.45561999999995</v>
      </c>
      <c r="N6" s="11">
        <v>689.52026000000001</v>
      </c>
      <c r="O6" s="11">
        <v>903.57952</v>
      </c>
      <c r="P6" s="11">
        <v>634.06871000000001</v>
      </c>
      <c r="Q6" s="11">
        <v>644.20610999999997</v>
      </c>
      <c r="R6" s="25">
        <v>626.50918999999999</v>
      </c>
    </row>
    <row r="7" spans="1:18" ht="26.25" customHeight="1">
      <c r="E7" s="31" t="s">
        <v>65</v>
      </c>
      <c r="F7" s="28">
        <v>683.34339999999997</v>
      </c>
      <c r="G7" s="11">
        <v>683.34339999999997</v>
      </c>
      <c r="H7" s="11">
        <v>683.34339999999997</v>
      </c>
      <c r="I7" s="11">
        <v>683.34339999999997</v>
      </c>
      <c r="J7" s="11">
        <v>683.34339999999997</v>
      </c>
      <c r="K7" s="11">
        <v>683.34</v>
      </c>
      <c r="L7" s="11">
        <v>683.34339999999997</v>
      </c>
      <c r="M7" s="11">
        <v>683.34339999999997</v>
      </c>
      <c r="N7" s="11">
        <v>746.75766999999996</v>
      </c>
      <c r="O7" s="11">
        <v>746.75766999999996</v>
      </c>
      <c r="P7" s="11">
        <v>746.75766999999996</v>
      </c>
      <c r="Q7" s="11">
        <v>746.72251000000006</v>
      </c>
      <c r="R7" s="25">
        <v>746.75766999999996</v>
      </c>
    </row>
    <row r="8" spans="1:18" ht="26.25" customHeight="1">
      <c r="E8" s="31" t="s">
        <v>66</v>
      </c>
      <c r="F8" s="28">
        <v>2874.1197099999999</v>
      </c>
      <c r="G8" s="11">
        <v>2880.6138799999999</v>
      </c>
      <c r="H8" s="11">
        <v>2551.78766</v>
      </c>
      <c r="I8" s="11">
        <v>2720.3694300000002</v>
      </c>
      <c r="J8" s="11">
        <v>2717.39624</v>
      </c>
      <c r="K8" s="11">
        <v>2696.2615900000001</v>
      </c>
      <c r="L8" s="11">
        <v>2650.1422200000002</v>
      </c>
      <c r="M8" s="11">
        <v>2657.2616200000002</v>
      </c>
      <c r="N8" s="11">
        <v>2844.5066400000001</v>
      </c>
      <c r="O8" s="11">
        <v>3112.31043</v>
      </c>
      <c r="P8" s="11">
        <v>2710.99181</v>
      </c>
      <c r="Q8" s="11">
        <v>2755.1442499999998</v>
      </c>
      <c r="R8" s="25">
        <v>2625.9594900000002</v>
      </c>
    </row>
    <row r="9" spans="1:18" ht="26.25" customHeight="1" thickBot="1">
      <c r="E9" s="32" t="s">
        <v>67</v>
      </c>
      <c r="F9" s="29">
        <v>3383.0157800000002</v>
      </c>
      <c r="G9" s="26">
        <v>3393.54376</v>
      </c>
      <c r="H9" s="26">
        <v>3399.4661799999999</v>
      </c>
      <c r="I9" s="26">
        <v>3412.2208500000002</v>
      </c>
      <c r="J9" s="26">
        <v>3431.7821100000001</v>
      </c>
      <c r="K9" s="26">
        <v>3445.7196899999999</v>
      </c>
      <c r="L9" s="26">
        <v>3450.0091200000002</v>
      </c>
      <c r="M9" s="26">
        <v>3461.85817</v>
      </c>
      <c r="N9" s="26">
        <v>3473.4200099999998</v>
      </c>
      <c r="O9" s="26">
        <v>3500.81682</v>
      </c>
      <c r="P9" s="26">
        <v>3534.4291800000001</v>
      </c>
      <c r="Q9" s="26">
        <v>3554.8863099999999</v>
      </c>
      <c r="R9" s="27">
        <v>3571.5225099999998</v>
      </c>
    </row>
    <row r="10" spans="1:18" ht="30" customHeight="1" thickBot="1">
      <c r="E10" s="200" t="s">
        <v>88</v>
      </c>
      <c r="F10" s="200"/>
      <c r="G10" s="200"/>
      <c r="H10" s="200"/>
      <c r="I10" s="200"/>
      <c r="J10" s="200"/>
      <c r="K10" s="200"/>
      <c r="L10" s="200"/>
      <c r="M10" s="200"/>
      <c r="N10" s="200"/>
      <c r="O10" s="200"/>
      <c r="P10" s="200"/>
      <c r="Q10" s="200"/>
      <c r="R10" s="200"/>
    </row>
    <row r="11" spans="1:18" ht="30" customHeight="1" thickBot="1">
      <c r="F11" s="197" t="s">
        <v>125</v>
      </c>
      <c r="G11" s="198"/>
      <c r="H11" s="198"/>
      <c r="I11" s="198"/>
      <c r="J11" s="198"/>
      <c r="K11" s="198"/>
      <c r="L11" s="198"/>
      <c r="M11" s="198"/>
      <c r="N11" s="198"/>
      <c r="O11" s="198"/>
      <c r="P11" s="198"/>
      <c r="Q11" s="198"/>
      <c r="R11" s="199"/>
    </row>
    <row r="12" spans="1:18" ht="30" customHeight="1" thickBot="1">
      <c r="D12" s="52" t="s">
        <v>84</v>
      </c>
      <c r="E12" s="52"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35">
        <v>1339.14</v>
      </c>
      <c r="G13" s="36">
        <v>1344.99</v>
      </c>
      <c r="H13" s="36">
        <v>1349.02</v>
      </c>
      <c r="I13" s="36">
        <v>1355.78</v>
      </c>
      <c r="J13" s="36">
        <v>1365.26</v>
      </c>
      <c r="K13" s="36">
        <v>1372.52</v>
      </c>
      <c r="L13" s="36">
        <v>1375.95</v>
      </c>
      <c r="M13" s="36">
        <v>1382.4</v>
      </c>
      <c r="N13" s="36">
        <v>1388.75</v>
      </c>
      <c r="O13" s="36">
        <v>1401.46</v>
      </c>
      <c r="P13" s="36">
        <v>1416.68</v>
      </c>
      <c r="Q13" s="36">
        <v>1426.67</v>
      </c>
      <c r="R13" s="37">
        <v>1435.14</v>
      </c>
    </row>
    <row r="14" spans="1:18" ht="30" customHeight="1" thickBot="1">
      <c r="D14" s="196"/>
      <c r="E14" s="31" t="s">
        <v>69</v>
      </c>
      <c r="F14" s="28">
        <v>1672.77</v>
      </c>
      <c r="G14" s="11">
        <v>1680.07</v>
      </c>
      <c r="H14" s="11">
        <v>1685.11</v>
      </c>
      <c r="I14" s="11">
        <v>1693.55</v>
      </c>
      <c r="J14" s="11">
        <v>1705.39</v>
      </c>
      <c r="K14" s="11">
        <v>1714.46</v>
      </c>
      <c r="L14" s="11">
        <v>1718.74</v>
      </c>
      <c r="M14" s="11">
        <v>1726.8</v>
      </c>
      <c r="N14" s="11">
        <v>1734.74</v>
      </c>
      <c r="O14" s="11">
        <v>1750.61</v>
      </c>
      <c r="P14" s="11">
        <v>1769.63</v>
      </c>
      <c r="Q14" s="11">
        <v>1782.1</v>
      </c>
      <c r="R14" s="25">
        <v>1792.68</v>
      </c>
    </row>
    <row r="15" spans="1:18" ht="30" customHeight="1" thickBot="1">
      <c r="D15" s="39" t="s">
        <v>86</v>
      </c>
      <c r="E15" s="31" t="s">
        <v>70</v>
      </c>
      <c r="F15" s="28">
        <v>2874.1197099999999</v>
      </c>
      <c r="G15" s="11">
        <v>2880.6138799999999</v>
      </c>
      <c r="H15" s="11">
        <v>2551.78766</v>
      </c>
      <c r="I15" s="11">
        <v>2720.3694300000002</v>
      </c>
      <c r="J15" s="11">
        <v>2717.39624</v>
      </c>
      <c r="K15" s="11">
        <v>2696.2615900000001</v>
      </c>
      <c r="L15" s="11">
        <v>2650.1422200000002</v>
      </c>
      <c r="M15" s="11">
        <f>+M8</f>
        <v>2657.2616200000002</v>
      </c>
      <c r="N15" s="11">
        <f>+N8</f>
        <v>2844.5066400000001</v>
      </c>
      <c r="O15" s="11">
        <v>3112.31043</v>
      </c>
      <c r="P15" s="11">
        <f>+P8</f>
        <v>2710.99181</v>
      </c>
      <c r="Q15" s="11">
        <f>+Q8</f>
        <v>2755.1442499999998</v>
      </c>
      <c r="R15" s="25">
        <f>+R8</f>
        <v>2625.9594900000002</v>
      </c>
    </row>
    <row r="16" spans="1:18" ht="30" customHeight="1" thickBot="1">
      <c r="D16" s="39" t="s">
        <v>87</v>
      </c>
      <c r="E16" s="32" t="s">
        <v>71</v>
      </c>
      <c r="F16" s="29">
        <v>3448.9436519999999</v>
      </c>
      <c r="G16" s="26">
        <v>3456.7366559999996</v>
      </c>
      <c r="H16" s="26">
        <v>3062.145192</v>
      </c>
      <c r="I16" s="26">
        <v>3264.4433160000003</v>
      </c>
      <c r="J16" s="26">
        <v>3260.8754880000001</v>
      </c>
      <c r="K16" s="26">
        <v>3235.5139079999999</v>
      </c>
      <c r="L16" s="26">
        <v>3180.1706640000002</v>
      </c>
      <c r="M16" s="26">
        <f>+M15*1.2</f>
        <v>3188.7139440000001</v>
      </c>
      <c r="N16" s="26">
        <f>+N15*1.2</f>
        <v>3413.407968</v>
      </c>
      <c r="O16" s="26">
        <v>3734.772516</v>
      </c>
      <c r="P16" s="26">
        <f>+P15*1.2</f>
        <v>3253.1901720000001</v>
      </c>
      <c r="Q16" s="26">
        <f>+Q15*1.2</f>
        <v>3306.1730999999995</v>
      </c>
      <c r="R16" s="27">
        <f>+R15*1.2</f>
        <v>3151.1513880000002</v>
      </c>
    </row>
    <row r="17" spans="5:18" ht="15" customHeight="1">
      <c r="E17" s="191" t="s">
        <v>137</v>
      </c>
      <c r="F17" s="191"/>
      <c r="G17" s="191"/>
      <c r="H17" s="191"/>
      <c r="I17" s="191"/>
      <c r="J17" s="191"/>
      <c r="K17" s="191"/>
      <c r="L17" s="191"/>
      <c r="M17" s="191"/>
      <c r="N17" s="191"/>
      <c r="O17" s="191"/>
      <c r="P17" s="191"/>
      <c r="Q17" s="191"/>
      <c r="R17" s="191"/>
    </row>
    <row r="18" spans="5:18" ht="29.25" customHeight="1">
      <c r="E18" s="192"/>
      <c r="F18" s="192"/>
      <c r="G18" s="192"/>
      <c r="H18" s="192"/>
      <c r="I18" s="192"/>
      <c r="J18" s="192"/>
      <c r="K18" s="192"/>
      <c r="L18" s="192"/>
      <c r="M18" s="192"/>
      <c r="N18" s="192"/>
      <c r="O18" s="192"/>
      <c r="P18" s="192"/>
      <c r="Q18" s="192"/>
      <c r="R18" s="192"/>
    </row>
    <row r="40" spans="6:23">
      <c r="F40" s="193" t="s">
        <v>88</v>
      </c>
      <c r="G40" s="193"/>
      <c r="H40" s="193"/>
      <c r="I40" s="193"/>
      <c r="J40" s="193"/>
      <c r="K40" s="193"/>
      <c r="L40" s="193"/>
      <c r="M40" s="193"/>
      <c r="N40" s="193"/>
      <c r="O40" s="193"/>
      <c r="P40" s="193"/>
      <c r="Q40" s="193"/>
      <c r="R40" s="193"/>
    </row>
    <row r="41" spans="6:23">
      <c r="W41" s="2" t="s">
        <v>139</v>
      </c>
    </row>
    <row r="60" spans="7:7">
      <c r="G60" s="41"/>
    </row>
    <row r="79" ht="32.25" customHeight="1"/>
    <row r="80" ht="32.25" customHeight="1"/>
    <row r="83" ht="30" customHeight="1"/>
    <row r="86" ht="21" customHeight="1"/>
  </sheetData>
  <mergeCells count="7">
    <mergeCell ref="E17:R18"/>
    <mergeCell ref="F40:R40"/>
    <mergeCell ref="A1:C1"/>
    <mergeCell ref="D13:D14"/>
    <mergeCell ref="F3:R3"/>
    <mergeCell ref="F11:R11"/>
    <mergeCell ref="E10:R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2" zoomScaleNormal="82" workbookViewId="0">
      <selection activeCell="F5" sqref="F5"/>
    </sheetView>
  </sheetViews>
  <sheetFormatPr baseColWidth="10" defaultColWidth="11.44140625" defaultRowHeight="14.4"/>
  <cols>
    <col min="1" max="3" width="11.44140625" style="2"/>
    <col min="4" max="4" width="14.44140625" style="2" customWidth="1"/>
    <col min="5" max="5" width="18" style="2" customWidth="1"/>
    <col min="6" max="10" width="9.6640625" style="2" customWidth="1"/>
    <col min="11" max="11" width="10.33203125" style="2" bestFit="1" customWidth="1"/>
    <col min="12" max="14" width="11.44140625" style="2"/>
    <col min="15" max="15" width="11.33203125" style="2" customWidth="1"/>
    <col min="16" max="16" width="12.5546875" style="2" customWidth="1"/>
    <col min="17" max="16384" width="11.44140625" style="2"/>
  </cols>
  <sheetData>
    <row r="1" spans="1:18">
      <c r="A1" s="194"/>
      <c r="B1" s="194"/>
      <c r="C1" s="194"/>
    </row>
    <row r="2" spans="1:18" ht="15" thickBot="1"/>
    <row r="3" spans="1:18" ht="26.25" customHeight="1" thickBot="1">
      <c r="F3" s="197" t="s">
        <v>147</v>
      </c>
      <c r="G3" s="198"/>
      <c r="H3" s="198"/>
      <c r="I3" s="198"/>
      <c r="J3" s="198"/>
      <c r="K3" s="198"/>
      <c r="L3" s="198"/>
      <c r="M3" s="198"/>
      <c r="N3" s="198"/>
      <c r="O3" s="198"/>
      <c r="P3" s="198"/>
      <c r="Q3" s="198"/>
      <c r="R3" s="199"/>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0">
        <v>1512</v>
      </c>
      <c r="G5" s="81">
        <v>1497</v>
      </c>
      <c r="H5" s="84">
        <v>1414</v>
      </c>
      <c r="I5" s="84">
        <v>1348</v>
      </c>
      <c r="J5" s="84">
        <v>1425</v>
      </c>
      <c r="K5" s="84">
        <v>1378</v>
      </c>
      <c r="L5" s="84">
        <v>1423</v>
      </c>
      <c r="M5" s="84">
        <v>1320</v>
      </c>
      <c r="N5" s="84">
        <v>1441</v>
      </c>
      <c r="O5" s="84">
        <v>1441</v>
      </c>
      <c r="P5" s="81">
        <v>1429</v>
      </c>
      <c r="Q5" s="81">
        <v>1479</v>
      </c>
      <c r="R5" s="70">
        <v>1496</v>
      </c>
    </row>
    <row r="6" spans="1:18" ht="26.25" customHeight="1">
      <c r="E6" s="31" t="s">
        <v>64</v>
      </c>
      <c r="F6" s="28">
        <v>320</v>
      </c>
      <c r="G6" s="11">
        <v>310</v>
      </c>
      <c r="H6" s="30">
        <v>320</v>
      </c>
      <c r="I6" s="30">
        <v>326</v>
      </c>
      <c r="J6" s="30">
        <v>349</v>
      </c>
      <c r="K6" s="30">
        <v>396</v>
      </c>
      <c r="L6" s="30">
        <v>442</v>
      </c>
      <c r="M6" s="30">
        <v>420</v>
      </c>
      <c r="N6" s="30">
        <v>427</v>
      </c>
      <c r="O6" s="30">
        <v>427</v>
      </c>
      <c r="P6" s="11">
        <v>399</v>
      </c>
      <c r="Q6" s="11">
        <v>435</v>
      </c>
      <c r="R6" s="25">
        <v>417</v>
      </c>
    </row>
    <row r="7" spans="1:18" ht="26.25" customHeight="1">
      <c r="E7" s="31" t="s">
        <v>65</v>
      </c>
      <c r="F7" s="28">
        <v>758</v>
      </c>
      <c r="G7" s="11">
        <v>757</v>
      </c>
      <c r="H7" s="30">
        <v>752</v>
      </c>
      <c r="I7" s="30">
        <v>751</v>
      </c>
      <c r="J7" s="30">
        <v>757</v>
      </c>
      <c r="K7" s="30">
        <v>762</v>
      </c>
      <c r="L7" s="30">
        <v>766</v>
      </c>
      <c r="M7" s="30">
        <v>763</v>
      </c>
      <c r="N7" s="30">
        <v>764</v>
      </c>
      <c r="O7" s="30">
        <v>764</v>
      </c>
      <c r="P7" s="11">
        <v>702.88</v>
      </c>
      <c r="Q7" s="11">
        <v>703.7</v>
      </c>
      <c r="R7" s="25">
        <v>706.75</v>
      </c>
    </row>
    <row r="8" spans="1:18" ht="26.25" customHeight="1">
      <c r="E8" s="31" t="s">
        <v>66</v>
      </c>
      <c r="F8" s="28">
        <v>2651.33</v>
      </c>
      <c r="G8" s="11">
        <v>2619.0300000000002</v>
      </c>
      <c r="H8" s="30">
        <v>2542.1799999999998</v>
      </c>
      <c r="I8" s="30">
        <v>2479.2800000000002</v>
      </c>
      <c r="J8" s="30">
        <v>2586.8000000000002</v>
      </c>
      <c r="K8" s="30">
        <v>2594.42</v>
      </c>
      <c r="L8" s="30">
        <v>2697.24</v>
      </c>
      <c r="M8" s="30">
        <v>2567.0300000000002</v>
      </c>
      <c r="N8" s="30">
        <v>2695.95</v>
      </c>
      <c r="O8" s="30">
        <v>2695.95</v>
      </c>
      <c r="P8" s="11">
        <v>2592.3000000000002</v>
      </c>
      <c r="Q8" s="11">
        <v>2680.45</v>
      </c>
      <c r="R8" s="25">
        <v>2685.31</v>
      </c>
    </row>
    <row r="9" spans="1:18" ht="26.25" customHeight="1" thickBot="1">
      <c r="E9" s="32" t="s">
        <v>67</v>
      </c>
      <c r="F9" s="29">
        <v>4646</v>
      </c>
      <c r="G9" s="26">
        <v>4691</v>
      </c>
      <c r="H9" s="33">
        <v>4699</v>
      </c>
      <c r="I9" s="33">
        <v>4717</v>
      </c>
      <c r="J9" s="33">
        <v>4744</v>
      </c>
      <c r="K9" s="33">
        <v>4763</v>
      </c>
      <c r="L9" s="33">
        <v>4769</v>
      </c>
      <c r="M9" s="33">
        <v>4786</v>
      </c>
      <c r="N9" s="33">
        <v>4802</v>
      </c>
      <c r="O9" s="33">
        <v>4802</v>
      </c>
      <c r="P9" s="26">
        <v>4886</v>
      </c>
      <c r="Q9" s="26">
        <v>4914</v>
      </c>
      <c r="R9" s="27">
        <v>4937</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197" t="s">
        <v>148</v>
      </c>
      <c r="G11" s="198"/>
      <c r="H11" s="198"/>
      <c r="I11" s="198"/>
      <c r="J11" s="198"/>
      <c r="K11" s="198"/>
      <c r="L11" s="198"/>
      <c r="M11" s="198"/>
      <c r="N11" s="198"/>
      <c r="O11" s="198"/>
      <c r="P11" s="198"/>
      <c r="Q11" s="198"/>
      <c r="R11" s="199"/>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0">
        <v>1215.25</v>
      </c>
      <c r="G13" s="81">
        <v>1209.4100000000001</v>
      </c>
      <c r="H13" s="84">
        <v>1178</v>
      </c>
      <c r="I13" s="84">
        <v>1155.93</v>
      </c>
      <c r="J13" s="84">
        <v>1198</v>
      </c>
      <c r="K13" s="84">
        <v>1201.1300000000001</v>
      </c>
      <c r="L13" s="84">
        <v>1245.69</v>
      </c>
      <c r="M13" s="84">
        <v>1191.7</v>
      </c>
      <c r="N13" s="84">
        <v>1250.0899999999999</v>
      </c>
      <c r="O13" s="84">
        <v>1250.0899999999999</v>
      </c>
      <c r="P13" s="81">
        <v>1203.3</v>
      </c>
      <c r="Q13" s="81">
        <v>1237.07</v>
      </c>
      <c r="R13" s="70">
        <v>1241.5899999999999</v>
      </c>
    </row>
    <row r="14" spans="1:18" ht="30" customHeight="1" thickBot="1">
      <c r="D14" s="196"/>
      <c r="E14" s="31" t="s">
        <v>69</v>
      </c>
      <c r="F14" s="28">
        <v>1524.46</v>
      </c>
      <c r="G14" s="11">
        <v>1517.12</v>
      </c>
      <c r="H14" s="30">
        <v>1477.97</v>
      </c>
      <c r="I14" s="30">
        <v>1451.92</v>
      </c>
      <c r="J14" s="30">
        <v>1503.27</v>
      </c>
      <c r="K14" s="30">
        <v>1507.69</v>
      </c>
      <c r="L14" s="30">
        <v>1564.66</v>
      </c>
      <c r="M14" s="30">
        <v>1497.74</v>
      </c>
      <c r="N14" s="30">
        <v>1571.48</v>
      </c>
      <c r="O14" s="30">
        <v>1571.48</v>
      </c>
      <c r="P14" s="11">
        <v>1510.97</v>
      </c>
      <c r="Q14" s="11">
        <v>1556.63</v>
      </c>
      <c r="R14" s="25">
        <v>1558.84</v>
      </c>
    </row>
    <row r="15" spans="1:18" ht="30" customHeight="1" thickBot="1">
      <c r="D15" s="39" t="s">
        <v>86</v>
      </c>
      <c r="E15" s="31" t="s">
        <v>70</v>
      </c>
      <c r="F15" s="28">
        <v>2651.33</v>
      </c>
      <c r="G15" s="11">
        <v>2619.0300000000002</v>
      </c>
      <c r="H15" s="30">
        <v>2542.1799999999998</v>
      </c>
      <c r="I15" s="11">
        <v>2479.2800000000002</v>
      </c>
      <c r="J15" s="11">
        <v>2586.8000000000002</v>
      </c>
      <c r="K15" s="11">
        <v>2594.42</v>
      </c>
      <c r="L15" s="30">
        <v>2697.24</v>
      </c>
      <c r="M15" s="30">
        <f>+M8</f>
        <v>2567.0300000000002</v>
      </c>
      <c r="N15" s="30">
        <v>2695.95</v>
      </c>
      <c r="O15" s="30">
        <v>2695.95</v>
      </c>
      <c r="P15" s="11">
        <f>+P8</f>
        <v>2592.3000000000002</v>
      </c>
      <c r="Q15" s="11">
        <f>+Q8</f>
        <v>2680.45</v>
      </c>
      <c r="R15" s="25">
        <f>+R8</f>
        <v>2685.31</v>
      </c>
    </row>
    <row r="16" spans="1:18" ht="30" customHeight="1" thickBot="1">
      <c r="D16" s="39" t="s">
        <v>87</v>
      </c>
      <c r="E16" s="32" t="s">
        <v>71</v>
      </c>
      <c r="F16" s="29">
        <v>3181.596</v>
      </c>
      <c r="G16" s="26">
        <v>3142.8360000000002</v>
      </c>
      <c r="H16" s="26">
        <v>3050.616</v>
      </c>
      <c r="I16" s="26">
        <v>2975.136</v>
      </c>
      <c r="J16" s="26">
        <v>3104.1600000000003</v>
      </c>
      <c r="K16" s="26">
        <f>K15+K15*20%</f>
        <v>3113.3040000000001</v>
      </c>
      <c r="L16" s="33">
        <v>3236.6879999999996</v>
      </c>
      <c r="M16" s="33">
        <f>+M15*1.2</f>
        <v>3080.4360000000001</v>
      </c>
      <c r="N16" s="33">
        <v>3235.14</v>
      </c>
      <c r="O16" s="33">
        <v>3235.14</v>
      </c>
      <c r="P16" s="26">
        <f>+P15*1.2</f>
        <v>3110.76</v>
      </c>
      <c r="Q16" s="26">
        <f>+Q15*1.2</f>
        <v>3216.5399999999995</v>
      </c>
      <c r="R16" s="27">
        <f>+R15*1.2</f>
        <v>3222.3719999999998</v>
      </c>
    </row>
    <row r="17" spans="5:17" ht="15" customHeight="1">
      <c r="E17" s="191" t="s">
        <v>137</v>
      </c>
      <c r="F17" s="192"/>
      <c r="G17" s="192"/>
      <c r="H17" s="192"/>
      <c r="I17" s="192"/>
      <c r="J17" s="192"/>
      <c r="K17" s="192"/>
      <c r="L17" s="192"/>
      <c r="M17" s="192"/>
      <c r="N17" s="192"/>
      <c r="O17" s="192"/>
      <c r="P17" s="192"/>
      <c r="Q17" s="192"/>
    </row>
    <row r="18" spans="5:17" ht="15" customHeight="1">
      <c r="E18" s="192"/>
      <c r="F18" s="192"/>
      <c r="G18" s="192"/>
      <c r="H18" s="192"/>
      <c r="I18" s="192"/>
      <c r="J18" s="192"/>
      <c r="K18" s="192"/>
      <c r="L18" s="192"/>
      <c r="M18" s="192"/>
      <c r="N18" s="192"/>
      <c r="O18" s="192"/>
      <c r="P18" s="192"/>
      <c r="Q18" s="192"/>
    </row>
    <row r="19" spans="5:17">
      <c r="E19" s="192"/>
      <c r="F19" s="192"/>
      <c r="G19" s="192"/>
      <c r="H19" s="192"/>
      <c r="I19" s="192"/>
      <c r="J19" s="192"/>
      <c r="K19" s="192"/>
      <c r="L19" s="192"/>
      <c r="M19" s="192"/>
      <c r="N19" s="192"/>
      <c r="O19" s="192"/>
      <c r="P19" s="192"/>
      <c r="Q19" s="192"/>
    </row>
    <row r="41" spans="6:17">
      <c r="F41" s="193" t="s">
        <v>88</v>
      </c>
      <c r="G41" s="193"/>
      <c r="H41" s="193"/>
      <c r="I41" s="193"/>
      <c r="J41" s="193"/>
      <c r="K41" s="193"/>
      <c r="L41" s="193"/>
      <c r="M41" s="193"/>
      <c r="N41" s="193"/>
      <c r="O41" s="193"/>
      <c r="P41" s="193"/>
      <c r="Q41" s="193"/>
    </row>
    <row r="62" spans="6:17">
      <c r="F62" s="193" t="s">
        <v>88</v>
      </c>
      <c r="G62" s="193"/>
      <c r="H62" s="193"/>
      <c r="I62" s="193"/>
      <c r="J62" s="193"/>
      <c r="K62" s="193"/>
      <c r="L62" s="193"/>
      <c r="M62" s="193"/>
      <c r="N62" s="193"/>
      <c r="O62" s="193"/>
      <c r="P62" s="193"/>
      <c r="Q62" s="193"/>
    </row>
    <row r="79" ht="32.25" customHeight="1"/>
    <row r="80" ht="32.25" customHeight="1"/>
    <row r="83" ht="30" customHeight="1"/>
    <row r="86" ht="21" customHeight="1"/>
  </sheetData>
  <mergeCells count="8">
    <mergeCell ref="F62:Q62"/>
    <mergeCell ref="E17:Q19"/>
    <mergeCell ref="A1:C1"/>
    <mergeCell ref="D13:D14"/>
    <mergeCell ref="F3:R3"/>
    <mergeCell ref="F11:R11"/>
    <mergeCell ref="F41:Q41"/>
    <mergeCell ref="E10:R1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81" zoomScaleNormal="81" workbookViewId="0">
      <selection activeCell="F5" sqref="F5"/>
    </sheetView>
  </sheetViews>
  <sheetFormatPr baseColWidth="10" defaultColWidth="11.44140625" defaultRowHeight="14.4"/>
  <cols>
    <col min="1" max="1" width="3.33203125" style="2" customWidth="1"/>
    <col min="2" max="3" width="11.44140625" style="2"/>
    <col min="4" max="4" width="14.44140625" style="2" customWidth="1"/>
    <col min="5" max="5" width="18" style="2" customWidth="1"/>
    <col min="6" max="11" width="9.6640625" style="2" customWidth="1"/>
    <col min="12" max="12" width="10.33203125" style="2" customWidth="1"/>
    <col min="13" max="13" width="11.44140625" style="2" customWidth="1"/>
    <col min="14" max="16384" width="11.44140625" style="2"/>
  </cols>
  <sheetData>
    <row r="1" spans="1:18" ht="18.600000000000001" customHeight="1">
      <c r="A1" s="194"/>
      <c r="B1" s="194"/>
      <c r="C1" s="194"/>
    </row>
    <row r="2" spans="1:18" ht="6.75" customHeight="1" thickBot="1"/>
    <row r="3" spans="1:18" ht="26.25" customHeight="1" thickBot="1">
      <c r="F3" s="197" t="s">
        <v>130</v>
      </c>
      <c r="G3" s="198"/>
      <c r="H3" s="198"/>
      <c r="I3" s="198"/>
      <c r="J3" s="198"/>
      <c r="K3" s="198"/>
      <c r="L3" s="198"/>
      <c r="M3" s="198"/>
      <c r="N3" s="198"/>
      <c r="O3" s="198"/>
      <c r="P3" s="198"/>
      <c r="Q3" s="198"/>
      <c r="R3" s="199"/>
    </row>
    <row r="4" spans="1:18" ht="26.25" customHeight="1" thickBot="1">
      <c r="E4" s="48" t="s">
        <v>60</v>
      </c>
      <c r="F4" s="85">
        <v>45047</v>
      </c>
      <c r="G4" s="83">
        <v>45078</v>
      </c>
      <c r="H4" s="83">
        <v>45108</v>
      </c>
      <c r="I4" s="83">
        <v>45139</v>
      </c>
      <c r="J4" s="83">
        <v>45170</v>
      </c>
      <c r="K4" s="83">
        <v>45200</v>
      </c>
      <c r="L4" s="83">
        <v>45231</v>
      </c>
      <c r="M4" s="83">
        <v>45261</v>
      </c>
      <c r="N4" s="83">
        <v>45292</v>
      </c>
      <c r="O4" s="83">
        <v>45323</v>
      </c>
      <c r="P4" s="83">
        <v>45352</v>
      </c>
      <c r="Q4" s="83">
        <v>45383</v>
      </c>
      <c r="R4" s="73">
        <v>45413</v>
      </c>
    </row>
    <row r="5" spans="1:18" ht="26.25" customHeight="1">
      <c r="E5" s="49" t="s">
        <v>63</v>
      </c>
      <c r="F5" s="80">
        <v>1089.52</v>
      </c>
      <c r="G5" s="81">
        <v>1056.3800000000001</v>
      </c>
      <c r="H5" s="81">
        <v>1026.28</v>
      </c>
      <c r="I5" s="81">
        <v>953.86</v>
      </c>
      <c r="J5" s="81">
        <v>989.12</v>
      </c>
      <c r="K5" s="81">
        <v>887.54</v>
      </c>
      <c r="L5" s="81">
        <v>989.81</v>
      </c>
      <c r="M5" s="81">
        <v>861.8</v>
      </c>
      <c r="N5" s="81">
        <v>963.33</v>
      </c>
      <c r="O5" s="81">
        <v>998.47</v>
      </c>
      <c r="P5" s="81">
        <v>922.63</v>
      </c>
      <c r="Q5" s="81">
        <v>1002.95</v>
      </c>
      <c r="R5" s="70">
        <v>988.31</v>
      </c>
    </row>
    <row r="6" spans="1:18" ht="26.25" customHeight="1">
      <c r="E6" s="31" t="s">
        <v>64</v>
      </c>
      <c r="F6" s="28">
        <v>732.84</v>
      </c>
      <c r="G6" s="11">
        <v>694.03</v>
      </c>
      <c r="H6" s="11">
        <v>782.44</v>
      </c>
      <c r="I6" s="11">
        <v>736.37</v>
      </c>
      <c r="J6" s="11">
        <v>720.82</v>
      </c>
      <c r="K6" s="11">
        <v>778.8</v>
      </c>
      <c r="L6" s="11">
        <v>700.33</v>
      </c>
      <c r="M6" s="11">
        <v>712.5</v>
      </c>
      <c r="N6" s="11">
        <v>779.54</v>
      </c>
      <c r="O6" s="11">
        <v>886.04</v>
      </c>
      <c r="P6" s="11">
        <v>715.46</v>
      </c>
      <c r="Q6" s="11">
        <v>563.77</v>
      </c>
      <c r="R6" s="25">
        <v>558.32000000000005</v>
      </c>
    </row>
    <row r="7" spans="1:18" ht="26.25" customHeight="1">
      <c r="E7" s="31" t="s">
        <v>65</v>
      </c>
      <c r="F7" s="28">
        <v>538.11</v>
      </c>
      <c r="G7" s="11">
        <v>533.13</v>
      </c>
      <c r="H7" s="11">
        <v>524.19000000000005</v>
      </c>
      <c r="I7" s="11">
        <v>519.49</v>
      </c>
      <c r="J7" s="11">
        <v>525.15</v>
      </c>
      <c r="K7" s="11">
        <v>529.13</v>
      </c>
      <c r="L7" s="11">
        <v>529.5</v>
      </c>
      <c r="M7" s="11">
        <v>525.29999999999995</v>
      </c>
      <c r="N7" s="11">
        <v>519.89</v>
      </c>
      <c r="O7" s="11">
        <v>522.49</v>
      </c>
      <c r="P7" s="11">
        <v>527.02</v>
      </c>
      <c r="Q7" s="11">
        <v>526.32000000000005</v>
      </c>
      <c r="R7" s="25">
        <v>527.75</v>
      </c>
    </row>
    <row r="8" spans="1:18" ht="26.25" customHeight="1">
      <c r="E8" s="31" t="s">
        <v>66</v>
      </c>
      <c r="F8" s="28">
        <v>2506.69</v>
      </c>
      <c r="G8" s="11">
        <v>2417.38</v>
      </c>
      <c r="H8" s="11">
        <v>2468.54</v>
      </c>
      <c r="I8" s="11">
        <v>2339.09</v>
      </c>
      <c r="J8" s="11">
        <v>2366.44</v>
      </c>
      <c r="K8" s="11">
        <v>2326.42</v>
      </c>
      <c r="L8" s="11">
        <v>2350.92</v>
      </c>
      <c r="M8" s="11">
        <v>2225.9</v>
      </c>
      <c r="N8" s="11">
        <v>2394.5</v>
      </c>
      <c r="O8" s="11">
        <v>2544.46</v>
      </c>
      <c r="P8" s="11">
        <v>2293.7399999999998</v>
      </c>
      <c r="Q8" s="11">
        <v>2219.14</v>
      </c>
      <c r="R8" s="25">
        <v>2200.52</v>
      </c>
    </row>
    <row r="9" spans="1:18" ht="26.25" customHeight="1" thickBot="1">
      <c r="E9" s="32" t="s">
        <v>67</v>
      </c>
      <c r="F9" s="29">
        <v>3775</v>
      </c>
      <c r="G9" s="26">
        <v>3811</v>
      </c>
      <c r="H9" s="26">
        <v>3818</v>
      </c>
      <c r="I9" s="26">
        <v>3832</v>
      </c>
      <c r="J9" s="26">
        <v>3854</v>
      </c>
      <c r="K9" s="26">
        <v>3870</v>
      </c>
      <c r="L9" s="26">
        <v>3875</v>
      </c>
      <c r="M9" s="26">
        <v>3888</v>
      </c>
      <c r="N9" s="26">
        <v>3901</v>
      </c>
      <c r="O9" s="26">
        <v>3932</v>
      </c>
      <c r="P9" s="26">
        <v>3970</v>
      </c>
      <c r="Q9" s="26">
        <v>3993</v>
      </c>
      <c r="R9" s="27">
        <v>4011</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197" t="s">
        <v>152</v>
      </c>
      <c r="G11" s="198"/>
      <c r="H11" s="198"/>
      <c r="I11" s="198"/>
      <c r="J11" s="198"/>
      <c r="K11" s="198"/>
      <c r="L11" s="198"/>
      <c r="M11" s="198"/>
      <c r="N11" s="198"/>
      <c r="O11" s="198"/>
      <c r="P11" s="198"/>
      <c r="Q11" s="198"/>
      <c r="R11" s="199"/>
    </row>
    <row r="12" spans="1:18" ht="30" customHeight="1" thickBot="1">
      <c r="D12" s="40" t="s">
        <v>84</v>
      </c>
      <c r="E12" s="47" t="s">
        <v>83</v>
      </c>
      <c r="F12" s="85">
        <v>45047</v>
      </c>
      <c r="G12" s="83">
        <v>45078</v>
      </c>
      <c r="H12" s="83">
        <v>45108</v>
      </c>
      <c r="I12" s="83">
        <v>45139</v>
      </c>
      <c r="J12" s="83">
        <v>45170</v>
      </c>
      <c r="K12" s="83">
        <v>45200</v>
      </c>
      <c r="L12" s="83">
        <v>45231</v>
      </c>
      <c r="M12" s="71">
        <v>45261</v>
      </c>
      <c r="N12" s="83">
        <v>45292</v>
      </c>
      <c r="O12" s="83">
        <v>45323</v>
      </c>
      <c r="P12" s="83">
        <v>45352</v>
      </c>
      <c r="Q12" s="83">
        <v>45383</v>
      </c>
      <c r="R12" s="73">
        <v>45413</v>
      </c>
    </row>
    <row r="13" spans="1:18" ht="30" customHeight="1">
      <c r="D13" s="202" t="s">
        <v>85</v>
      </c>
      <c r="E13" s="49" t="s">
        <v>68</v>
      </c>
      <c r="F13" s="80">
        <v>1117.8499999999999</v>
      </c>
      <c r="G13" s="81">
        <v>1087.3599999999999</v>
      </c>
      <c r="H13" s="81">
        <v>1109.69</v>
      </c>
      <c r="I13" s="81">
        <v>1058.46</v>
      </c>
      <c r="J13" s="81">
        <v>1071.3</v>
      </c>
      <c r="K13" s="81">
        <v>1054.1099999999999</v>
      </c>
      <c r="L13" s="81">
        <v>1065.47</v>
      </c>
      <c r="M13" s="81">
        <v>1014.3</v>
      </c>
      <c r="N13" s="81">
        <v>1087.08</v>
      </c>
      <c r="O13" s="81">
        <v>1150.06</v>
      </c>
      <c r="P13" s="81">
        <v>1047.1300000000001</v>
      </c>
      <c r="Q13" s="81">
        <v>1020.54</v>
      </c>
      <c r="R13" s="70">
        <v>1008.56</v>
      </c>
    </row>
    <row r="14" spans="1:18" ht="30" customHeight="1" thickBot="1">
      <c r="D14" s="203"/>
      <c r="E14" s="31" t="s">
        <v>69</v>
      </c>
      <c r="F14" s="28">
        <v>1415.65</v>
      </c>
      <c r="G14" s="11">
        <v>1371.98</v>
      </c>
      <c r="H14" s="11">
        <v>1396.46</v>
      </c>
      <c r="I14" s="11">
        <v>1336.01</v>
      </c>
      <c r="J14" s="11">
        <v>1349.34</v>
      </c>
      <c r="K14" s="11">
        <v>1327.47</v>
      </c>
      <c r="L14" s="11">
        <v>1341.49</v>
      </c>
      <c r="M14" s="11">
        <v>1278</v>
      </c>
      <c r="N14" s="11">
        <v>1372.02</v>
      </c>
      <c r="O14" s="11">
        <v>1449.99</v>
      </c>
      <c r="P14" s="11">
        <v>1320.38</v>
      </c>
      <c r="Q14" s="11">
        <v>1287.2</v>
      </c>
      <c r="R14" s="25">
        <v>1273.5999999999999</v>
      </c>
    </row>
    <row r="15" spans="1:18" ht="30" customHeight="1" thickBot="1">
      <c r="D15" s="50" t="s">
        <v>86</v>
      </c>
      <c r="E15" s="31" t="s">
        <v>70</v>
      </c>
      <c r="F15" s="28">
        <v>2506.69</v>
      </c>
      <c r="G15" s="11">
        <v>2417.38</v>
      </c>
      <c r="H15" s="11">
        <v>2468.54</v>
      </c>
      <c r="I15" s="11">
        <v>2339.09</v>
      </c>
      <c r="J15" s="11">
        <v>2366.44</v>
      </c>
      <c r="K15" s="11">
        <v>2326.42</v>
      </c>
      <c r="L15" s="11">
        <v>2350.92</v>
      </c>
      <c r="M15" s="11">
        <f>+M8</f>
        <v>2225.9</v>
      </c>
      <c r="N15" s="11">
        <f t="shared" ref="N15:Q15" si="0">+N8</f>
        <v>2394.5</v>
      </c>
      <c r="O15" s="11">
        <f t="shared" si="0"/>
        <v>2544.46</v>
      </c>
      <c r="P15" s="11">
        <f t="shared" si="0"/>
        <v>2293.7399999999998</v>
      </c>
      <c r="Q15" s="11">
        <f t="shared" si="0"/>
        <v>2219.14</v>
      </c>
      <c r="R15" s="25">
        <f>+R8</f>
        <v>2200.52</v>
      </c>
    </row>
    <row r="16" spans="1:18" ht="30" customHeight="1" thickBot="1">
      <c r="D16" s="50" t="s">
        <v>87</v>
      </c>
      <c r="E16" s="32" t="s">
        <v>71</v>
      </c>
      <c r="F16" s="29">
        <v>3008.0279999999998</v>
      </c>
      <c r="G16" s="26">
        <v>2900.8560000000002</v>
      </c>
      <c r="H16" s="26">
        <v>2962.248</v>
      </c>
      <c r="I16" s="26">
        <v>2806.9080000000004</v>
      </c>
      <c r="J16" s="26">
        <v>2839.7280000000001</v>
      </c>
      <c r="K16" s="26">
        <f>K15+K15*20%</f>
        <v>2791.7040000000002</v>
      </c>
      <c r="L16" s="26">
        <v>2821.1039999999998</v>
      </c>
      <c r="M16" s="26">
        <f>+M15*1.2</f>
        <v>2671.08</v>
      </c>
      <c r="N16" s="26">
        <f t="shared" ref="N16:Q16" si="1">+N15*1.2</f>
        <v>2873.4</v>
      </c>
      <c r="O16" s="26">
        <f t="shared" si="1"/>
        <v>3053.3519999999999</v>
      </c>
      <c r="P16" s="26">
        <f t="shared" si="1"/>
        <v>2752.4879999999998</v>
      </c>
      <c r="Q16" s="26">
        <f t="shared" si="1"/>
        <v>2662.9679999999998</v>
      </c>
      <c r="R16" s="27">
        <f>+R15*1.2</f>
        <v>2640.6239999999998</v>
      </c>
    </row>
    <row r="17" spans="5:18" ht="15" customHeight="1">
      <c r="E17" s="191" t="s">
        <v>137</v>
      </c>
      <c r="F17" s="192"/>
      <c r="G17" s="192"/>
      <c r="H17" s="192"/>
      <c r="I17" s="192"/>
      <c r="J17" s="192"/>
      <c r="K17" s="192"/>
      <c r="L17" s="192"/>
      <c r="M17" s="192"/>
      <c r="N17" s="192"/>
      <c r="O17" s="192"/>
      <c r="P17" s="192"/>
      <c r="Q17" s="192"/>
      <c r="R17" s="192"/>
    </row>
    <row r="18" spans="5:18" ht="26.25" customHeight="1">
      <c r="E18" s="192"/>
      <c r="F18" s="192"/>
      <c r="G18" s="192"/>
      <c r="H18" s="192"/>
      <c r="I18" s="192"/>
      <c r="J18" s="192"/>
      <c r="K18" s="192"/>
      <c r="L18" s="192"/>
      <c r="M18" s="192"/>
      <c r="N18" s="192"/>
      <c r="O18" s="192"/>
      <c r="P18" s="192"/>
      <c r="Q18" s="192"/>
      <c r="R18" s="192"/>
    </row>
    <row r="19" spans="5:18">
      <c r="F19" s="192"/>
      <c r="G19" s="192"/>
      <c r="H19" s="192"/>
      <c r="I19" s="192"/>
      <c r="J19" s="192"/>
      <c r="K19" s="192"/>
      <c r="L19" s="192"/>
      <c r="M19" s="192"/>
      <c r="N19" s="192"/>
      <c r="O19" s="192"/>
      <c r="P19" s="192"/>
      <c r="Q19" s="192"/>
      <c r="R19" s="192"/>
    </row>
    <row r="20" spans="5:18">
      <c r="F20" s="192"/>
      <c r="G20" s="192"/>
      <c r="H20" s="192"/>
      <c r="I20" s="192"/>
      <c r="J20" s="192"/>
      <c r="K20" s="192"/>
      <c r="L20" s="192"/>
      <c r="M20" s="192"/>
      <c r="N20" s="192"/>
      <c r="O20" s="192"/>
      <c r="P20" s="192"/>
      <c r="Q20" s="192"/>
      <c r="R20" s="192"/>
    </row>
    <row r="79" ht="32.25" customHeight="1"/>
    <row r="80" ht="32.25" customHeight="1"/>
    <row r="83" ht="30" customHeight="1"/>
    <row r="86" ht="21" customHeight="1"/>
  </sheetData>
  <mergeCells count="7">
    <mergeCell ref="A1:C1"/>
    <mergeCell ref="D13:D14"/>
    <mergeCell ref="F19:R20"/>
    <mergeCell ref="F3:R3"/>
    <mergeCell ref="F11:R11"/>
    <mergeCell ref="E10:R10"/>
    <mergeCell ref="E17:R18"/>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3" width="9.6640625" style="2" customWidth="1"/>
    <col min="14" max="16384" width="11.44140625" style="2"/>
  </cols>
  <sheetData>
    <row r="1" spans="1:18">
      <c r="A1" s="194"/>
      <c r="B1" s="194"/>
      <c r="C1" s="194"/>
    </row>
    <row r="2" spans="1:18" ht="15" thickBot="1"/>
    <row r="3" spans="1:18" ht="26.25" customHeight="1" thickBot="1">
      <c r="F3" s="197" t="s">
        <v>122</v>
      </c>
      <c r="G3" s="198"/>
      <c r="H3" s="198"/>
      <c r="I3" s="198"/>
      <c r="J3" s="198"/>
      <c r="K3" s="198"/>
      <c r="L3" s="198"/>
      <c r="M3" s="198"/>
      <c r="N3" s="198"/>
      <c r="O3" s="198"/>
      <c r="P3" s="198"/>
      <c r="Q3" s="198"/>
      <c r="R3" s="199"/>
    </row>
    <row r="4" spans="1:18" ht="26.25" customHeight="1" thickBot="1">
      <c r="E4" s="46" t="s">
        <v>60</v>
      </c>
      <c r="F4" s="82">
        <v>45047</v>
      </c>
      <c r="G4" s="71">
        <v>45078</v>
      </c>
      <c r="H4" s="71">
        <v>45108</v>
      </c>
      <c r="I4" s="71">
        <v>45139</v>
      </c>
      <c r="J4" s="71">
        <v>45170</v>
      </c>
      <c r="K4" s="71">
        <v>45200</v>
      </c>
      <c r="L4" s="71">
        <v>45231</v>
      </c>
      <c r="M4" s="71">
        <v>45261</v>
      </c>
      <c r="N4" s="71">
        <v>45292</v>
      </c>
      <c r="O4" s="71">
        <v>45323</v>
      </c>
      <c r="P4" s="83">
        <v>45352</v>
      </c>
      <c r="Q4" s="71">
        <v>45383</v>
      </c>
      <c r="R4" s="73">
        <v>45413</v>
      </c>
    </row>
    <row r="5" spans="1:18" ht="26.25" customHeight="1">
      <c r="E5" s="49" t="s">
        <v>63</v>
      </c>
      <c r="F5" s="86">
        <v>1106.33</v>
      </c>
      <c r="G5" s="84">
        <v>1001.4</v>
      </c>
      <c r="H5" s="84">
        <v>1001.4</v>
      </c>
      <c r="I5" s="84">
        <v>922.47</v>
      </c>
      <c r="J5" s="84">
        <v>957.29</v>
      </c>
      <c r="K5" s="84">
        <v>952.33</v>
      </c>
      <c r="L5" s="84">
        <v>969.64</v>
      </c>
      <c r="M5" s="84">
        <v>944.16</v>
      </c>
      <c r="N5" s="84">
        <v>1097.97</v>
      </c>
      <c r="O5" s="84">
        <v>1063.6099999999999</v>
      </c>
      <c r="P5" s="81">
        <v>1100.75</v>
      </c>
      <c r="Q5" s="81">
        <v>1149.17</v>
      </c>
      <c r="R5" s="70">
        <v>1169.81</v>
      </c>
    </row>
    <row r="6" spans="1:18" ht="26.25" customHeight="1">
      <c r="E6" s="31" t="s">
        <v>64</v>
      </c>
      <c r="F6" s="76">
        <v>226.94</v>
      </c>
      <c r="G6" s="30">
        <v>232.37</v>
      </c>
      <c r="H6" s="30">
        <v>232.37</v>
      </c>
      <c r="I6" s="30">
        <v>217.36</v>
      </c>
      <c r="J6" s="30">
        <v>228.69</v>
      </c>
      <c r="K6" s="30">
        <v>230.03</v>
      </c>
      <c r="L6" s="30">
        <v>231.88</v>
      </c>
      <c r="M6" s="30">
        <v>237.1</v>
      </c>
      <c r="N6" s="30">
        <v>224.12</v>
      </c>
      <c r="O6" s="30">
        <v>230.85</v>
      </c>
      <c r="P6" s="11">
        <v>229.35</v>
      </c>
      <c r="Q6" s="11">
        <v>241.94</v>
      </c>
      <c r="R6" s="25">
        <v>242.77</v>
      </c>
    </row>
    <row r="7" spans="1:18" ht="26.25" customHeight="1">
      <c r="E7" s="31" t="s">
        <v>65</v>
      </c>
      <c r="F7" s="76">
        <v>944.03</v>
      </c>
      <c r="G7" s="30">
        <v>943.37</v>
      </c>
      <c r="H7" s="30">
        <v>943.37</v>
      </c>
      <c r="I7" s="30">
        <v>948.72</v>
      </c>
      <c r="J7" s="30">
        <v>958.18</v>
      </c>
      <c r="K7" s="30">
        <v>965.19</v>
      </c>
      <c r="L7" s="30">
        <v>967.17</v>
      </c>
      <c r="M7" s="30">
        <v>964.97</v>
      </c>
      <c r="N7" s="30">
        <v>961.47</v>
      </c>
      <c r="O7" s="30">
        <v>968.52</v>
      </c>
      <c r="P7" s="11">
        <v>978.39</v>
      </c>
      <c r="Q7" s="11">
        <v>981.04</v>
      </c>
      <c r="R7" s="25">
        <v>985.62</v>
      </c>
    </row>
    <row r="8" spans="1:18" ht="26.25" customHeight="1">
      <c r="E8" s="31" t="s">
        <v>66</v>
      </c>
      <c r="F8" s="76">
        <v>2332.27</v>
      </c>
      <c r="G8" s="30">
        <v>2221.89</v>
      </c>
      <c r="H8" s="30">
        <v>2221.89</v>
      </c>
      <c r="I8" s="30">
        <v>2129.89</v>
      </c>
      <c r="J8" s="30">
        <v>2187.17</v>
      </c>
      <c r="K8" s="30">
        <v>2190.44</v>
      </c>
      <c r="L8" s="30">
        <v>2212.27</v>
      </c>
      <c r="M8" s="30">
        <v>2189.08</v>
      </c>
      <c r="N8" s="30">
        <v>2321.9</v>
      </c>
      <c r="O8" s="30">
        <v>2309.92</v>
      </c>
      <c r="P8" s="11">
        <v>2356.7399999999998</v>
      </c>
      <c r="Q8" s="11">
        <v>2421.11</v>
      </c>
      <c r="R8" s="25">
        <v>2446.4</v>
      </c>
    </row>
    <row r="9" spans="1:18" ht="26.25" customHeight="1" thickBot="1">
      <c r="E9" s="32" t="s">
        <v>67</v>
      </c>
      <c r="F9" s="77">
        <v>3430.77</v>
      </c>
      <c r="G9" s="33">
        <v>3447.45</v>
      </c>
      <c r="H9" s="33">
        <v>3447.45</v>
      </c>
      <c r="I9" s="33">
        <v>3460.39</v>
      </c>
      <c r="J9" s="33">
        <v>3480.22</v>
      </c>
      <c r="K9" s="33">
        <v>3494.36</v>
      </c>
      <c r="L9" s="33">
        <v>3498.71</v>
      </c>
      <c r="M9" s="33">
        <v>3510.72</v>
      </c>
      <c r="N9" s="33">
        <v>3522.45</v>
      </c>
      <c r="O9" s="33">
        <v>3550.23</v>
      </c>
      <c r="P9" s="26">
        <v>3584.32</v>
      </c>
      <c r="Q9" s="26">
        <v>3605.06</v>
      </c>
      <c r="R9" s="27">
        <v>3621.94</v>
      </c>
    </row>
    <row r="10" spans="1:18" ht="30" customHeight="1" thickBot="1">
      <c r="E10" s="200" t="s">
        <v>88</v>
      </c>
      <c r="F10" s="201"/>
      <c r="G10" s="201"/>
      <c r="H10" s="201"/>
      <c r="I10" s="201"/>
      <c r="J10" s="201"/>
      <c r="K10" s="201"/>
      <c r="L10" s="201"/>
      <c r="M10" s="201"/>
      <c r="N10" s="201"/>
      <c r="O10" s="201"/>
      <c r="P10" s="201"/>
      <c r="Q10" s="201"/>
      <c r="R10" s="201"/>
    </row>
    <row r="11" spans="1:18" ht="30" customHeight="1" thickBot="1">
      <c r="F11" s="197" t="s">
        <v>123</v>
      </c>
      <c r="G11" s="198"/>
      <c r="H11" s="198"/>
      <c r="I11" s="198"/>
      <c r="J11" s="198"/>
      <c r="K11" s="198"/>
      <c r="L11" s="198"/>
      <c r="M11" s="198"/>
      <c r="N11" s="198"/>
      <c r="O11" s="198"/>
      <c r="P11" s="198"/>
      <c r="Q11" s="198"/>
      <c r="R11" s="199"/>
    </row>
    <row r="12" spans="1:18" ht="30" customHeight="1" thickBot="1">
      <c r="D12" s="40" t="s">
        <v>84</v>
      </c>
      <c r="E12" s="47" t="s">
        <v>83</v>
      </c>
      <c r="F12" s="82">
        <v>45047</v>
      </c>
      <c r="G12" s="71">
        <v>45078</v>
      </c>
      <c r="H12" s="71">
        <v>45108</v>
      </c>
      <c r="I12" s="71">
        <v>45139</v>
      </c>
      <c r="J12" s="71">
        <v>45170</v>
      </c>
      <c r="K12" s="71">
        <v>45200</v>
      </c>
      <c r="L12" s="71">
        <v>45231</v>
      </c>
      <c r="M12" s="71">
        <v>45261</v>
      </c>
      <c r="N12" s="71">
        <v>45292</v>
      </c>
      <c r="O12" s="71">
        <v>45323</v>
      </c>
      <c r="P12" s="83">
        <v>45352</v>
      </c>
      <c r="Q12" s="71">
        <v>45383</v>
      </c>
      <c r="R12" s="73">
        <v>45413</v>
      </c>
    </row>
    <row r="13" spans="1:18" ht="30" customHeight="1">
      <c r="D13" s="195" t="s">
        <v>85</v>
      </c>
      <c r="E13" s="49" t="s">
        <v>68</v>
      </c>
      <c r="F13" s="86">
        <v>1069.0899999999999</v>
      </c>
      <c r="G13" s="84">
        <v>1076.98</v>
      </c>
      <c r="H13" s="84">
        <v>1076.98</v>
      </c>
      <c r="I13" s="84">
        <v>1082.3699999999999</v>
      </c>
      <c r="J13" s="84">
        <v>1089.94</v>
      </c>
      <c r="K13" s="84">
        <v>1095.74</v>
      </c>
      <c r="L13" s="84">
        <v>1098.48</v>
      </c>
      <c r="M13" s="84">
        <v>1103.6300000000001</v>
      </c>
      <c r="N13" s="84">
        <v>1108.7</v>
      </c>
      <c r="O13" s="84">
        <v>1118.8399999999999</v>
      </c>
      <c r="P13" s="81">
        <v>1131</v>
      </c>
      <c r="Q13" s="81">
        <v>1138.97</v>
      </c>
      <c r="R13" s="70">
        <v>1145.73</v>
      </c>
    </row>
    <row r="14" spans="1:18" ht="30" customHeight="1" thickBot="1">
      <c r="D14" s="196"/>
      <c r="E14" s="31" t="s">
        <v>69</v>
      </c>
      <c r="F14" s="76">
        <v>1341.51</v>
      </c>
      <c r="G14" s="30">
        <v>1351.41</v>
      </c>
      <c r="H14" s="30">
        <v>1351.41</v>
      </c>
      <c r="I14" s="30">
        <v>1358.18</v>
      </c>
      <c r="J14" s="30">
        <v>1367.67</v>
      </c>
      <c r="K14" s="30">
        <v>1374.95</v>
      </c>
      <c r="L14" s="30">
        <v>1378.38</v>
      </c>
      <c r="M14" s="30">
        <v>1384.85</v>
      </c>
      <c r="N14" s="30">
        <v>1391.21</v>
      </c>
      <c r="O14" s="30">
        <v>1403.94</v>
      </c>
      <c r="P14" s="11">
        <v>1419.19</v>
      </c>
      <c r="Q14" s="11">
        <v>1429.19</v>
      </c>
      <c r="R14" s="25">
        <v>1437.68</v>
      </c>
    </row>
    <row r="15" spans="1:18" ht="30" customHeight="1" thickBot="1">
      <c r="D15" s="39" t="s">
        <v>86</v>
      </c>
      <c r="E15" s="31" t="s">
        <v>70</v>
      </c>
      <c r="F15" s="76">
        <v>2332.27</v>
      </c>
      <c r="G15" s="30">
        <v>2221.89</v>
      </c>
      <c r="H15" s="30">
        <v>2221.89</v>
      </c>
      <c r="I15" s="30">
        <v>2129.89</v>
      </c>
      <c r="J15" s="30">
        <v>2187.17</v>
      </c>
      <c r="K15" s="30">
        <v>2190.44</v>
      </c>
      <c r="L15" s="30">
        <v>2212.27</v>
      </c>
      <c r="M15" s="30">
        <f>+M8</f>
        <v>2189.08</v>
      </c>
      <c r="N15" s="30">
        <f>+N8</f>
        <v>2321.9</v>
      </c>
      <c r="O15" s="30">
        <v>2309.92</v>
      </c>
      <c r="P15" s="11">
        <f>+P8</f>
        <v>2356.7399999999998</v>
      </c>
      <c r="Q15" s="11">
        <f>+Q8</f>
        <v>2421.11</v>
      </c>
      <c r="R15" s="25">
        <f>+R8</f>
        <v>2446.4</v>
      </c>
    </row>
    <row r="16" spans="1:18" ht="30" customHeight="1" thickBot="1">
      <c r="D16" s="39" t="s">
        <v>87</v>
      </c>
      <c r="E16" s="32" t="s">
        <v>71</v>
      </c>
      <c r="F16" s="29">
        <v>2798.7239999999997</v>
      </c>
      <c r="G16" s="26">
        <v>2666.2679999999996</v>
      </c>
      <c r="H16" s="26">
        <v>2666.2679999999996</v>
      </c>
      <c r="I16" s="26">
        <v>2555.8679999999999</v>
      </c>
      <c r="J16" s="26">
        <v>2624.6039999999998</v>
      </c>
      <c r="K16" s="26">
        <v>2628.5279999999998</v>
      </c>
      <c r="L16" s="26">
        <v>2654.7239999999997</v>
      </c>
      <c r="M16" s="26">
        <f>+M15*1.2</f>
        <v>2626.8959999999997</v>
      </c>
      <c r="N16" s="33">
        <f>+N15*1.2</f>
        <v>2786.28</v>
      </c>
      <c r="O16" s="33">
        <v>2771.904</v>
      </c>
      <c r="P16" s="26">
        <f>+P15*1.2</f>
        <v>2828.0879999999997</v>
      </c>
      <c r="Q16" s="26">
        <f>+Q15*1.2</f>
        <v>2905.3319999999999</v>
      </c>
      <c r="R16" s="27">
        <f>+R15*1.2</f>
        <v>2935.68</v>
      </c>
    </row>
    <row r="17" spans="5:18" ht="13.5" customHeight="1">
      <c r="E17" s="191" t="s">
        <v>144</v>
      </c>
      <c r="F17" s="192"/>
      <c r="G17" s="192"/>
      <c r="H17" s="192"/>
      <c r="I17" s="192"/>
      <c r="J17" s="192"/>
      <c r="K17" s="192"/>
      <c r="L17" s="192"/>
      <c r="M17" s="192"/>
      <c r="N17" s="192"/>
      <c r="O17" s="192"/>
      <c r="P17" s="192"/>
      <c r="Q17" s="192"/>
      <c r="R17" s="192"/>
    </row>
    <row r="18" spans="5:18" ht="33" customHeight="1">
      <c r="E18" s="192"/>
      <c r="F18" s="192"/>
      <c r="G18" s="192"/>
      <c r="H18" s="192"/>
      <c r="I18" s="192"/>
      <c r="J18" s="192"/>
      <c r="K18" s="192"/>
      <c r="L18" s="192"/>
      <c r="M18" s="192"/>
      <c r="N18" s="192"/>
      <c r="O18" s="192"/>
      <c r="P18" s="192"/>
      <c r="Q18" s="192"/>
      <c r="R18" s="192"/>
    </row>
    <row r="79" ht="32.25" customHeight="1"/>
    <row r="80" ht="32.25" customHeight="1"/>
    <row r="83" ht="30" customHeight="1"/>
    <row r="86" ht="21" customHeight="1"/>
  </sheetData>
  <mergeCells count="6">
    <mergeCell ref="E17:R18"/>
    <mergeCell ref="A1:C1"/>
    <mergeCell ref="F3:R3"/>
    <mergeCell ref="F11:R11"/>
    <mergeCell ref="D13:D14"/>
    <mergeCell ref="E10:R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Fernando De Leon Palacio</cp:lastModifiedBy>
  <cp:lastPrinted>2022-11-01T21:50:36Z</cp:lastPrinted>
  <dcterms:created xsi:type="dcterms:W3CDTF">2022-08-03T16:54:29Z</dcterms:created>
  <dcterms:modified xsi:type="dcterms:W3CDTF">2024-07-08T19:40:30Z</dcterms:modified>
</cp:coreProperties>
</file>