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8.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1.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Gas 2024\Capitales\"/>
    </mc:Choice>
  </mc:AlternateContent>
  <bookViews>
    <workbookView xWindow="0" yWindow="96" windowWidth="19200" windowHeight="9984" tabRatio="972" firstSheet="8" activeTab="8"/>
  </bookViews>
  <sheets>
    <sheet name="Indice" sheetId="3" r:id="rId1"/>
    <sheet name="Marco Regulatorio" sheetId="5" r:id="rId2"/>
    <sheet name="Consulta" sheetId="1"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r:id="rId27"/>
    <sheet name="Valledupar" sheetId="70" r:id="rId28"/>
    <sheet name="Tunja" sheetId="67" r:id="rId29"/>
    <sheet name="Yopal Enerca" sheetId="53" r:id="rId30"/>
    <sheet name="Yopal Gases del Cusiana" sheetId="54" r:id="rId3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76" l="1"/>
  <c r="R16" i="76" s="1"/>
  <c r="R15" i="71"/>
  <c r="R16" i="71" s="1"/>
  <c r="R15" i="22" l="1"/>
  <c r="R16" i="22" s="1"/>
  <c r="R15" i="41"/>
  <c r="R16" i="41" s="1"/>
  <c r="R15" i="66"/>
  <c r="R16" i="66" s="1"/>
  <c r="R15" i="47"/>
  <c r="R16" i="47" s="1"/>
  <c r="R15" i="64"/>
  <c r="R16" i="64" s="1"/>
  <c r="R15" i="75"/>
  <c r="R16" i="75" s="1"/>
  <c r="R15" i="72"/>
  <c r="R16" i="72" s="1"/>
  <c r="R15" i="65"/>
  <c r="R16" i="65" s="1"/>
  <c r="J16" i="76"/>
  <c r="Q15" i="76"/>
  <c r="Q16" i="76" s="1"/>
  <c r="P15" i="76"/>
  <c r="P16" i="76" s="1"/>
  <c r="O15" i="76"/>
  <c r="O16" i="76" s="1"/>
  <c r="N15" i="76"/>
  <c r="N16" i="76" s="1"/>
  <c r="M15" i="76"/>
  <c r="M16" i="76" s="1"/>
  <c r="L15" i="76"/>
  <c r="L16" i="76" s="1"/>
  <c r="J15" i="76"/>
  <c r="I15" i="76"/>
  <c r="I16" i="76" s="1"/>
  <c r="P16" i="71"/>
  <c r="I16" i="71"/>
  <c r="Q15" i="71"/>
  <c r="Q16" i="71" s="1"/>
  <c r="P15" i="71"/>
  <c r="O15" i="71"/>
  <c r="O16" i="71" s="1"/>
  <c r="N15" i="71"/>
  <c r="N16" i="71" s="1"/>
  <c r="M15" i="71"/>
  <c r="M16" i="71" s="1"/>
  <c r="L15" i="71"/>
  <c r="L16" i="71" s="1"/>
  <c r="J15" i="71"/>
  <c r="J16" i="71" s="1"/>
  <c r="I15" i="71"/>
  <c r="R15" i="46"/>
  <c r="R16" i="46" s="1"/>
  <c r="R16" i="42"/>
  <c r="G16" i="42"/>
  <c r="R15" i="42"/>
  <c r="Q15" i="42"/>
  <c r="Q16" i="42" s="1"/>
  <c r="P15" i="42"/>
  <c r="P16" i="42" s="1"/>
  <c r="O15" i="42"/>
  <c r="O16" i="42" s="1"/>
  <c r="N15" i="42"/>
  <c r="N16" i="42" s="1"/>
  <c r="M15" i="42"/>
  <c r="M16" i="42" s="1"/>
  <c r="L15" i="42"/>
  <c r="L16" i="42" s="1"/>
  <c r="I15" i="42"/>
  <c r="I16" i="42" s="1"/>
  <c r="P16" i="73"/>
  <c r="I16" i="73"/>
  <c r="G16" i="73"/>
  <c r="R15" i="73"/>
  <c r="R16" i="73" s="1"/>
  <c r="Q15" i="73"/>
  <c r="Q16" i="73" s="1"/>
  <c r="P15" i="73"/>
  <c r="O15" i="73"/>
  <c r="O16" i="73" s="1"/>
  <c r="N15" i="73"/>
  <c r="N16" i="73" s="1"/>
  <c r="M15" i="73"/>
  <c r="M16" i="73" s="1"/>
  <c r="L15" i="73"/>
  <c r="L16" i="73" s="1"/>
  <c r="I15" i="73"/>
  <c r="R15" i="67"/>
  <c r="R16" i="67" s="1"/>
  <c r="R15" i="53"/>
  <c r="R16" i="53" s="1"/>
  <c r="R15" i="54"/>
  <c r="R16" i="54" s="1"/>
  <c r="R15" i="40"/>
  <c r="R16" i="40" s="1"/>
  <c r="R15" i="63" l="1"/>
  <c r="R16" i="63" s="1"/>
  <c r="P16" i="70"/>
  <c r="I16" i="70"/>
  <c r="G16" i="70"/>
  <c r="R15" i="70"/>
  <c r="R16" i="70" s="1"/>
  <c r="Q15" i="70"/>
  <c r="Q16" i="70" s="1"/>
  <c r="P15" i="70"/>
  <c r="O15" i="70"/>
  <c r="O16" i="70" s="1"/>
  <c r="N15" i="70"/>
  <c r="N16" i="70" s="1"/>
  <c r="M15" i="70"/>
  <c r="M16" i="70" s="1"/>
  <c r="L15" i="70"/>
  <c r="L16" i="70" s="1"/>
  <c r="I15" i="70"/>
  <c r="R15" i="43"/>
  <c r="R16" i="43" s="1"/>
  <c r="R15" i="49" l="1"/>
  <c r="R16" i="49" s="1"/>
  <c r="Q15" i="72" l="1"/>
  <c r="Q16" i="72" s="1"/>
  <c r="R15" i="69"/>
  <c r="R16" i="69" s="1"/>
  <c r="Q15" i="43" l="1"/>
  <c r="Q16" i="43" s="1"/>
  <c r="Q15" i="63"/>
  <c r="Q16" i="63" s="1"/>
  <c r="Q15" i="40"/>
  <c r="Q16" i="40" s="1"/>
  <c r="Q15" i="22"/>
  <c r="Q16" i="22" s="1"/>
  <c r="Q15" i="41"/>
  <c r="Q16" i="41" s="1"/>
  <c r="Q15" i="66"/>
  <c r="Q16" i="66" s="1"/>
  <c r="R15" i="50"/>
  <c r="R16" i="50" s="1"/>
  <c r="Q15" i="47"/>
  <c r="Q16" i="47" s="1"/>
  <c r="Q15" i="64"/>
  <c r="Q16" i="64" s="1"/>
  <c r="R15" i="45"/>
  <c r="R16" i="45" s="1"/>
  <c r="R15" i="74"/>
  <c r="R16" i="74" s="1"/>
  <c r="R15" i="68"/>
  <c r="R16" i="68" s="1"/>
  <c r="Q15" i="75"/>
  <c r="Q16" i="75" s="1"/>
  <c r="Q15" i="65"/>
  <c r="Q16" i="65" s="1"/>
  <c r="Q15" i="46"/>
  <c r="Q16" i="46" s="1"/>
  <c r="Q15" i="67"/>
  <c r="Q16" i="67" s="1"/>
  <c r="Q15" i="53"/>
  <c r="Q16" i="53" s="1"/>
  <c r="Q15" i="54"/>
  <c r="Q16" i="54" s="1"/>
  <c r="Q15" i="49"/>
  <c r="Q16" i="49" s="1"/>
  <c r="P15" i="54" l="1"/>
  <c r="P16" i="54" s="1"/>
  <c r="P15" i="53"/>
  <c r="P16" i="53" s="1"/>
  <c r="P15" i="67"/>
  <c r="P16" i="67" s="1"/>
  <c r="P15" i="46"/>
  <c r="P16" i="46" s="1"/>
  <c r="P15" i="65"/>
  <c r="P16" i="65" s="1"/>
  <c r="P15" i="72"/>
  <c r="P16" i="72" s="1"/>
  <c r="P15" i="75"/>
  <c r="P16" i="75" s="1"/>
  <c r="Q15" i="68"/>
  <c r="Q16" i="68" s="1"/>
  <c r="Q15" i="74"/>
  <c r="Q16" i="74" s="1"/>
  <c r="Q15" i="69"/>
  <c r="Q16" i="69" s="1"/>
  <c r="Q15" i="45"/>
  <c r="Q16" i="45" s="1"/>
  <c r="P15" i="64"/>
  <c r="P16" i="64" s="1"/>
  <c r="P15" i="47"/>
  <c r="P16" i="47" s="1"/>
  <c r="P15" i="66"/>
  <c r="P16" i="66" s="1"/>
  <c r="P15" i="41"/>
  <c r="P16" i="41" s="1"/>
  <c r="P15" i="22"/>
  <c r="P16" i="22" s="1"/>
  <c r="P15" i="40"/>
  <c r="P16" i="40" s="1"/>
  <c r="P15" i="63"/>
  <c r="P16" i="63" s="1"/>
  <c r="P15" i="43"/>
  <c r="P16" i="43" s="1"/>
  <c r="P15" i="49"/>
  <c r="P16" i="49" s="1"/>
  <c r="Q15" i="50"/>
  <c r="Q16" i="50" s="1"/>
  <c r="O15" i="41"/>
  <c r="O15" i="49" l="1"/>
  <c r="O16" i="49" s="1"/>
  <c r="O15" i="43"/>
  <c r="O16" i="43" s="1"/>
  <c r="O15" i="63"/>
  <c r="O16" i="63" s="1"/>
  <c r="O15" i="40"/>
  <c r="O16" i="40" s="1"/>
  <c r="O15" i="22"/>
  <c r="O16" i="22" s="1"/>
  <c r="O16" i="41"/>
  <c r="O15" i="66"/>
  <c r="O16" i="66" s="1"/>
  <c r="P15" i="50"/>
  <c r="P16" i="50" s="1"/>
  <c r="O15" i="47"/>
  <c r="O16" i="47" s="1"/>
  <c r="O15" i="64"/>
  <c r="O16" i="64" s="1"/>
  <c r="P15" i="45"/>
  <c r="P16" i="45" s="1"/>
  <c r="P15" i="69"/>
  <c r="P16" i="69" s="1"/>
  <c r="P15" i="74"/>
  <c r="P16" i="74" s="1"/>
  <c r="P15" i="68"/>
  <c r="P16" i="68" s="1"/>
  <c r="O15" i="75"/>
  <c r="O16" i="75" s="1"/>
  <c r="O15" i="72"/>
  <c r="O16" i="72" s="1"/>
  <c r="O15" i="65"/>
  <c r="O16" i="65" s="1"/>
  <c r="O15" i="46"/>
  <c r="O16" i="46" s="1"/>
  <c r="O15" i="67"/>
  <c r="O16" i="67" s="1"/>
  <c r="O15" i="53"/>
  <c r="O16" i="53" s="1"/>
  <c r="O15" i="54"/>
  <c r="O16" i="54" s="1"/>
  <c r="N15" i="49" l="1"/>
  <c r="N16" i="49" s="1"/>
  <c r="N15" i="43"/>
  <c r="N16" i="43" s="1"/>
  <c r="N15" i="63"/>
  <c r="N16" i="63" s="1"/>
  <c r="N15" i="40"/>
  <c r="N16" i="40" s="1"/>
  <c r="N15" i="22"/>
  <c r="N16" i="22" s="1"/>
  <c r="N15" i="41"/>
  <c r="N16" i="41" s="1"/>
  <c r="N15" i="66"/>
  <c r="N16" i="66" s="1"/>
  <c r="O15" i="50"/>
  <c r="O16" i="50" s="1"/>
  <c r="N15" i="47"/>
  <c r="N16" i="47" s="1"/>
  <c r="N15" i="64"/>
  <c r="N16" i="64" s="1"/>
  <c r="O15" i="45"/>
  <c r="O16" i="45" s="1"/>
  <c r="O15" i="69"/>
  <c r="O16" i="69" s="1"/>
  <c r="O15" i="74"/>
  <c r="O16" i="74" s="1"/>
  <c r="O15" i="68"/>
  <c r="O16" i="68" s="1"/>
  <c r="N15" i="75"/>
  <c r="N16" i="75" s="1"/>
  <c r="N15" i="72"/>
  <c r="N16" i="72" s="1"/>
  <c r="N15" i="67"/>
  <c r="N16" i="67" s="1"/>
  <c r="N15" i="53"/>
  <c r="N16" i="53" s="1"/>
  <c r="N15" i="54"/>
  <c r="N16" i="54" s="1"/>
  <c r="N15" i="46" l="1"/>
  <c r="N16" i="46" s="1"/>
  <c r="N15" i="65"/>
  <c r="N16" i="65" s="1"/>
  <c r="M15" i="43" l="1"/>
  <c r="M16" i="43" s="1"/>
  <c r="L15" i="43"/>
  <c r="L16" i="43" s="1"/>
  <c r="K15" i="43"/>
  <c r="K16" i="43" s="1"/>
  <c r="J15" i="43"/>
  <c r="J16" i="43" s="1"/>
  <c r="M15" i="41"/>
  <c r="M16" i="41" s="1"/>
  <c r="M15" i="54" l="1"/>
  <c r="M16" i="54" s="1"/>
  <c r="M15" i="53"/>
  <c r="M16" i="53" s="1"/>
  <c r="M15" i="67"/>
  <c r="M16" i="67" s="1"/>
  <c r="M15" i="46"/>
  <c r="M16" i="46" s="1"/>
  <c r="M15" i="65"/>
  <c r="M16" i="65" s="1"/>
  <c r="M15" i="72"/>
  <c r="M16" i="72" s="1"/>
  <c r="M15" i="75"/>
  <c r="M16" i="75" s="1"/>
  <c r="N15" i="68"/>
  <c r="N16" i="68" s="1"/>
  <c r="N15" i="74"/>
  <c r="N16" i="74" s="1"/>
  <c r="N15" i="69"/>
  <c r="N16" i="69" s="1"/>
  <c r="N15" i="45"/>
  <c r="N16" i="45" s="1"/>
  <c r="M15" i="64"/>
  <c r="M16" i="64" s="1"/>
  <c r="M15" i="47"/>
  <c r="M16" i="47" s="1"/>
  <c r="N15" i="50"/>
  <c r="N16" i="50" s="1"/>
  <c r="M15" i="66"/>
  <c r="M16" i="66" s="1"/>
  <c r="M15" i="22"/>
  <c r="M16" i="22" s="1"/>
  <c r="M15" i="40"/>
  <c r="M16" i="40" s="1"/>
  <c r="M15" i="63"/>
  <c r="M16" i="63" s="1"/>
  <c r="M15" i="49"/>
  <c r="M16" i="49" s="1"/>
  <c r="L15" i="53" l="1"/>
  <c r="L16" i="53" s="1"/>
  <c r="L15" i="67"/>
  <c r="L16" i="67" s="1"/>
  <c r="L15" i="46"/>
  <c r="L16" i="46" s="1"/>
  <c r="L15" i="65"/>
  <c r="L16" i="65" s="1"/>
  <c r="L15" i="72"/>
  <c r="L16" i="72" s="1"/>
  <c r="L15" i="75"/>
  <c r="L16" i="75" s="1"/>
  <c r="M15" i="68"/>
  <c r="M16" i="68" s="1"/>
  <c r="M15" i="74"/>
  <c r="M16" i="74" s="1"/>
  <c r="M15" i="69"/>
  <c r="M16" i="69" s="1"/>
  <c r="M15" i="45"/>
  <c r="M16" i="45" s="1"/>
  <c r="L15" i="64"/>
  <c r="L16" i="64" s="1"/>
  <c r="L15" i="47"/>
  <c r="L16" i="47" s="1"/>
  <c r="M15" i="50"/>
  <c r="M16" i="50" s="1"/>
  <c r="L15" i="66"/>
  <c r="L16" i="66" s="1"/>
  <c r="L15" i="41"/>
  <c r="L16" i="41" s="1"/>
  <c r="L15" i="22"/>
  <c r="L16" i="22" s="1"/>
  <c r="L15" i="40"/>
  <c r="L16" i="40" s="1"/>
  <c r="L15" i="63"/>
  <c r="L16" i="63" s="1"/>
  <c r="L15" i="49"/>
  <c r="L16" i="49" s="1"/>
  <c r="L15" i="54" l="1"/>
  <c r="L16" i="54" s="1"/>
  <c r="J15" i="41" l="1"/>
  <c r="J16" i="41" s="1"/>
  <c r="J15" i="54"/>
  <c r="J16" i="54" s="1"/>
  <c r="J15" i="53"/>
  <c r="J16" i="53" s="1"/>
  <c r="K15" i="74"/>
  <c r="K16" i="74" s="1"/>
  <c r="K15" i="69" l="1"/>
  <c r="K16" i="69" s="1"/>
  <c r="K16" i="66"/>
  <c r="J15" i="63"/>
  <c r="J16" i="63" s="1"/>
  <c r="G16" i="43"/>
  <c r="I15" i="43"/>
  <c r="I16" i="43" s="1"/>
  <c r="J15" i="49" l="1"/>
  <c r="J16" i="49" s="1"/>
  <c r="I15" i="54" l="1"/>
  <c r="I16" i="54" s="1"/>
  <c r="I15" i="53"/>
  <c r="I16" i="53" s="1"/>
  <c r="J15" i="74"/>
  <c r="J16" i="74" s="1"/>
  <c r="J15" i="69"/>
  <c r="J16" i="69" s="1"/>
  <c r="I15" i="47"/>
  <c r="I16" i="47" s="1"/>
  <c r="I15" i="41"/>
  <c r="I16" i="41" s="1"/>
  <c r="I15" i="22"/>
  <c r="I16" i="22" s="1"/>
  <c r="I15" i="63"/>
  <c r="I16" i="63" s="1"/>
  <c r="I15" i="49"/>
  <c r="I16" i="49" s="1"/>
  <c r="H16" i="46" l="1"/>
  <c r="G16" i="46"/>
  <c r="G16" i="47"/>
  <c r="H15" i="75"/>
  <c r="H16" i="75" s="1"/>
  <c r="G15" i="75"/>
  <c r="G16" i="75" s="1"/>
  <c r="I15" i="74"/>
  <c r="I16" i="74" s="1"/>
  <c r="H15" i="74"/>
  <c r="H16" i="74" s="1"/>
  <c r="H15" i="72"/>
  <c r="H16" i="72" s="1"/>
  <c r="G15" i="72"/>
  <c r="G16" i="72" s="1"/>
  <c r="F15" i="72"/>
  <c r="F16" i="72" s="1"/>
  <c r="I15" i="69"/>
  <c r="G16" i="68"/>
  <c r="F16" i="68"/>
  <c r="I15" i="68"/>
  <c r="I16" i="68" s="1"/>
  <c r="H15" i="67"/>
  <c r="H16" i="67" s="1"/>
  <c r="H16" i="41" l="1"/>
</calcChain>
</file>

<file path=xl/sharedStrings.xml><?xml version="1.0" encoding="utf-8"?>
<sst xmlns="http://schemas.openxmlformats.org/spreadsheetml/2006/main" count="584" uniqueCount="148">
  <si>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</si>
  <si>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</si>
  <si>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</si>
  <si>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</si>
  <si>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</si>
  <si>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</si>
  <si>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</si>
  <si>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</si>
  <si>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</si>
  <si>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</si>
  <si>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</si>
  <si>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</si>
  <si>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</si>
  <si>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</si>
  <si>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</si>
  <si>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</si>
  <si>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</si>
  <si>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</si>
  <si>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</si>
  <si>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</si>
  <si>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</si>
  <si>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</si>
  <si>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</si>
  <si>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</si>
  <si>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</si>
  <si>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</si>
  <si>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</si>
  <si>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</si>
  <si>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</si>
  <si>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</si>
  <si>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</si>
  <si>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</si>
  <si>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</si>
  <si>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</si>
  <si>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</si>
  <si>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</si>
  <si>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</si>
  <si>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</si>
  <si>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</si>
  <si>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</si>
  <si>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</si>
  <si>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</si>
  <si>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</si>
  <si>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</si>
  <si>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</si>
  <si>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</si>
  <si>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</si>
  <si>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</si>
  <si>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</si>
  <si>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</si>
  <si>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</si>
  <si>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</si>
  <si>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</si>
  <si>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</si>
  <si>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</si>
  <si>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</si>
  <si>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</si>
  <si>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</si>
  <si>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</si>
  <si>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</si>
  <si>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</si>
  <si>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</si>
  <si>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</si>
  <si>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</si>
  <si>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</si>
  <si>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</si>
  <si>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</si>
  <si>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</si>
  <si>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</si>
  <si>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</si>
  <si>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</si>
  <si>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</si>
  <si>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</si>
  <si>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</si>
  <si>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</si>
  <si>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</si>
  <si>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</si>
  <si>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</si>
  <si>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</si>
  <si>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</si>
  <si>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</si>
  <si>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</si>
  <si>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</si>
  <si>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</si>
  <si>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</si>
  <si>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</si>
  <si>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</si>
  <si>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</si>
  <si>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</si>
  <si>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</si>
  <si>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</si>
  <si>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</si>
  <si>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</si>
  <si>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</si>
  <si>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</si>
  <si>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</si>
  <si>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</si>
  <si>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Alcanos de Colombia SA ESP / Mercado 170 ASE - Centro y Tolima</t>
  </si>
  <si>
    <t>Tarifas Alcanos de Colombia SA ESP / Mercado 170 ASE - Centro y Tolima</t>
  </si>
  <si>
    <t xml:space="preserve">Componentes y CF Surcolombiana de Gas SA ESP / Mercado 172-Mocoa </t>
  </si>
  <si>
    <t xml:space="preserve">Tarifas Surcolombiana de Gas SA ESP / Mercado 172-Mocoa </t>
  </si>
  <si>
    <t>Tarifas Gases De La Guajira SA ESP / Mercado 17 Guajira -  Principal</t>
  </si>
  <si>
    <t>Componentes y CF Llanogas SA ESP / Mercado 30 Meta-Cundinamarca Sur</t>
  </si>
  <si>
    <t>Tarifas Llanogas SA ESP / Mercado 30-Meta Cundinamarca Sur</t>
  </si>
  <si>
    <t>Componentes y CF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</si>
  <si>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</si>
  <si>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</si>
  <si>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</si>
  <si>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</si>
  <si>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</si>
  <si>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</si>
  <si>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</si>
  <si>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</si>
  <si>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</si>
  <si>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</si>
  <si>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</si>
  <si>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</si>
  <si>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</si>
  <si>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</si>
  <si>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</si>
  <si>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Efigas Gas Natural SA ESP / Mercado 167 ASE - Risaralda</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</si>
  <si>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</si>
  <si>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</si>
  <si>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</si>
  <si>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</si>
  <si>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</si>
  <si>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</si>
  <si>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</si>
  <si>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</si>
  <si>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</si>
  <si>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</si>
  <si>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</si>
  <si>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</si>
  <si>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t>
  </si>
  <si>
    <t>Componentes y CF Alcanos De Colombia SA ESP / Mercado 133 San Juan de Pasto</t>
  </si>
  <si>
    <t>Tarifas Alcanos De Colombia SA ESP / Mercado 133 San Juan de Pasto</t>
  </si>
  <si>
    <t>Componentes y CF Llanogas SA ESP / Mercado 116  San José del Guaviare</t>
  </si>
  <si>
    <t xml:space="preserve">
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</si>
  <si>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EPM SA ESP / Mercado 12 Antioquia</t>
  </si>
  <si>
    <t>Tarifas EPM SA ESP / Mercado 12 Antioquia</t>
  </si>
  <si>
    <t>Componentes y CF Gases del Caribe SA ESP / Mercado 31 -Atlántico-Magdalena-Cesar</t>
  </si>
  <si>
    <t>Tarifas Gases del Caribe SA ESP / Mercado 31 -Atlántico-Magdalena-Cesar</t>
  </si>
  <si>
    <t>Tarifas Llanogas SA ESP / Mercado 116  San José del Guaviare</t>
  </si>
  <si>
    <t>Tarifas Efigas Gas Natural SA ESP / Mercado 167 ASE - Risaralda</t>
  </si>
  <si>
    <t xml:space="preserve">Tarifas Vanti SA ESP / Mercado 23 Bogotá-Centro Cundinamarca </t>
  </si>
  <si>
    <t xml:space="preserve"> </t>
  </si>
  <si>
    <t xml:space="preserve"> Tarifas de Energía de Casanare SA ESP / Mercado 14 Yopal</t>
  </si>
  <si>
    <t xml:space="preserve">Fuente: SUI, Cálculos: SSPD.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</si>
</sst>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
      <sz val="11"/>
      <color indexed="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7" fillId="0" borderId="0"/>
    <xf numFmtId="9" fontId="17" fillId="0" borderId="0" applyFont="0" applyFill="0" applyBorder="0" applyAlignment="0" applyProtection="0"/>
    <xf numFmtId="0" fontId="29" fillId="0" borderId="0"/>
  </cellStyleXfs>
  <cellXfs count="223">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10" fillId="0" borderId="12" xfId="0" applyNumberFormat="1" applyFont="1" applyBorder="1" applyAlignment="1">
      <alignment horizontal="center" vertical="center"/>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164" fontId="10" fillId="0" borderId="21" xfId="0" applyNumberFormat="1" applyFont="1" applyBorder="1" applyAlignment="1">
      <alignment horizontal="center" vertical="center"/>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9"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3"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31" xfId="0" applyFill="1" applyBorder="1" applyAlignment="1">
      <alignment horizontal="center" vertical="center" wrapText="1"/>
    </xf>
    <xf numFmtId="0" fontId="0" fillId="4" borderId="23"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2" fontId="18" fillId="0" borderId="13" xfId="2" quotePrefix="1" applyNumberFormat="1" applyFont="1" applyBorder="1" applyAlignment="1">
      <alignment horizontal="center"/>
    </xf>
    <xf numFmtId="0" fontId="28" fillId="2" borderId="0" xfId="0" applyFont="1" applyFill="1" applyAlignment="1">
      <alignment horizontal="right"/>
    </xf>
    <xf numFmtId="17" fontId="18" fillId="0" borderId="20" xfId="2" quotePrefix="1" applyNumberFormat="1" applyFont="1" applyBorder="1" applyAlignment="1">
      <alignment horizontal="center"/>
    </xf>
    <xf numFmtId="1" fontId="18" fillId="0" borderId="21" xfId="2" quotePrefix="1" applyNumberFormat="1" applyFont="1" applyBorder="1" applyAlignment="1">
      <alignment horizontal="center"/>
    </xf>
    <xf numFmtId="17" fontId="0" fillId="4" borderId="30" xfId="0" applyNumberFormat="1" applyFill="1" applyBorder="1" applyAlignment="1">
      <alignment horizontal="center" vertical="center" wrapText="1"/>
    </xf>
    <xf numFmtId="17" fontId="0" fillId="4" borderId="27" xfId="0" applyNumberFormat="1" applyFill="1" applyBorder="1" applyAlignment="1">
      <alignment horizontal="center" vertical="center" wrapText="1"/>
    </xf>
    <xf numFmtId="17" fontId="0" fillId="4" borderId="28" xfId="0" applyNumberFormat="1" applyFill="1" applyBorder="1" applyAlignment="1">
      <alignment horizontal="center" vertical="center" wrapText="1"/>
    </xf>
    <xf numFmtId="0" fontId="24" fillId="2" borderId="0" xfId="0" applyFont="1" applyFill="1" applyAlignment="1">
      <alignment wrapText="1"/>
    </xf>
    <xf numFmtId="0" fontId="0" fillId="4" borderId="32"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2" fontId="18" fillId="0" borderId="19" xfId="2" quotePrefix="1" applyNumberFormat="1" applyFont="1" applyBorder="1" applyAlignment="1">
      <alignment horizontal="center"/>
    </xf>
    <xf numFmtId="17" fontId="3" fillId="4" borderId="35" xfId="0" applyNumberFormat="1"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0" fillId="2" borderId="0" xfId="0" applyFill="1" applyAlignment="1">
      <alignment horizontal="center"/>
    </xf>
    <xf numFmtId="0" fontId="27" fillId="2" borderId="0" xfId="0" applyFont="1" applyFill="1" applyAlignment="1">
      <alignment horizontal="center" vertical="top"/>
    </xf>
    <xf numFmtId="164" fontId="0" fillId="0" borderId="37" xfId="0" applyNumberFormat="1" applyBorder="1" applyAlignment="1">
      <alignment horizontal="center" vertical="center" wrapText="1"/>
    </xf>
    <xf numFmtId="17" fontId="21" fillId="4" borderId="35" xfId="0" applyNumberFormat="1" applyFont="1" applyFill="1" applyBorder="1" applyAlignment="1">
      <alignment horizontal="center" vertical="center" wrapText="1"/>
    </xf>
    <xf numFmtId="164" fontId="10" fillId="0" borderId="37" xfId="0" applyNumberFormat="1" applyFont="1" applyBorder="1" applyAlignment="1">
      <alignment horizontal="center" vertical="center"/>
    </xf>
    <xf numFmtId="17" fontId="3" fillId="4" borderId="21" xfId="0" applyNumberFormat="1" applyFont="1" applyFill="1" applyBorder="1" applyAlignment="1">
      <alignment horizontal="center" vertical="center" wrapText="1"/>
    </xf>
    <xf numFmtId="2" fontId="18" fillId="0" borderId="22" xfId="2" quotePrefix="1" applyNumberFormat="1" applyFont="1" applyBorder="1" applyAlignment="1">
      <alignment horizontal="center"/>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17" fontId="3" fillId="4" borderId="38" xfId="0" applyNumberFormat="1" applyFont="1" applyFill="1" applyBorder="1" applyAlignment="1">
      <alignment horizontal="center" vertical="center" wrapText="1"/>
    </xf>
    <xf numFmtId="17" fontId="21" fillId="4" borderId="36" xfId="0" applyNumberFormat="1" applyFont="1" applyFill="1" applyBorder="1" applyAlignment="1">
      <alignment horizontal="center" vertical="center" wrapText="1"/>
    </xf>
    <xf numFmtId="164" fontId="10" fillId="0" borderId="39" xfId="0" applyNumberFormat="1" applyFont="1" applyBorder="1" applyAlignment="1">
      <alignment horizontal="center" vertical="center"/>
    </xf>
    <xf numFmtId="164" fontId="0" fillId="0" borderId="40" xfId="0" applyNumberFormat="1" applyBorder="1" applyAlignment="1">
      <alignment horizontal="center" vertical="center" wrapText="1"/>
    </xf>
    <xf numFmtId="164" fontId="0" fillId="0" borderId="39" xfId="0" applyNumberFormat="1" applyBorder="1" applyAlignment="1">
      <alignment horizontal="center" vertical="center" wrapText="1"/>
    </xf>
    <xf numFmtId="17" fontId="3" fillId="4" borderId="27" xfId="0" applyNumberFormat="1" applyFont="1" applyFill="1" applyBorder="1" applyAlignment="1">
      <alignment horizontal="center" vertical="center" wrapText="1"/>
    </xf>
    <xf numFmtId="17" fontId="21" fillId="4" borderId="27" xfId="0" applyNumberFormat="1" applyFont="1" applyFill="1" applyBorder="1" applyAlignment="1">
      <alignment horizontal="center" vertical="center" wrapText="1"/>
    </xf>
    <xf numFmtId="17" fontId="3" fillId="4" borderId="36" xfId="0" applyNumberFormat="1" applyFont="1" applyFill="1" applyBorder="1" applyAlignment="1">
      <alignment horizontal="center" vertical="center" wrapText="1"/>
    </xf>
    <xf numFmtId="0" fontId="24" fillId="2" borderId="2" xfId="0" applyFont="1" applyFill="1" applyBorder="1" applyAlignment="1">
      <alignment wrapText="1"/>
    </xf>
    <xf numFmtId="17" fontId="3" fillId="4" borderId="30" xfId="0" applyNumberFormat="1" applyFont="1" applyFill="1" applyBorder="1" applyAlignment="1">
      <alignment horizontal="center" vertical="center" wrapText="1"/>
    </xf>
    <xf numFmtId="17" fontId="21" fillId="4" borderId="28" xfId="0" applyNumberFormat="1" applyFont="1" applyFill="1" applyBorder="1" applyAlignment="1">
      <alignment horizontal="center" vertical="center" wrapText="1"/>
    </xf>
    <xf numFmtId="164" fontId="0" fillId="0" borderId="17" xfId="0" applyNumberFormat="1" applyBorder="1" applyAlignment="1">
      <alignment horizontal="center" vertical="center" wrapText="1"/>
    </xf>
    <xf numFmtId="17" fontId="21" fillId="4" borderId="38" xfId="0" applyNumberFormat="1" applyFont="1" applyFill="1" applyBorder="1" applyAlignment="1">
      <alignment horizontal="center" vertical="center" wrapText="1"/>
    </xf>
    <xf numFmtId="164" fontId="10" fillId="0" borderId="17" xfId="0" applyNumberFormat="1" applyFont="1" applyBorder="1" applyAlignment="1">
      <alignment horizontal="center" vertical="center"/>
    </xf>
    <xf numFmtId="164" fontId="10" fillId="0" borderId="18"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6" fillId="0" borderId="23" xfId="0" applyFont="1" applyBorder="1" applyAlignment="1">
      <alignment horizontal="left" vertical="top" wrapText="1"/>
    </xf>
    <xf numFmtId="0" fontId="26" fillId="0" borderId="24" xfId="0" applyFont="1" applyBorder="1" applyAlignment="1">
      <alignment horizontal="left" vertical="top" wrapText="1"/>
    </xf>
    <xf numFmtId="0" fontId="26" fillId="0" borderId="16" xfId="0" applyFont="1" applyBorder="1" applyAlignment="1">
      <alignment horizontal="left" vertical="top" wrapTex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0" xfId="0" applyFont="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0" xfId="0" applyFont="1" applyFill="1" applyBorder="1" applyAlignment="1">
      <alignment horizontal="center" vertical="center"/>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5" fillId="2" borderId="0" xfId="0" applyFont="1" applyFill="1" applyAlignment="1">
      <alignment horizontal="right"/>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24" fillId="2" borderId="2" xfId="0" applyFont="1" applyFill="1" applyBorder="1" applyAlignment="1">
      <alignment horizontal="center" vertical="top"/>
    </xf>
    <xf numFmtId="0" fontId="24" fillId="2" borderId="0" xfId="0" applyFont="1" applyFill="1" applyBorder="1" applyAlignment="1">
      <alignment horizontal="center" vertical="top"/>
    </xf>
    <xf numFmtId="0" fontId="25" fillId="2" borderId="0" xfId="0" applyFont="1" applyFill="1" applyAlignment="1">
      <alignment horizontal="center"/>
    </xf>
    <xf numFmtId="0" fontId="24" fillId="2" borderId="2" xfId="0" applyFont="1" applyFill="1" applyBorder="1" applyAlignment="1">
      <alignment horizontal="center" wrapText="1"/>
    </xf>
    <xf numFmtId="0" fontId="24" fillId="2" borderId="0" xfId="0" applyFont="1" applyFill="1" applyBorder="1" applyAlignment="1">
      <alignment horizontal="center" wrapText="1"/>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4" fillId="2" borderId="0" xfId="0" applyFont="1" applyFill="1" applyAlignment="1">
      <alignment horizontal="center" wrapText="1"/>
    </xf>
    <xf numFmtId="0" fontId="24" fillId="2" borderId="0" xfId="0" applyFont="1" applyFill="1" applyAlignment="1">
      <alignment horizontal="center" vertical="top"/>
    </xf>
    <xf numFmtId="0" fontId="24" fillId="2" borderId="0" xfId="0" applyFont="1" applyFill="1" applyAlignment="1">
      <alignment horizontal="center" vertical="top" wrapText="1"/>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24" fillId="2" borderId="2" xfId="0" applyFont="1" applyFill="1" applyBorder="1" applyAlignment="1">
      <alignment horizontal="center" vertical="top" wrapText="1"/>
    </xf>
    <xf numFmtId="0" fontId="24" fillId="2" borderId="0" xfId="0" applyFont="1" applyFill="1" applyBorder="1" applyAlignment="1">
      <alignment horizontal="center" vertical="top" wrapText="1"/>
    </xf>
    <xf numFmtId="0" fontId="19" fillId="3" borderId="1"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wrapText="1"/>
    </xf>
    <xf numFmtId="0" fontId="19" fillId="3" borderId="0" xfId="0" applyFont="1" applyFill="1" applyAlignment="1">
      <alignment horizontal="center" wrapText="1"/>
    </xf>
    <xf numFmtId="0" fontId="19" fillId="3" borderId="6" xfId="0" applyFont="1" applyFill="1" applyBorder="1" applyAlignment="1">
      <alignment horizontal="center"/>
    </xf>
    <xf numFmtId="0" fontId="19" fillId="3" borderId="7" xfId="0" applyFont="1" applyFill="1" applyBorder="1" applyAlignment="1">
      <alignment horizontal="center"/>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xf numFmtId="0" fontId="24" fillId="2" borderId="2" xfId="0" applyFont="1" applyFill="1" applyBorder="1" applyAlignment="1">
      <alignment horizontal="center" vertical="justify"/>
    </xf>
    <xf numFmtId="0" fontId="24" fillId="2" borderId="0" xfId="0" applyFont="1" applyFill="1" applyBorder="1" applyAlignment="1">
      <alignment horizontal="center" vertical="justify"/>
    </xf>
  </cellXfs>
  <cellStyles count="4">
    <cellStyle name="Normal" xfId="0" builtinId="0"/>
    <cellStyle name="Normal 2" xfId="3"/>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Macro'!$B$49:$B$69</c:f>
              <c:numCache>
                <c:formatCode>mmm\-yy</c:formatCode>
                <c:ptCount val="21"/>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numCache>
            </c:numRef>
          </c:cat>
          <c:val>
            <c:numRef>
              <c:f>'Variables Macro'!$E$49:$E$69</c:f>
              <c:numCache>
                <c:formatCode>0</c:formatCode>
                <c:ptCount val="21"/>
                <c:pt idx="0">
                  <c:v>4712.18</c:v>
                </c:pt>
                <c:pt idx="1">
                  <c:v>4802.75</c:v>
                </c:pt>
                <c:pt idx="2">
                  <c:v>4760.96</c:v>
                </c:pt>
                <c:pt idx="3">
                  <c:v>4526.03</c:v>
                </c:pt>
                <c:pt idx="4">
                  <c:v>4539.54</c:v>
                </c:pt>
                <c:pt idx="5">
                  <c:v>4213.53</c:v>
                </c:pt>
                <c:pt idx="6">
                  <c:v>4067.63</c:v>
                </c:pt>
                <c:pt idx="7">
                  <c:v>4066.87</c:v>
                </c:pt>
                <c:pt idx="8">
                  <c:v>4008.41</c:v>
                </c:pt>
                <c:pt idx="9">
                  <c:v>4219.16</c:v>
                </c:pt>
                <c:pt idx="10">
                  <c:v>4040.26</c:v>
                </c:pt>
                <c:pt idx="11">
                  <c:v>3954.14</c:v>
                </c:pt>
                <c:pt idx="12">
                  <c:v>3920.2</c:v>
                </c:pt>
                <c:pt idx="13">
                  <c:v>3931.85</c:v>
                </c:pt>
                <c:pt idx="14">
                  <c:v>3908.67</c:v>
                </c:pt>
                <c:pt idx="15">
                  <c:v>3866.12</c:v>
                </c:pt>
                <c:pt idx="16">
                  <c:v>3865.09</c:v>
                </c:pt>
                <c:pt idx="17">
                  <c:v>4054.56</c:v>
                </c:pt>
                <c:pt idx="18">
                  <c:v>4036.8</c:v>
                </c:pt>
                <c:pt idx="19">
                  <c:v>4062.98</c:v>
                </c:pt>
                <c:pt idx="20">
                  <c:v>4191.8999999999996</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Macro'!$B$49:$B$69</c:f>
              <c:numCache>
                <c:formatCode>mmm\-yy</c:formatCode>
                <c:ptCount val="21"/>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numCache>
            </c:numRef>
          </c:cat>
          <c:val>
            <c:numRef>
              <c:f>'Variables Macro'!$F$49:$F$69</c:f>
              <c:numCache>
                <c:formatCode>0</c:formatCode>
                <c:ptCount val="21"/>
                <c:pt idx="0">
                  <c:v>4632.2</c:v>
                </c:pt>
                <c:pt idx="1">
                  <c:v>4808.1400000000003</c:v>
                </c:pt>
                <c:pt idx="2">
                  <c:v>4627.2700000000004</c:v>
                </c:pt>
                <c:pt idx="3">
                  <c:v>4669</c:v>
                </c:pt>
                <c:pt idx="4">
                  <c:v>4408.6499999999996</c:v>
                </c:pt>
                <c:pt idx="5">
                  <c:v>4191.28</c:v>
                </c:pt>
                <c:pt idx="6">
                  <c:v>3923.49</c:v>
                </c:pt>
                <c:pt idx="7">
                  <c:v>4085.33</c:v>
                </c:pt>
                <c:pt idx="8">
                  <c:v>4053.76</c:v>
                </c:pt>
                <c:pt idx="9">
                  <c:v>4060.83</c:v>
                </c:pt>
                <c:pt idx="10">
                  <c:v>3980.67</c:v>
                </c:pt>
                <c:pt idx="11">
                  <c:v>3822.05</c:v>
                </c:pt>
                <c:pt idx="12">
                  <c:v>3925.6</c:v>
                </c:pt>
                <c:pt idx="13">
                  <c:v>3933.56</c:v>
                </c:pt>
                <c:pt idx="14">
                  <c:v>3842.3</c:v>
                </c:pt>
                <c:pt idx="15">
                  <c:v>3873.44</c:v>
                </c:pt>
                <c:pt idx="16">
                  <c:v>3874.32</c:v>
                </c:pt>
                <c:pt idx="17">
                  <c:v>4148.04</c:v>
                </c:pt>
                <c:pt idx="18">
                  <c:v>4089.05</c:v>
                </c:pt>
                <c:pt idx="19">
                  <c:v>4160.3100000000004</c:v>
                </c:pt>
                <c:pt idx="20">
                  <c:v>4164.3999999999996</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578717224"/>
        <c:axId val="578716832"/>
      </c:barChart>
      <c:dateAx>
        <c:axId val="578717224"/>
        <c:scaling>
          <c:orientation val="minMax"/>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6832"/>
        <c:crosses val="autoZero"/>
        <c:auto val="1"/>
        <c:lblOffset val="100"/>
        <c:baseTimeUnit val="months"/>
      </c:dateAx>
      <c:valAx>
        <c:axId val="578716832"/>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7224"/>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'Bogotá Vanti'!$F$13:$R$13</c:f>
              <c:numCache>
                <c:formatCode>0.0</c:formatCode>
                <c:ptCount val="13"/>
                <c:pt idx="0">
                  <c:v>1071.3</c:v>
                </c:pt>
                <c:pt idx="1">
                  <c:v>1054.1099999999999</c:v>
                </c:pt>
                <c:pt idx="2">
                  <c:v>1065.47</c:v>
                </c:pt>
                <c:pt idx="3">
                  <c:v>1014.3</c:v>
                </c:pt>
                <c:pt idx="4">
                  <c:v>1087.08</c:v>
                </c:pt>
                <c:pt idx="5">
                  <c:v>1150.06</c:v>
                </c:pt>
                <c:pt idx="6">
                  <c:v>1047.1300000000001</c:v>
                </c:pt>
                <c:pt idx="7">
                  <c:v>1020.54</c:v>
                </c:pt>
                <c:pt idx="8">
                  <c:v>1008.56</c:v>
                </c:pt>
                <c:pt idx="9">
                  <c:v>1032.1199999999999</c:v>
                </c:pt>
                <c:pt idx="10">
                  <c:v>1100.57</c:v>
                </c:pt>
                <c:pt idx="11">
                  <c:v>1060.19</c:v>
                </c:pt>
                <c:pt idx="12">
                  <c:v>1028.3599999999999</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'Bogotá Vanti'!$F$14:$R$14</c:f>
              <c:numCache>
                <c:formatCode>0.0</c:formatCode>
                <c:ptCount val="13"/>
                <c:pt idx="0">
                  <c:v>1349.34</c:v>
                </c:pt>
                <c:pt idx="1">
                  <c:v>1327.47</c:v>
                </c:pt>
                <c:pt idx="2">
                  <c:v>1341.49</c:v>
                </c:pt>
                <c:pt idx="3">
                  <c:v>1278</c:v>
                </c:pt>
                <c:pt idx="4">
                  <c:v>1372.02</c:v>
                </c:pt>
                <c:pt idx="5">
                  <c:v>1449.99</c:v>
                </c:pt>
                <c:pt idx="6">
                  <c:v>1320.38</c:v>
                </c:pt>
                <c:pt idx="7">
                  <c:v>1287.2</c:v>
                </c:pt>
                <c:pt idx="8">
                  <c:v>1273.5999999999999</c:v>
                </c:pt>
                <c:pt idx="9">
                  <c:v>1300.6600000000001</c:v>
                </c:pt>
                <c:pt idx="10">
                  <c:v>1387.52</c:v>
                </c:pt>
                <c:pt idx="11">
                  <c:v>1338.96</c:v>
                </c:pt>
                <c:pt idx="12">
                  <c:v>1296.3599999999999</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'Bogotá Vanti'!$F$15:$R$15</c:f>
              <c:numCache>
                <c:formatCode>0.0</c:formatCode>
                <c:ptCount val="13"/>
                <c:pt idx="0">
                  <c:v>2366.44</c:v>
                </c:pt>
                <c:pt idx="1">
                  <c:v>2326.42</c:v>
                </c:pt>
                <c:pt idx="2">
                  <c:v>2350.92</c:v>
                </c:pt>
                <c:pt idx="3">
                  <c:v>2225.9</c:v>
                </c:pt>
                <c:pt idx="4">
                  <c:v>2394.5</c:v>
                </c:pt>
                <c:pt idx="5">
                  <c:v>2544.46</c:v>
                </c:pt>
                <c:pt idx="6">
                  <c:v>2293.7399999999998</c:v>
                </c:pt>
                <c:pt idx="7">
                  <c:v>2219.14</c:v>
                </c:pt>
                <c:pt idx="8">
                  <c:v>2200.52</c:v>
                </c:pt>
                <c:pt idx="9">
                  <c:v>2257.17</c:v>
                </c:pt>
                <c:pt idx="10">
                  <c:v>2430.2199999999998</c:v>
                </c:pt>
                <c:pt idx="11">
                  <c:v>2307.16</c:v>
                </c:pt>
                <c:pt idx="12">
                  <c:v>2250.11</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'Bogotá Vanti'!$F$16:$R$16</c:f>
              <c:numCache>
                <c:formatCode>0.0</c:formatCode>
                <c:ptCount val="13"/>
                <c:pt idx="0">
                  <c:v>2839.7280000000001</c:v>
                </c:pt>
                <c:pt idx="1">
                  <c:v>2791.7040000000002</c:v>
                </c:pt>
                <c:pt idx="2">
                  <c:v>2821.1039999999998</c:v>
                </c:pt>
                <c:pt idx="3">
                  <c:v>2671.08</c:v>
                </c:pt>
                <c:pt idx="4">
                  <c:v>2873.4</c:v>
                </c:pt>
                <c:pt idx="5">
                  <c:v>3053.3519999999999</c:v>
                </c:pt>
                <c:pt idx="6">
                  <c:v>2752.4879999999998</c:v>
                </c:pt>
                <c:pt idx="7">
                  <c:v>2662.9679999999998</c:v>
                </c:pt>
                <c:pt idx="8">
                  <c:v>2640.6239999999998</c:v>
                </c:pt>
                <c:pt idx="9">
                  <c:v>2708.6039999999998</c:v>
                </c:pt>
                <c:pt idx="10">
                  <c:v>2916.2639999999997</c:v>
                </c:pt>
                <c:pt idx="11">
                  <c:v>2768.5919999999996</c:v>
                </c:pt>
                <c:pt idx="12">
                  <c:v>2700.1320000000001</c:v>
                </c:pt>
              </c:numCache>
            </c:numRef>
          </c:val>
          <c:extLs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578731728"/>
        <c:axId val="578734864"/>
      </c:barChart>
      <c:dateAx>
        <c:axId val="57873172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4864"/>
        <c:crosses val="autoZero"/>
        <c:auto val="1"/>
        <c:lblOffset val="100"/>
        <c:baseTimeUnit val="months"/>
      </c:dateAx>
      <c:valAx>
        <c:axId val="5787348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'Cartagena '!$F$5:$R$5</c:f>
              <c:numCache>
                <c:formatCode>0.0</c:formatCode>
                <c:ptCount val="13"/>
                <c:pt idx="0">
                  <c:v>957.29</c:v>
                </c:pt>
                <c:pt idx="1">
                  <c:v>952.33</c:v>
                </c:pt>
                <c:pt idx="2">
                  <c:v>969.64</c:v>
                </c:pt>
                <c:pt idx="3">
                  <c:v>944.16</c:v>
                </c:pt>
                <c:pt idx="4">
                  <c:v>1097.97</c:v>
                </c:pt>
                <c:pt idx="5">
                  <c:v>1063.6099999999999</c:v>
                </c:pt>
                <c:pt idx="6">
                  <c:v>1100.75</c:v>
                </c:pt>
                <c:pt idx="7">
                  <c:v>1149.17</c:v>
                </c:pt>
                <c:pt idx="8">
                  <c:v>1169.81</c:v>
                </c:pt>
                <c:pt idx="9">
                  <c:v>1152.8900000000001</c:v>
                </c:pt>
                <c:pt idx="10">
                  <c:v>1245.21</c:v>
                </c:pt>
                <c:pt idx="11">
                  <c:v>1198.69</c:v>
                </c:pt>
                <c:pt idx="12">
                  <c:v>1243.5899999999999</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'Cartagena '!$F$6:$R$6</c:f>
              <c:numCache>
                <c:formatCode>0.0</c:formatCode>
                <c:ptCount val="13"/>
                <c:pt idx="0">
                  <c:v>228.69</c:v>
                </c:pt>
                <c:pt idx="1">
                  <c:v>230.03</c:v>
                </c:pt>
                <c:pt idx="2">
                  <c:v>231.88</c:v>
                </c:pt>
                <c:pt idx="3">
                  <c:v>237.1</c:v>
                </c:pt>
                <c:pt idx="4">
                  <c:v>224.12</c:v>
                </c:pt>
                <c:pt idx="5">
                  <c:v>230.85</c:v>
                </c:pt>
                <c:pt idx="6">
                  <c:v>229.35</c:v>
                </c:pt>
                <c:pt idx="7">
                  <c:v>241.94</c:v>
                </c:pt>
                <c:pt idx="8">
                  <c:v>242.77</c:v>
                </c:pt>
                <c:pt idx="9">
                  <c:v>244.35</c:v>
                </c:pt>
                <c:pt idx="10">
                  <c:v>249.31</c:v>
                </c:pt>
                <c:pt idx="11">
                  <c:v>239.93</c:v>
                </c:pt>
                <c:pt idx="12">
                  <c:v>236.51</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'Cartagena '!$F$7:$R$7</c:f>
              <c:numCache>
                <c:formatCode>0.0</c:formatCode>
                <c:ptCount val="13"/>
                <c:pt idx="0">
                  <c:v>958.18</c:v>
                </c:pt>
                <c:pt idx="1">
                  <c:v>965.19</c:v>
                </c:pt>
                <c:pt idx="2">
                  <c:v>967.17</c:v>
                </c:pt>
                <c:pt idx="3">
                  <c:v>964.97</c:v>
                </c:pt>
                <c:pt idx="4">
                  <c:v>961.47</c:v>
                </c:pt>
                <c:pt idx="5">
                  <c:v>968.52</c:v>
                </c:pt>
                <c:pt idx="6">
                  <c:v>978.39</c:v>
                </c:pt>
                <c:pt idx="7">
                  <c:v>981.04</c:v>
                </c:pt>
                <c:pt idx="8">
                  <c:v>985.62</c:v>
                </c:pt>
                <c:pt idx="9">
                  <c:v>986.31</c:v>
                </c:pt>
                <c:pt idx="10">
                  <c:v>991.79</c:v>
                </c:pt>
                <c:pt idx="11">
                  <c:v>993.79</c:v>
                </c:pt>
                <c:pt idx="12">
                  <c:v>988.99</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578731336"/>
        <c:axId val="578734080"/>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'Cartagena '!$F$8:$R$8</c:f>
              <c:numCache>
                <c:formatCode>0.0</c:formatCode>
                <c:ptCount val="13"/>
                <c:pt idx="0">
                  <c:v>2187.17</c:v>
                </c:pt>
                <c:pt idx="1">
                  <c:v>2190.44</c:v>
                </c:pt>
                <c:pt idx="2">
                  <c:v>2212.27</c:v>
                </c:pt>
                <c:pt idx="3">
                  <c:v>2189.08</c:v>
                </c:pt>
                <c:pt idx="4">
                  <c:v>2321.9</c:v>
                </c:pt>
                <c:pt idx="5">
                  <c:v>2309.92</c:v>
                </c:pt>
                <c:pt idx="6">
                  <c:v>2356.7399999999998</c:v>
                </c:pt>
                <c:pt idx="7">
                  <c:v>2421.11</c:v>
                </c:pt>
                <c:pt idx="8">
                  <c:v>2446.4</c:v>
                </c:pt>
                <c:pt idx="9">
                  <c:v>2432.73</c:v>
                </c:pt>
                <c:pt idx="10">
                  <c:v>2538.92</c:v>
                </c:pt>
                <c:pt idx="11">
                  <c:v>2483.0500000000002</c:v>
                </c:pt>
                <c:pt idx="12">
                  <c:v>2508.13</c:v>
                </c:pt>
              </c:numCache>
            </c:numRef>
          </c:val>
          <c:smooth val="0"/>
          <c:extLs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578731336"/>
        <c:axId val="578734080"/>
      </c:lineChart>
      <c:dateAx>
        <c:axId val="57873133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4080"/>
        <c:crosses val="autoZero"/>
        <c:auto val="1"/>
        <c:lblOffset val="100"/>
        <c:baseTimeUnit val="months"/>
      </c:dateAx>
      <c:valAx>
        <c:axId val="5787340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1336"/>
        <c:crosses val="autoZero"/>
        <c:crossBetween val="between"/>
      </c:valAx>
      <c:spPr>
        <a:noFill/>
        <a:ln>
          <a:noFill/>
        </a:ln>
        <a:effectLst/>
      </c:spPr>
    </c:plotArea>
    <c:legend>
      <c:legendPos val="b"/>
      <c:layout>
        <c:manualLayout>
          <c:xMode val="edge"/>
          <c:yMode val="edge"/>
          <c:x val="0.32761103483144172"/>
          <c:y val="0.8787195034876415"/>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'Cartagena '!$F$13:$R$13</c:f>
              <c:numCache>
                <c:formatCode>0.0</c:formatCode>
                <c:ptCount val="13"/>
                <c:pt idx="0">
                  <c:v>1089.94</c:v>
                </c:pt>
                <c:pt idx="1">
                  <c:v>1095.74</c:v>
                </c:pt>
                <c:pt idx="2">
                  <c:v>1098.48</c:v>
                </c:pt>
                <c:pt idx="3">
                  <c:v>1103.6300000000001</c:v>
                </c:pt>
                <c:pt idx="4">
                  <c:v>1108.7</c:v>
                </c:pt>
                <c:pt idx="5">
                  <c:v>1118.8399999999999</c:v>
                </c:pt>
                <c:pt idx="6">
                  <c:v>1131</c:v>
                </c:pt>
                <c:pt idx="7">
                  <c:v>1138.97</c:v>
                </c:pt>
                <c:pt idx="8">
                  <c:v>1145.73</c:v>
                </c:pt>
                <c:pt idx="9">
                  <c:v>1150.56</c:v>
                </c:pt>
                <c:pt idx="10">
                  <c:v>1154.26</c:v>
                </c:pt>
                <c:pt idx="11">
                  <c:v>1156.5999999999999</c:v>
                </c:pt>
                <c:pt idx="12">
                  <c:v>1156.5999999999999</c:v>
                </c:pt>
              </c:numCache>
            </c:numRef>
          </c:val>
          <c:extLs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'Cartagena '!$F$14:$R$14</c:f>
              <c:numCache>
                <c:formatCode>0.0</c:formatCode>
                <c:ptCount val="13"/>
                <c:pt idx="0">
                  <c:v>1367.67</c:v>
                </c:pt>
                <c:pt idx="1">
                  <c:v>1374.95</c:v>
                </c:pt>
                <c:pt idx="2">
                  <c:v>1378.38</c:v>
                </c:pt>
                <c:pt idx="3">
                  <c:v>1384.85</c:v>
                </c:pt>
                <c:pt idx="4">
                  <c:v>1391.21</c:v>
                </c:pt>
                <c:pt idx="5">
                  <c:v>1403.94</c:v>
                </c:pt>
                <c:pt idx="6">
                  <c:v>1419.19</c:v>
                </c:pt>
                <c:pt idx="7">
                  <c:v>1429.19</c:v>
                </c:pt>
                <c:pt idx="8">
                  <c:v>1437.68</c:v>
                </c:pt>
                <c:pt idx="9">
                  <c:v>1443.74</c:v>
                </c:pt>
                <c:pt idx="10">
                  <c:v>1448.39</c:v>
                </c:pt>
                <c:pt idx="11">
                  <c:v>1451.31</c:v>
                </c:pt>
                <c:pt idx="12">
                  <c:v>1451.31</c:v>
                </c:pt>
              </c:numCache>
            </c:numRef>
          </c:val>
          <c:extLs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'Cartagena '!$F$15:$R$15</c:f>
              <c:numCache>
                <c:formatCode>0.0</c:formatCode>
                <c:ptCount val="13"/>
                <c:pt idx="0">
                  <c:v>2187.17</c:v>
                </c:pt>
                <c:pt idx="1">
                  <c:v>2190.44</c:v>
                </c:pt>
                <c:pt idx="2">
                  <c:v>2212.27</c:v>
                </c:pt>
                <c:pt idx="3">
                  <c:v>2189.08</c:v>
                </c:pt>
                <c:pt idx="4">
                  <c:v>2321.9</c:v>
                </c:pt>
                <c:pt idx="5">
                  <c:v>2309.92</c:v>
                </c:pt>
                <c:pt idx="6">
                  <c:v>2356.7399999999998</c:v>
                </c:pt>
                <c:pt idx="7">
                  <c:v>2421.11</c:v>
                </c:pt>
                <c:pt idx="8">
                  <c:v>2446.4</c:v>
                </c:pt>
                <c:pt idx="9">
                  <c:v>2432.73</c:v>
                </c:pt>
                <c:pt idx="10">
                  <c:v>2538.92</c:v>
                </c:pt>
                <c:pt idx="11">
                  <c:v>2483.0500000000002</c:v>
                </c:pt>
                <c:pt idx="12">
                  <c:v>2508.13</c:v>
                </c:pt>
              </c:numCache>
            </c:numRef>
          </c:val>
          <c:extLs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'Cartagena '!$F$16:$R$16</c:f>
              <c:numCache>
                <c:formatCode>0.0</c:formatCode>
                <c:ptCount val="13"/>
                <c:pt idx="0">
                  <c:v>2624.6039999999998</c:v>
                </c:pt>
                <c:pt idx="1">
                  <c:v>2628.5279999999998</c:v>
                </c:pt>
                <c:pt idx="2">
                  <c:v>2654.7239999999997</c:v>
                </c:pt>
                <c:pt idx="3">
                  <c:v>2626.8959999999997</c:v>
                </c:pt>
                <c:pt idx="4">
                  <c:v>2786.28</c:v>
                </c:pt>
                <c:pt idx="5">
                  <c:v>2771.904</c:v>
                </c:pt>
                <c:pt idx="6">
                  <c:v>2828.0879999999997</c:v>
                </c:pt>
                <c:pt idx="7">
                  <c:v>2905.3319999999999</c:v>
                </c:pt>
                <c:pt idx="8">
                  <c:v>2935.68</c:v>
                </c:pt>
                <c:pt idx="9">
                  <c:v>2919.2759999999998</c:v>
                </c:pt>
                <c:pt idx="10">
                  <c:v>3046.7040000000002</c:v>
                </c:pt>
                <c:pt idx="11">
                  <c:v>2979.6600000000003</c:v>
                </c:pt>
                <c:pt idx="12">
                  <c:v>3009.7559999999999</c:v>
                </c:pt>
              </c:numCache>
            </c:numRef>
          </c:val>
          <c:extLs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578734472"/>
        <c:axId val="578735256"/>
      </c:barChart>
      <c:dateAx>
        <c:axId val="5787344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5256"/>
        <c:crosses val="autoZero"/>
        <c:auto val="1"/>
        <c:lblOffset val="100"/>
        <c:baseTimeUnit val="months"/>
      </c:dateAx>
      <c:valAx>
        <c:axId val="578735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4472"/>
        <c:crosses val="autoZero"/>
        <c:crossBetween val="between"/>
      </c:valAx>
      <c:spPr>
        <a:noFill/>
        <a:ln>
          <a:noFill/>
        </a:ln>
        <a:effectLst/>
      </c:spPr>
    </c:plotArea>
    <c:legend>
      <c:legendPos val="b"/>
      <c:layout>
        <c:manualLayout>
          <c:xMode val="edge"/>
          <c:yMode val="edge"/>
          <c:x val="0.33508188067813938"/>
          <c:y val="0.89261009687977955"/>
          <c:w val="0.46717226078099033"/>
          <c:h val="6.743104501223778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Bucaramanga!$F$5:$R$5</c:f>
              <c:numCache>
                <c:formatCode>0.0</c:formatCode>
                <c:ptCount val="13"/>
                <c:pt idx="0">
                  <c:v>699.68</c:v>
                </c:pt>
                <c:pt idx="1">
                  <c:v>694.96</c:v>
                </c:pt>
                <c:pt idx="2">
                  <c:v>695.28</c:v>
                </c:pt>
                <c:pt idx="3">
                  <c:v>695.28</c:v>
                </c:pt>
                <c:pt idx="4">
                  <c:v>642.83000000000004</c:v>
                </c:pt>
                <c:pt idx="5">
                  <c:v>677.42</c:v>
                </c:pt>
                <c:pt idx="6">
                  <c:v>708.44</c:v>
                </c:pt>
                <c:pt idx="7">
                  <c:v>1399.86</c:v>
                </c:pt>
                <c:pt idx="8">
                  <c:v>1311.98</c:v>
                </c:pt>
                <c:pt idx="9">
                  <c:v>1312.28</c:v>
                </c:pt>
                <c:pt idx="10">
                  <c:v>1259.8</c:v>
                </c:pt>
                <c:pt idx="11">
                  <c:v>1305.17</c:v>
                </c:pt>
                <c:pt idx="12">
                  <c:v>1305.17</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Bucaramanga!$F$6:$R$6</c:f>
              <c:numCache>
                <c:formatCode>0.0</c:formatCode>
                <c:ptCount val="13"/>
                <c:pt idx="0">
                  <c:v>450.11</c:v>
                </c:pt>
                <c:pt idx="1">
                  <c:v>517.63</c:v>
                </c:pt>
                <c:pt idx="2">
                  <c:v>446.03</c:v>
                </c:pt>
                <c:pt idx="3">
                  <c:v>446.03</c:v>
                </c:pt>
                <c:pt idx="4">
                  <c:v>538.87</c:v>
                </c:pt>
                <c:pt idx="5">
                  <c:v>461.59</c:v>
                </c:pt>
                <c:pt idx="6">
                  <c:v>460.14</c:v>
                </c:pt>
                <c:pt idx="7">
                  <c:v>650.49</c:v>
                </c:pt>
                <c:pt idx="8">
                  <c:v>670.54</c:v>
                </c:pt>
                <c:pt idx="9">
                  <c:v>567.94000000000005</c:v>
                </c:pt>
                <c:pt idx="10">
                  <c:v>601.86</c:v>
                </c:pt>
                <c:pt idx="11">
                  <c:v>486.9</c:v>
                </c:pt>
                <c:pt idx="12">
                  <c:v>486.9</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Bucaramanga!$F$7:$R$7</c:f>
              <c:numCache>
                <c:formatCode>0.0</c:formatCode>
                <c:ptCount val="13"/>
                <c:pt idx="0">
                  <c:v>475.33</c:v>
                </c:pt>
                <c:pt idx="1">
                  <c:v>475.33</c:v>
                </c:pt>
                <c:pt idx="2">
                  <c:v>479.27</c:v>
                </c:pt>
                <c:pt idx="3">
                  <c:v>475.44</c:v>
                </c:pt>
                <c:pt idx="4">
                  <c:v>513.39</c:v>
                </c:pt>
                <c:pt idx="5">
                  <c:v>472.92</c:v>
                </c:pt>
                <c:pt idx="6">
                  <c:v>477.03</c:v>
                </c:pt>
                <c:pt idx="7">
                  <c:v>476.39</c:v>
                </c:pt>
                <c:pt idx="8">
                  <c:v>477.68</c:v>
                </c:pt>
                <c:pt idx="9">
                  <c:v>476.34</c:v>
                </c:pt>
                <c:pt idx="10">
                  <c:v>479.26</c:v>
                </c:pt>
                <c:pt idx="11">
                  <c:v>479.71586000000002</c:v>
                </c:pt>
                <c:pt idx="12">
                  <c:v>479.71586000000002</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578732512"/>
        <c:axId val="578728592"/>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Bucaramanga!$F$8:$R$8</c:f>
              <c:numCache>
                <c:formatCode>0.0</c:formatCode>
                <c:ptCount val="13"/>
                <c:pt idx="0">
                  <c:v>1679.03</c:v>
                </c:pt>
                <c:pt idx="1">
                  <c:v>1746.12</c:v>
                </c:pt>
                <c:pt idx="2">
                  <c:v>1675.45</c:v>
                </c:pt>
                <c:pt idx="3">
                  <c:v>1675</c:v>
                </c:pt>
                <c:pt idx="4">
                  <c:v>1705.82</c:v>
                </c:pt>
                <c:pt idx="5">
                  <c:v>1662.32</c:v>
                </c:pt>
                <c:pt idx="6">
                  <c:v>1703.21</c:v>
                </c:pt>
                <c:pt idx="7">
                  <c:v>2569.14</c:v>
                </c:pt>
                <c:pt idx="8">
                  <c:v>2524.7600000000002</c:v>
                </c:pt>
                <c:pt idx="9">
                  <c:v>2424.67</c:v>
                </c:pt>
                <c:pt idx="10">
                  <c:v>2399.06</c:v>
                </c:pt>
                <c:pt idx="11">
                  <c:v>2329.89</c:v>
                </c:pt>
                <c:pt idx="12">
                  <c:v>2329.89</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578732512"/>
        <c:axId val="578728592"/>
      </c:lineChart>
      <c:catAx>
        <c:axId val="578732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8592"/>
        <c:crosses val="autoZero"/>
        <c:auto val="0"/>
        <c:lblAlgn val="ctr"/>
        <c:lblOffset val="100"/>
        <c:noMultiLvlLbl val="1"/>
      </c:catAx>
      <c:valAx>
        <c:axId val="5787285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2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Bucaramanga!$F$13:$R$13</c:f>
              <c:numCache>
                <c:formatCode>0.0</c:formatCode>
                <c:ptCount val="13"/>
                <c:pt idx="0">
                  <c:v>765.41</c:v>
                </c:pt>
                <c:pt idx="1">
                  <c:v>794.12</c:v>
                </c:pt>
                <c:pt idx="2">
                  <c:v>760.84</c:v>
                </c:pt>
                <c:pt idx="3">
                  <c:v>762.7</c:v>
                </c:pt>
                <c:pt idx="4">
                  <c:v>794.89</c:v>
                </c:pt>
                <c:pt idx="5">
                  <c:v>781.94</c:v>
                </c:pt>
                <c:pt idx="6">
                  <c:v>785.02</c:v>
                </c:pt>
                <c:pt idx="7">
                  <c:v>1125.1600000000001</c:v>
                </c:pt>
                <c:pt idx="8">
                  <c:v>1112.9000000000001</c:v>
                </c:pt>
                <c:pt idx="9">
                  <c:v>1070.1199999999999</c:v>
                </c:pt>
                <c:pt idx="10">
                  <c:v>1061.6300000000001</c:v>
                </c:pt>
                <c:pt idx="11">
                  <c:v>1029.96</c:v>
                </c:pt>
                <c:pt idx="12">
                  <c:v>1030.3900000000001</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Bucaramanga!$F$14:$R$14</c:f>
              <c:numCache>
                <c:formatCode>0.0</c:formatCode>
                <c:ptCount val="13"/>
                <c:pt idx="0">
                  <c:v>980.53</c:v>
                </c:pt>
                <c:pt idx="1">
                  <c:v>1014.06</c:v>
                </c:pt>
                <c:pt idx="2">
                  <c:v>969.81</c:v>
                </c:pt>
                <c:pt idx="3">
                  <c:v>971.9</c:v>
                </c:pt>
                <c:pt idx="4">
                  <c:v>991.4</c:v>
                </c:pt>
                <c:pt idx="5">
                  <c:v>996.24</c:v>
                </c:pt>
                <c:pt idx="6">
                  <c:v>978.2</c:v>
                </c:pt>
                <c:pt idx="7">
                  <c:v>1428.55</c:v>
                </c:pt>
                <c:pt idx="8">
                  <c:v>1389.48</c:v>
                </c:pt>
                <c:pt idx="9">
                  <c:v>1335.02</c:v>
                </c:pt>
                <c:pt idx="10">
                  <c:v>1324.88</c:v>
                </c:pt>
                <c:pt idx="11">
                  <c:v>1311.92</c:v>
                </c:pt>
                <c:pt idx="12">
                  <c:v>1308.93</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Bucaramanga!$F$15:$R$15</c:f>
              <c:numCache>
                <c:formatCode>0.0</c:formatCode>
                <c:ptCount val="13"/>
                <c:pt idx="0">
                  <c:v>1679.03</c:v>
                </c:pt>
                <c:pt idx="1">
                  <c:v>1746.12</c:v>
                </c:pt>
                <c:pt idx="2">
                  <c:v>1675.45</c:v>
                </c:pt>
                <c:pt idx="3">
                  <c:v>1675</c:v>
                </c:pt>
                <c:pt idx="4">
                  <c:v>1705.82</c:v>
                </c:pt>
                <c:pt idx="5">
                  <c:v>1705.82</c:v>
                </c:pt>
                <c:pt idx="6">
                  <c:v>1703.21</c:v>
                </c:pt>
                <c:pt idx="7">
                  <c:v>2569.14</c:v>
                </c:pt>
                <c:pt idx="8">
                  <c:v>2524.7600000000002</c:v>
                </c:pt>
                <c:pt idx="9">
                  <c:v>2424.67</c:v>
                </c:pt>
                <c:pt idx="10">
                  <c:v>2399.06</c:v>
                </c:pt>
                <c:pt idx="11">
                  <c:v>2329.89</c:v>
                </c:pt>
                <c:pt idx="12">
                  <c:v>2329.89</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Bucaramanga!$F$16:$R$16</c:f>
              <c:numCache>
                <c:formatCode>0.0</c:formatCode>
                <c:ptCount val="13"/>
                <c:pt idx="0">
                  <c:v>1712.6106</c:v>
                </c:pt>
                <c:pt idx="1">
                  <c:v>2095.3440000000001</c:v>
                </c:pt>
                <c:pt idx="2">
                  <c:v>2010.54</c:v>
                </c:pt>
                <c:pt idx="3">
                  <c:v>2010</c:v>
                </c:pt>
                <c:pt idx="4">
                  <c:v>2046.9839999999999</c:v>
                </c:pt>
                <c:pt idx="5">
                  <c:v>2046.9839999999999</c:v>
                </c:pt>
                <c:pt idx="6">
                  <c:v>2043.8519999999999</c:v>
                </c:pt>
                <c:pt idx="7">
                  <c:v>3082.9679999999998</c:v>
                </c:pt>
                <c:pt idx="8">
                  <c:v>3029.712</c:v>
                </c:pt>
                <c:pt idx="9">
                  <c:v>2909.6039999999998</c:v>
                </c:pt>
                <c:pt idx="10">
                  <c:v>2878.8719999999998</c:v>
                </c:pt>
                <c:pt idx="11">
                  <c:v>2795.8679999999999</c:v>
                </c:pt>
                <c:pt idx="12">
                  <c:v>2795.8679999999999</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578730160"/>
        <c:axId val="578732904"/>
      </c:barChart>
      <c:dateAx>
        <c:axId val="57873016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2904"/>
        <c:crosses val="autoZero"/>
        <c:auto val="1"/>
        <c:lblOffset val="100"/>
        <c:baseTimeUnit val="months"/>
      </c:dateAx>
      <c:valAx>
        <c:axId val="578732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Cali!$F$5:$R$5</c:f>
              <c:numCache>
                <c:formatCode>0.0</c:formatCode>
                <c:ptCount val="13"/>
                <c:pt idx="0">
                  <c:v>1111.32</c:v>
                </c:pt>
                <c:pt idx="1">
                  <c:v>1059.24</c:v>
                </c:pt>
                <c:pt idx="2">
                  <c:v>1065.48</c:v>
                </c:pt>
                <c:pt idx="3">
                  <c:v>1109.29</c:v>
                </c:pt>
                <c:pt idx="4">
                  <c:v>1076.6400000000001</c:v>
                </c:pt>
                <c:pt idx="5">
                  <c:v>1149.8399999999999</c:v>
                </c:pt>
                <c:pt idx="6">
                  <c:v>1120.7</c:v>
                </c:pt>
                <c:pt idx="7">
                  <c:v>1055.8599999999999</c:v>
                </c:pt>
                <c:pt idx="8">
                  <c:v>948.36</c:v>
                </c:pt>
                <c:pt idx="9">
                  <c:v>1036.93</c:v>
                </c:pt>
                <c:pt idx="10">
                  <c:v>1101.2</c:v>
                </c:pt>
                <c:pt idx="11">
                  <c:v>1148.33</c:v>
                </c:pt>
                <c:pt idx="12">
                  <c:v>996.18</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Cali!$F$6:$R$6</c:f>
              <c:numCache>
                <c:formatCode>0.0</c:formatCode>
                <c:ptCount val="13"/>
                <c:pt idx="0">
                  <c:v>1053.08</c:v>
                </c:pt>
                <c:pt idx="1">
                  <c:v>1102.78</c:v>
                </c:pt>
                <c:pt idx="2">
                  <c:v>1018.81</c:v>
                </c:pt>
                <c:pt idx="3">
                  <c:v>1180.21</c:v>
                </c:pt>
                <c:pt idx="4">
                  <c:v>1125.08</c:v>
                </c:pt>
                <c:pt idx="5">
                  <c:v>1130.93</c:v>
                </c:pt>
                <c:pt idx="6">
                  <c:v>1064.8399999999999</c:v>
                </c:pt>
                <c:pt idx="7">
                  <c:v>1164.42</c:v>
                </c:pt>
                <c:pt idx="8">
                  <c:v>1022.14</c:v>
                </c:pt>
                <c:pt idx="9">
                  <c:v>1044.3699999999999</c:v>
                </c:pt>
                <c:pt idx="10">
                  <c:v>1130.6099999999999</c:v>
                </c:pt>
                <c:pt idx="11">
                  <c:v>1055.68</c:v>
                </c:pt>
                <c:pt idx="12">
                  <c:v>1092.71</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Cali!$F$7:$R$7</c:f>
              <c:numCache>
                <c:formatCode>0.0</c:formatCode>
                <c:ptCount val="13"/>
                <c:pt idx="0">
                  <c:v>831</c:v>
                </c:pt>
                <c:pt idx="1">
                  <c:v>837</c:v>
                </c:pt>
                <c:pt idx="2">
                  <c:v>839</c:v>
                </c:pt>
                <c:pt idx="3">
                  <c:v>836</c:v>
                </c:pt>
                <c:pt idx="4">
                  <c:v>833</c:v>
                </c:pt>
                <c:pt idx="5">
                  <c:v>839</c:v>
                </c:pt>
                <c:pt idx="6">
                  <c:v>848</c:v>
                </c:pt>
                <c:pt idx="7">
                  <c:v>850</c:v>
                </c:pt>
                <c:pt idx="8">
                  <c:v>854</c:v>
                </c:pt>
                <c:pt idx="9">
                  <c:v>854</c:v>
                </c:pt>
                <c:pt idx="10">
                  <c:v>859</c:v>
                </c:pt>
                <c:pt idx="11">
                  <c:v>861</c:v>
                </c:pt>
                <c:pt idx="12">
                  <c:v>857</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578735648"/>
        <c:axId val="578708208"/>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Cali!$F$8:$R$8</c:f>
              <c:numCache>
                <c:formatCode>0.0</c:formatCode>
                <c:ptCount val="13"/>
                <c:pt idx="0">
                  <c:v>3003.77</c:v>
                </c:pt>
                <c:pt idx="1">
                  <c:v>3011.88</c:v>
                </c:pt>
                <c:pt idx="2">
                  <c:v>2933.28</c:v>
                </c:pt>
                <c:pt idx="3">
                  <c:v>3156.1</c:v>
                </c:pt>
                <c:pt idx="4">
                  <c:v>3048.21</c:v>
                </c:pt>
                <c:pt idx="5">
                  <c:v>3133.79</c:v>
                </c:pt>
                <c:pt idx="6">
                  <c:v>3037.71</c:v>
                </c:pt>
                <c:pt idx="7">
                  <c:v>3088.17</c:v>
                </c:pt>
                <c:pt idx="8">
                  <c:v>2826.38</c:v>
                </c:pt>
                <c:pt idx="9">
                  <c:v>2946.18</c:v>
                </c:pt>
                <c:pt idx="10">
                  <c:v>3127.34</c:v>
                </c:pt>
                <c:pt idx="11">
                  <c:v>3080.52</c:v>
                </c:pt>
                <c:pt idx="12">
                  <c:v>2964.54</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578735648"/>
        <c:axId val="578708208"/>
      </c:lineChart>
      <c:dateAx>
        <c:axId val="5787356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8208"/>
        <c:crosses val="autoZero"/>
        <c:auto val="1"/>
        <c:lblOffset val="100"/>
        <c:baseTimeUnit val="months"/>
      </c:dateAx>
      <c:valAx>
        <c:axId val="57870820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5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86999712406282E-2"/>
          <c:y val="0.2318492177552022"/>
          <c:w val="0.90073951586475576"/>
          <c:h val="0.58381810815902335"/>
        </c:manualLayout>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Cali!$F$13:$R$13</c:f>
              <c:numCache>
                <c:formatCode>0.0</c:formatCode>
                <c:ptCount val="13"/>
                <c:pt idx="0">
                  <c:v>1495.79</c:v>
                </c:pt>
                <c:pt idx="1">
                  <c:v>1503.86</c:v>
                </c:pt>
                <c:pt idx="2">
                  <c:v>1507.62</c:v>
                </c:pt>
                <c:pt idx="3">
                  <c:v>1514.69</c:v>
                </c:pt>
                <c:pt idx="4">
                  <c:v>1521.53</c:v>
                </c:pt>
                <c:pt idx="5">
                  <c:v>1535.52</c:v>
                </c:pt>
                <c:pt idx="6">
                  <c:v>1552.26</c:v>
                </c:pt>
                <c:pt idx="7">
                  <c:v>1563.13</c:v>
                </c:pt>
                <c:pt idx="8">
                  <c:v>1572.35</c:v>
                </c:pt>
                <c:pt idx="9">
                  <c:v>1579.11</c:v>
                </c:pt>
                <c:pt idx="10">
                  <c:v>1584.16</c:v>
                </c:pt>
                <c:pt idx="11">
                  <c:v>1587.33</c:v>
                </c:pt>
                <c:pt idx="12">
                  <c:v>1587.33</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Cali!$F$14:$R$14</c:f>
              <c:numCache>
                <c:formatCode>0.0</c:formatCode>
                <c:ptCount val="13"/>
                <c:pt idx="0">
                  <c:v>1876.58</c:v>
                </c:pt>
                <c:pt idx="1">
                  <c:v>1886.71</c:v>
                </c:pt>
                <c:pt idx="2">
                  <c:v>1891.43</c:v>
                </c:pt>
                <c:pt idx="3">
                  <c:v>1900.29</c:v>
                </c:pt>
                <c:pt idx="4">
                  <c:v>1908.87</c:v>
                </c:pt>
                <c:pt idx="5">
                  <c:v>1926.43</c:v>
                </c:pt>
                <c:pt idx="6">
                  <c:v>1947.43</c:v>
                </c:pt>
                <c:pt idx="7">
                  <c:v>1961.06</c:v>
                </c:pt>
                <c:pt idx="8">
                  <c:v>1972.63</c:v>
                </c:pt>
                <c:pt idx="9">
                  <c:v>1981.11</c:v>
                </c:pt>
                <c:pt idx="10">
                  <c:v>1987.45</c:v>
                </c:pt>
                <c:pt idx="11">
                  <c:v>1991.43</c:v>
                </c:pt>
                <c:pt idx="12">
                  <c:v>1991.43</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Cali!$F$15:$R$15</c:f>
              <c:numCache>
                <c:formatCode>0.0</c:formatCode>
                <c:ptCount val="13"/>
                <c:pt idx="0">
                  <c:v>3003.77</c:v>
                </c:pt>
                <c:pt idx="1">
                  <c:v>3011.88</c:v>
                </c:pt>
                <c:pt idx="2">
                  <c:v>2933.28</c:v>
                </c:pt>
                <c:pt idx="3">
                  <c:v>3156.1</c:v>
                </c:pt>
                <c:pt idx="4">
                  <c:v>3048.21</c:v>
                </c:pt>
                <c:pt idx="5">
                  <c:v>3133.79</c:v>
                </c:pt>
                <c:pt idx="6">
                  <c:v>3037.71</c:v>
                </c:pt>
                <c:pt idx="7">
                  <c:v>3088.17</c:v>
                </c:pt>
                <c:pt idx="8">
                  <c:v>2826.38</c:v>
                </c:pt>
                <c:pt idx="9">
                  <c:v>2946.18</c:v>
                </c:pt>
                <c:pt idx="10">
                  <c:v>3127.34</c:v>
                </c:pt>
                <c:pt idx="11">
                  <c:v>3080.52</c:v>
                </c:pt>
                <c:pt idx="12">
                  <c:v>2964.54</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Cali!$F$16:$R$16</c:f>
              <c:numCache>
                <c:formatCode>0.0</c:formatCode>
                <c:ptCount val="13"/>
                <c:pt idx="0">
                  <c:v>3604.5239999999999</c:v>
                </c:pt>
                <c:pt idx="1">
                  <c:v>3614.2560000000003</c:v>
                </c:pt>
                <c:pt idx="2">
                  <c:v>3519.9360000000001</c:v>
                </c:pt>
                <c:pt idx="3">
                  <c:v>3787.3199999999997</c:v>
                </c:pt>
                <c:pt idx="4">
                  <c:v>3657.8519999999999</c:v>
                </c:pt>
                <c:pt idx="5">
                  <c:v>3760.5479999999998</c:v>
                </c:pt>
                <c:pt idx="6">
                  <c:v>3645.252</c:v>
                </c:pt>
                <c:pt idx="7">
                  <c:v>3705.8040000000001</c:v>
                </c:pt>
                <c:pt idx="8">
                  <c:v>3391.6559999999999</c:v>
                </c:pt>
                <c:pt idx="9">
                  <c:v>3535.4159999999997</c:v>
                </c:pt>
                <c:pt idx="10">
                  <c:v>3752.808</c:v>
                </c:pt>
                <c:pt idx="11">
                  <c:v>3696.6239999999998</c:v>
                </c:pt>
                <c:pt idx="12">
                  <c:v>3557.4479999999999</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578706640"/>
        <c:axId val="578713696"/>
      </c:barChart>
      <c:dateAx>
        <c:axId val="5787066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3696"/>
        <c:crosses val="autoZero"/>
        <c:auto val="1"/>
        <c:lblOffset val="100"/>
        <c:baseTimeUnit val="months"/>
      </c:dateAx>
      <c:valAx>
        <c:axId val="5787136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6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Cúcuta!$F$5:$R$5</c:f>
              <c:numCache>
                <c:formatCode>0.0</c:formatCode>
                <c:ptCount val="13"/>
                <c:pt idx="0">
                  <c:v>1612.68</c:v>
                </c:pt>
                <c:pt idx="1">
                  <c:v>1472.87</c:v>
                </c:pt>
                <c:pt idx="2">
                  <c:v>1461.93</c:v>
                </c:pt>
                <c:pt idx="3">
                  <c:v>1634.91</c:v>
                </c:pt>
                <c:pt idx="4">
                  <c:v>1438.39</c:v>
                </c:pt>
                <c:pt idx="5">
                  <c:v>1576.01</c:v>
                </c:pt>
                <c:pt idx="6">
                  <c:v>1700.05</c:v>
                </c:pt>
                <c:pt idx="7">
                  <c:v>1798.37</c:v>
                </c:pt>
                <c:pt idx="8">
                  <c:v>1534.68</c:v>
                </c:pt>
                <c:pt idx="9">
                  <c:v>1514.15</c:v>
                </c:pt>
                <c:pt idx="10">
                  <c:v>1895.58</c:v>
                </c:pt>
                <c:pt idx="11">
                  <c:v>2039.81</c:v>
                </c:pt>
                <c:pt idx="12">
                  <c:v>2112.34</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Cúcuta!$F$6:$R$6</c:f>
              <c:numCache>
                <c:formatCode>0.0</c:formatCode>
                <c:ptCount val="13"/>
                <c:pt idx="0">
                  <c:v>273.44</c:v>
                </c:pt>
                <c:pt idx="1">
                  <c:v>314.83</c:v>
                </c:pt>
                <c:pt idx="2">
                  <c:v>274.94</c:v>
                </c:pt>
                <c:pt idx="3">
                  <c:v>262.98</c:v>
                </c:pt>
                <c:pt idx="4">
                  <c:v>324.32</c:v>
                </c:pt>
                <c:pt idx="5">
                  <c:v>285.69</c:v>
                </c:pt>
                <c:pt idx="6">
                  <c:v>269.94</c:v>
                </c:pt>
                <c:pt idx="7">
                  <c:v>307.79000000000002</c:v>
                </c:pt>
                <c:pt idx="8">
                  <c:v>289.14999999999998</c:v>
                </c:pt>
                <c:pt idx="9">
                  <c:v>291.36</c:v>
                </c:pt>
                <c:pt idx="10">
                  <c:v>306.94</c:v>
                </c:pt>
                <c:pt idx="11">
                  <c:v>249.7</c:v>
                </c:pt>
                <c:pt idx="12">
                  <c:v>252.45</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Cúcuta!$F$7:$R$7</c:f>
              <c:numCache>
                <c:formatCode>0.0</c:formatCode>
                <c:ptCount val="13"/>
                <c:pt idx="0">
                  <c:v>1396.57</c:v>
                </c:pt>
                <c:pt idx="1">
                  <c:v>1393.18</c:v>
                </c:pt>
                <c:pt idx="2">
                  <c:v>1409.38</c:v>
                </c:pt>
                <c:pt idx="3">
                  <c:v>1363.86</c:v>
                </c:pt>
                <c:pt idx="4">
                  <c:v>1395.26</c:v>
                </c:pt>
                <c:pt idx="5">
                  <c:v>1404.22</c:v>
                </c:pt>
                <c:pt idx="6">
                  <c:v>1326.24</c:v>
                </c:pt>
                <c:pt idx="7">
                  <c:v>1326.82</c:v>
                </c:pt>
                <c:pt idx="8">
                  <c:v>1319.2</c:v>
                </c:pt>
                <c:pt idx="9">
                  <c:v>1317.51</c:v>
                </c:pt>
                <c:pt idx="10">
                  <c:v>1332.36</c:v>
                </c:pt>
                <c:pt idx="11">
                  <c:v>769.89</c:v>
                </c:pt>
                <c:pt idx="12">
                  <c:v>1330.21</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578707032"/>
        <c:axId val="5787074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Cúcuta!$F$8:$R$8</c:f>
              <c:numCache>
                <c:formatCode>0.0</c:formatCode>
                <c:ptCount val="13"/>
                <c:pt idx="0">
                  <c:v>3297.13</c:v>
                </c:pt>
                <c:pt idx="1">
                  <c:v>3179.1</c:v>
                </c:pt>
                <c:pt idx="2">
                  <c:v>3137.6</c:v>
                </c:pt>
                <c:pt idx="3">
                  <c:v>3248.56</c:v>
                </c:pt>
                <c:pt idx="4">
                  <c:v>3143.99</c:v>
                </c:pt>
                <c:pt idx="5">
                  <c:v>3248.06</c:v>
                </c:pt>
                <c:pt idx="6">
                  <c:v>3269.41</c:v>
                </c:pt>
                <c:pt idx="7">
                  <c:v>3405.56</c:v>
                </c:pt>
                <c:pt idx="8">
                  <c:v>3119.67</c:v>
                </c:pt>
                <c:pt idx="9">
                  <c:v>3091.92</c:v>
                </c:pt>
                <c:pt idx="10">
                  <c:v>3498.45</c:v>
                </c:pt>
                <c:pt idx="11">
                  <c:v>3024.68</c:v>
                </c:pt>
                <c:pt idx="12">
                  <c:v>3662.21</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578707032"/>
        <c:axId val="578707424"/>
      </c:lineChart>
      <c:catAx>
        <c:axId val="5787070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7424"/>
        <c:crosses val="autoZero"/>
        <c:auto val="0"/>
        <c:lblAlgn val="ctr"/>
        <c:lblOffset val="100"/>
        <c:noMultiLvlLbl val="1"/>
      </c:catAx>
      <c:valAx>
        <c:axId val="5787074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7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Cúcuta!$F$13:$R$13</c:f>
              <c:numCache>
                <c:formatCode>0.0</c:formatCode>
                <c:ptCount val="13"/>
                <c:pt idx="0">
                  <c:v>1571.61</c:v>
                </c:pt>
                <c:pt idx="1">
                  <c:v>1579.97</c:v>
                </c:pt>
                <c:pt idx="2">
                  <c:v>1583.91</c:v>
                </c:pt>
                <c:pt idx="3">
                  <c:v>1591.49</c:v>
                </c:pt>
                <c:pt idx="4">
                  <c:v>1598.77</c:v>
                </c:pt>
                <c:pt idx="5">
                  <c:v>1613.32</c:v>
                </c:pt>
                <c:pt idx="6">
                  <c:v>1630.69</c:v>
                </c:pt>
                <c:pt idx="7">
                  <c:v>1642.16</c:v>
                </c:pt>
                <c:pt idx="8">
                  <c:v>1651.93</c:v>
                </c:pt>
                <c:pt idx="9">
                  <c:v>1659.09</c:v>
                </c:pt>
                <c:pt idx="10">
                  <c:v>1664.44</c:v>
                </c:pt>
                <c:pt idx="11">
                  <c:v>1667.53</c:v>
                </c:pt>
                <c:pt idx="12">
                  <c:v>1667.91</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Cúcuta!$F$14:$R$14</c:f>
              <c:numCache>
                <c:formatCode>0.0</c:formatCode>
                <c:ptCount val="13"/>
                <c:pt idx="0">
                  <c:v>1966.99</c:v>
                </c:pt>
                <c:pt idx="1">
                  <c:v>1977.45</c:v>
                </c:pt>
                <c:pt idx="2">
                  <c:v>1982.39</c:v>
                </c:pt>
                <c:pt idx="3">
                  <c:v>1991.6</c:v>
                </c:pt>
                <c:pt idx="4">
                  <c:v>2000.98</c:v>
                </c:pt>
                <c:pt idx="5">
                  <c:v>2019.31</c:v>
                </c:pt>
                <c:pt idx="6">
                  <c:v>2041.22</c:v>
                </c:pt>
                <c:pt idx="7">
                  <c:v>2055.48</c:v>
                </c:pt>
                <c:pt idx="8">
                  <c:v>2067.81</c:v>
                </c:pt>
                <c:pt idx="9">
                  <c:v>2076.3000000000002</c:v>
                </c:pt>
                <c:pt idx="10">
                  <c:v>2083.1</c:v>
                </c:pt>
                <c:pt idx="11">
                  <c:v>2087.17</c:v>
                </c:pt>
                <c:pt idx="12">
                  <c:v>2087.11</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Cúcuta!$F$15:$R$15</c:f>
              <c:numCache>
                <c:formatCode>0.0</c:formatCode>
                <c:ptCount val="13"/>
                <c:pt idx="0">
                  <c:v>3297.13</c:v>
                </c:pt>
                <c:pt idx="1">
                  <c:v>3179.1</c:v>
                </c:pt>
                <c:pt idx="2">
                  <c:v>3137.6</c:v>
                </c:pt>
                <c:pt idx="3">
                  <c:v>3248.56</c:v>
                </c:pt>
                <c:pt idx="4">
                  <c:v>3143.99</c:v>
                </c:pt>
                <c:pt idx="5">
                  <c:v>3248.06</c:v>
                </c:pt>
                <c:pt idx="6">
                  <c:v>3269.41</c:v>
                </c:pt>
                <c:pt idx="7">
                  <c:v>3405.56</c:v>
                </c:pt>
                <c:pt idx="8">
                  <c:v>3119.67</c:v>
                </c:pt>
                <c:pt idx="9">
                  <c:v>3091.92</c:v>
                </c:pt>
                <c:pt idx="10">
                  <c:v>3498.45</c:v>
                </c:pt>
                <c:pt idx="11">
                  <c:v>3024.68</c:v>
                </c:pt>
                <c:pt idx="12">
                  <c:v>3662.21</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Cúcuta!$F$16:$R$16</c:f>
              <c:numCache>
                <c:formatCode>0.0</c:formatCode>
                <c:ptCount val="13"/>
                <c:pt idx="0">
                  <c:v>3956.556</c:v>
                </c:pt>
                <c:pt idx="1">
                  <c:v>3814.9199999999996</c:v>
                </c:pt>
                <c:pt idx="2">
                  <c:v>3765.12</c:v>
                </c:pt>
                <c:pt idx="3">
                  <c:v>3898.2719999999999</c:v>
                </c:pt>
                <c:pt idx="4">
                  <c:v>3772.7879999999996</c:v>
                </c:pt>
                <c:pt idx="5">
                  <c:v>3897.6719999999996</c:v>
                </c:pt>
                <c:pt idx="6">
                  <c:v>3923.2919999999995</c:v>
                </c:pt>
                <c:pt idx="7">
                  <c:v>4086.6719999999996</c:v>
                </c:pt>
                <c:pt idx="8">
                  <c:v>3743.6039999999998</c:v>
                </c:pt>
                <c:pt idx="9">
                  <c:v>3710.3040000000001</c:v>
                </c:pt>
                <c:pt idx="10">
                  <c:v>4198.1399999999994</c:v>
                </c:pt>
                <c:pt idx="11">
                  <c:v>3629.6159999999995</c:v>
                </c:pt>
                <c:pt idx="12">
                  <c:v>4394.652</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578704288"/>
        <c:axId val="578715656"/>
      </c:barChart>
      <c:dateAx>
        <c:axId val="57870428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5656"/>
        <c:crosses val="autoZero"/>
        <c:auto val="1"/>
        <c:lblOffset val="100"/>
        <c:baseTimeUnit val="months"/>
      </c:dateAx>
      <c:valAx>
        <c:axId val="57871565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numRef>
              <c:f>Manizales!$F$12:$R$12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Manizales!$F$13:$R$13</c:f>
              <c:numCache>
                <c:formatCode>0.0</c:formatCode>
                <c:ptCount val="13"/>
                <c:pt idx="0">
                  <c:v>1261.29</c:v>
                </c:pt>
                <c:pt idx="1">
                  <c:v>1268</c:v>
                </c:pt>
                <c:pt idx="2">
                  <c:v>1271.17</c:v>
                </c:pt>
                <c:pt idx="3">
                  <c:v>1277.1300000000001</c:v>
                </c:pt>
                <c:pt idx="4">
                  <c:v>1283</c:v>
                </c:pt>
                <c:pt idx="5">
                  <c:v>1294.73</c:v>
                </c:pt>
                <c:pt idx="6">
                  <c:v>1308.8</c:v>
                </c:pt>
                <c:pt idx="7">
                  <c:v>1318.02</c:v>
                </c:pt>
                <c:pt idx="8">
                  <c:v>1325.85</c:v>
                </c:pt>
                <c:pt idx="9">
                  <c:v>1331.44</c:v>
                </c:pt>
                <c:pt idx="10">
                  <c:v>1335.72</c:v>
                </c:pt>
                <c:pt idx="11">
                  <c:v>1338.43</c:v>
                </c:pt>
                <c:pt idx="12">
                  <c:v>1338.43</c:v>
                </c:pt>
              </c:numCache>
            </c:numRef>
          </c:val>
          <c:extLst>
            <c:ext xmlns:c16="http://schemas.microsoft.com/office/drawing/2014/chart" uri="{C3380CC4-5D6E-409C-BE32-E72D297353CC}">
              <c16:uniqueId val="{00000000-DF82-4AD0-BC02-05C0477375FE}"/>
            </c:ext>
          </c:extLst>
        </c:ser>
        <c:ser>
          <c:idx val="1"/>
          <c:order val="1"/>
          <c:spPr>
            <a:solidFill>
              <a:schemeClr val="accent2"/>
            </a:solidFill>
            <a:ln>
              <a:noFill/>
            </a:ln>
            <a:effectLst/>
          </c:spPr>
          <c:invertIfNegative val="0"/>
          <c:cat>
            <c:numRef>
              <c:f>Manizales!$F$12:$R$12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Manizales!$F$14:$R$14</c:f>
              <c:numCache>
                <c:formatCode>0.0</c:formatCode>
                <c:ptCount val="13"/>
                <c:pt idx="0">
                  <c:v>1575.49</c:v>
                </c:pt>
                <c:pt idx="1">
                  <c:v>1583.87</c:v>
                </c:pt>
                <c:pt idx="2">
                  <c:v>1587.82</c:v>
                </c:pt>
                <c:pt idx="3">
                  <c:v>1595.27</c:v>
                </c:pt>
                <c:pt idx="4">
                  <c:v>1602.6</c:v>
                </c:pt>
                <c:pt idx="5">
                  <c:v>1617.26</c:v>
                </c:pt>
                <c:pt idx="6">
                  <c:v>1634.83</c:v>
                </c:pt>
                <c:pt idx="7">
                  <c:v>1646.35</c:v>
                </c:pt>
                <c:pt idx="8">
                  <c:v>1656.13</c:v>
                </c:pt>
                <c:pt idx="9">
                  <c:v>1663.11</c:v>
                </c:pt>
                <c:pt idx="10">
                  <c:v>1668.46</c:v>
                </c:pt>
                <c:pt idx="11">
                  <c:v>1671.84</c:v>
                </c:pt>
                <c:pt idx="12">
                  <c:v>1671.84</c:v>
                </c:pt>
              </c:numCache>
            </c:numRef>
          </c:val>
          <c:extLst>
            <c:ext xmlns:c16="http://schemas.microsoft.com/office/drawing/2014/chart" uri="{C3380CC4-5D6E-409C-BE32-E72D297353CC}">
              <c16:uniqueId val="{00000001-DF82-4AD0-BC02-05C0477375FE}"/>
            </c:ext>
          </c:extLst>
        </c:ser>
        <c:ser>
          <c:idx val="2"/>
          <c:order val="2"/>
          <c:spPr>
            <a:solidFill>
              <a:schemeClr val="accent3"/>
            </a:solidFill>
            <a:ln>
              <a:noFill/>
            </a:ln>
            <a:effectLst/>
          </c:spPr>
          <c:invertIfNegative val="0"/>
          <c:cat>
            <c:numRef>
              <c:f>Manizales!$F$12:$R$12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Manizales!$F$15:$R$15</c:f>
              <c:numCache>
                <c:formatCode>0.0</c:formatCode>
                <c:ptCount val="13"/>
                <c:pt idx="0">
                  <c:v>2470.3878800000002</c:v>
                </c:pt>
                <c:pt idx="1">
                  <c:v>2451.6422299999999</c:v>
                </c:pt>
                <c:pt idx="2">
                  <c:v>2405.8759500000001</c:v>
                </c:pt>
                <c:pt idx="3">
                  <c:v>2413.10293</c:v>
                </c:pt>
                <c:pt idx="4">
                  <c:v>2580.8338699999999</c:v>
                </c:pt>
                <c:pt idx="5">
                  <c:v>2850.14363</c:v>
                </c:pt>
                <c:pt idx="6">
                  <c:v>2449.2612300000001</c:v>
                </c:pt>
                <c:pt idx="7">
                  <c:v>2493.57485</c:v>
                </c:pt>
                <c:pt idx="8">
                  <c:v>2364.3534100000002</c:v>
                </c:pt>
                <c:pt idx="9">
                  <c:v>2412.5186399999998</c:v>
                </c:pt>
                <c:pt idx="10">
                  <c:v>2573.2712299999998</c:v>
                </c:pt>
                <c:pt idx="11">
                  <c:v>2516.6251900000002</c:v>
                </c:pt>
                <c:pt idx="12">
                  <c:v>2538.49676</c:v>
                </c:pt>
              </c:numCache>
            </c:numRef>
          </c:val>
          <c:extLst>
            <c:ext xmlns:c16="http://schemas.microsoft.com/office/drawing/2014/chart" uri="{C3380CC4-5D6E-409C-BE32-E72D297353CC}">
              <c16:uniqueId val="{00000002-DF82-4AD0-BC02-05C0477375FE}"/>
            </c:ext>
          </c:extLst>
        </c:ser>
        <c:ser>
          <c:idx val="3"/>
          <c:order val="3"/>
          <c:spPr>
            <a:solidFill>
              <a:srgbClr val="00602B"/>
            </a:solidFill>
            <a:ln>
              <a:noFill/>
            </a:ln>
            <a:effectLst/>
          </c:spPr>
          <c:invertIfNegative val="0"/>
          <c:cat>
            <c:numRef>
              <c:f>Manizales!$F$12:$R$12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Manizales!$F$16:$R$16</c:f>
              <c:numCache>
                <c:formatCode>0.0</c:formatCode>
                <c:ptCount val="13"/>
                <c:pt idx="0">
                  <c:v>2964.4654560000004</c:v>
                </c:pt>
                <c:pt idx="1">
                  <c:v>2941.9706759999999</c:v>
                </c:pt>
                <c:pt idx="2">
                  <c:v>2887.05114</c:v>
                </c:pt>
                <c:pt idx="3">
                  <c:v>2895.723516</c:v>
                </c:pt>
                <c:pt idx="4">
                  <c:v>3097.0006439999997</c:v>
                </c:pt>
                <c:pt idx="5">
                  <c:v>3716.4007727999997</c:v>
                </c:pt>
                <c:pt idx="6">
                  <c:v>2939.113476</c:v>
                </c:pt>
                <c:pt idx="7">
                  <c:v>2992.28982</c:v>
                </c:pt>
                <c:pt idx="8">
                  <c:v>2837.2240919999999</c:v>
                </c:pt>
                <c:pt idx="9">
                  <c:v>2895.0223679999995</c:v>
                </c:pt>
                <c:pt idx="10">
                  <c:v>3087.9254759999999</c:v>
                </c:pt>
                <c:pt idx="11">
                  <c:v>3019.9502280000002</c:v>
                </c:pt>
                <c:pt idx="12">
                  <c:v>3046.1961120000001</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578708600"/>
        <c:axId val="578708992"/>
      </c:barChart>
      <c:dateAx>
        <c:axId val="5787086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8992"/>
        <c:crosses val="autoZero"/>
        <c:auto val="1"/>
        <c:lblOffset val="100"/>
        <c:baseTimeUnit val="months"/>
      </c:dateAx>
      <c:valAx>
        <c:axId val="578708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8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Macro'!$B$49:$B$69</c:f>
              <c:numCache>
                <c:formatCode>mmm\-yy</c:formatCode>
                <c:ptCount val="21"/>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numCache>
            </c:numRef>
          </c:cat>
          <c:val>
            <c:numRef>
              <c:f>'Variables Macro'!$G$49:$G$69</c:f>
              <c:numCache>
                <c:formatCode>0.00</c:formatCode>
                <c:ptCount val="21"/>
                <c:pt idx="0">
                  <c:v>0.84199999999999997</c:v>
                </c:pt>
                <c:pt idx="1">
                  <c:v>0.82799999999999996</c:v>
                </c:pt>
                <c:pt idx="2">
                  <c:v>0.79400000000000004</c:v>
                </c:pt>
                <c:pt idx="3">
                  <c:v>0.81100000000000005</c:v>
                </c:pt>
                <c:pt idx="4">
                  <c:v>0.66600000000000004</c:v>
                </c:pt>
                <c:pt idx="5">
                  <c:v>0.54100000000000004</c:v>
                </c:pt>
                <c:pt idx="6">
                  <c:v>0.72299999999999998</c:v>
                </c:pt>
                <c:pt idx="7">
                  <c:v>0.73</c:v>
                </c:pt>
                <c:pt idx="8">
                  <c:v>0.72099999999999997</c:v>
                </c:pt>
                <c:pt idx="9">
                  <c:v>0.71899999999999997</c:v>
                </c:pt>
                <c:pt idx="10">
                  <c:v>0.66</c:v>
                </c:pt>
                <c:pt idx="11">
                  <c:v>0.72299999999999998</c:v>
                </c:pt>
                <c:pt idx="12">
                  <c:v>0.72</c:v>
                </c:pt>
                <c:pt idx="13">
                  <c:v>0.93500000000000005</c:v>
                </c:pt>
                <c:pt idx="14">
                  <c:v>0.84</c:v>
                </c:pt>
                <c:pt idx="15">
                  <c:v>0.81299999999999994</c:v>
                </c:pt>
                <c:pt idx="16">
                  <c:v>0.72299999999999998</c:v>
                </c:pt>
                <c:pt idx="17">
                  <c:v>0.70499999999999996</c:v>
                </c:pt>
                <c:pt idx="18">
                  <c:v>0.85</c:v>
                </c:pt>
                <c:pt idx="19">
                  <c:v>0.749</c:v>
                </c:pt>
                <c:pt idx="20">
                  <c:v>0.73499999999999999</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578722712"/>
        <c:axId val="578725848"/>
      </c:barChart>
      <c:dateAx>
        <c:axId val="578722712"/>
        <c:scaling>
          <c:orientation val="minMax"/>
          <c:max val="45536"/>
          <c:min val="44927"/>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5848"/>
        <c:crosses val="autoZero"/>
        <c:auto val="1"/>
        <c:lblOffset val="100"/>
        <c:baseTimeUnit val="months"/>
      </c:dateAx>
      <c:valAx>
        <c:axId val="5787258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2712"/>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8643315125884900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Manizales!$F$5:$R$5</c:f>
              <c:numCache>
                <c:formatCode>0.0</c:formatCode>
                <c:ptCount val="13"/>
                <c:pt idx="0">
                  <c:v>1258.1199999999999</c:v>
                </c:pt>
                <c:pt idx="1">
                  <c:v>1217.3666800000001</c:v>
                </c:pt>
                <c:pt idx="2">
                  <c:v>1178.42102</c:v>
                </c:pt>
                <c:pt idx="3">
                  <c:v>1176.9047</c:v>
                </c:pt>
                <c:pt idx="4">
                  <c:v>1195.1880100000001</c:v>
                </c:pt>
                <c:pt idx="5">
                  <c:v>1510.3270199999999</c:v>
                </c:pt>
                <c:pt idx="6">
                  <c:v>1230.8850199999999</c:v>
                </c:pt>
                <c:pt idx="7">
                  <c:v>1253.7656500000001</c:v>
                </c:pt>
                <c:pt idx="8">
                  <c:v>1209.70047</c:v>
                </c:pt>
                <c:pt idx="9">
                  <c:v>1274.40229</c:v>
                </c:pt>
                <c:pt idx="10">
                  <c:v>1465.90481</c:v>
                </c:pt>
                <c:pt idx="11">
                  <c:v>1310.8458499999999</c:v>
                </c:pt>
                <c:pt idx="12">
                  <c:v>1317.02559</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Manizales!$F$6:$R$6</c:f>
              <c:numCache>
                <c:formatCode>0.0</c:formatCode>
                <c:ptCount val="13"/>
                <c:pt idx="0">
                  <c:v>665.75</c:v>
                </c:pt>
                <c:pt idx="1">
                  <c:v>687.08389</c:v>
                </c:pt>
                <c:pt idx="2">
                  <c:v>682.87959999999998</c:v>
                </c:pt>
                <c:pt idx="3">
                  <c:v>691.93537000000003</c:v>
                </c:pt>
                <c:pt idx="4">
                  <c:v>792.33181999999999</c:v>
                </c:pt>
                <c:pt idx="5">
                  <c:v>757.91327000000001</c:v>
                </c:pt>
                <c:pt idx="6">
                  <c:v>643.20892000000003</c:v>
                </c:pt>
                <c:pt idx="7">
                  <c:v>656.17792999999995</c:v>
                </c:pt>
                <c:pt idx="8">
                  <c:v>571.14237000000003</c:v>
                </c:pt>
                <c:pt idx="9">
                  <c:v>549.59281999999996</c:v>
                </c:pt>
                <c:pt idx="10">
                  <c:v>512.79687000000001</c:v>
                </c:pt>
                <c:pt idx="11">
                  <c:v>613.86911999999995</c:v>
                </c:pt>
                <c:pt idx="12">
                  <c:v>631.51170000000002</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Manizales!$F$7:$R$7</c:f>
              <c:numCache>
                <c:formatCode>0.0</c:formatCode>
                <c:ptCount val="13"/>
                <c:pt idx="0">
                  <c:v>483.2</c:v>
                </c:pt>
                <c:pt idx="1">
                  <c:v>483.20459</c:v>
                </c:pt>
                <c:pt idx="2">
                  <c:v>483.20459</c:v>
                </c:pt>
                <c:pt idx="3">
                  <c:v>483.20459</c:v>
                </c:pt>
                <c:pt idx="4">
                  <c:v>528.04597999999999</c:v>
                </c:pt>
                <c:pt idx="5">
                  <c:v>528.04597999999999</c:v>
                </c:pt>
                <c:pt idx="6">
                  <c:v>528.04597999999999</c:v>
                </c:pt>
                <c:pt idx="7">
                  <c:v>528.04597999999999</c:v>
                </c:pt>
                <c:pt idx="8">
                  <c:v>528.04597999999999</c:v>
                </c:pt>
                <c:pt idx="9">
                  <c:v>528.01085</c:v>
                </c:pt>
                <c:pt idx="10">
                  <c:v>528.04597999999999</c:v>
                </c:pt>
                <c:pt idx="11">
                  <c:v>528.04597999999999</c:v>
                </c:pt>
                <c:pt idx="12">
                  <c:v>528.04597999999999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578714088"/>
        <c:axId val="578714872"/>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Manizales!$F$8:$R$8</c:f>
              <c:numCache>
                <c:formatCode>0.0</c:formatCode>
                <c:ptCount val="13"/>
                <c:pt idx="0">
                  <c:v>2470.39</c:v>
                </c:pt>
                <c:pt idx="1">
                  <c:v>2451.6422299999999</c:v>
                </c:pt>
                <c:pt idx="2">
                  <c:v>2405.8759500000001</c:v>
                </c:pt>
                <c:pt idx="3">
                  <c:v>2413.10293</c:v>
                </c:pt>
                <c:pt idx="4">
                  <c:v>2580.8338699999999</c:v>
                </c:pt>
                <c:pt idx="5">
                  <c:v>2850.14363</c:v>
                </c:pt>
                <c:pt idx="6">
                  <c:v>2449.2612300000001</c:v>
                </c:pt>
                <c:pt idx="7">
                  <c:v>2493.57485</c:v>
                </c:pt>
                <c:pt idx="8">
                  <c:v>2364.3534100000002</c:v>
                </c:pt>
                <c:pt idx="9">
                  <c:v>2412.5186399999998</c:v>
                </c:pt>
                <c:pt idx="10">
                  <c:v>2573.2712299999998</c:v>
                </c:pt>
                <c:pt idx="11">
                  <c:v>2516.6251900000002</c:v>
                </c:pt>
                <c:pt idx="12">
                  <c:v>2538.49676</c:v>
                </c:pt>
              </c:numCache>
            </c:numRef>
          </c:val>
          <c:smooth val="0"/>
          <c:extLs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578714088"/>
        <c:axId val="578714872"/>
      </c:lineChart>
      <c:dateAx>
        <c:axId val="57871408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872"/>
        <c:crosses val="autoZero"/>
        <c:auto val="1"/>
        <c:lblOffset val="100"/>
        <c:baseTimeUnit val="months"/>
      </c:dateAx>
      <c:valAx>
        <c:axId val="5787148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088"/>
        <c:crosses val="autoZero"/>
        <c:crossBetween val="between"/>
      </c:valAx>
      <c:spPr>
        <a:noFill/>
        <a:ln>
          <a:noFill/>
        </a:ln>
        <a:effectLst/>
      </c:spPr>
    </c:plotArea>
    <c:legend>
      <c:legendPos val="b"/>
      <c:layout>
        <c:manualLayout>
          <c:xMode val="edge"/>
          <c:yMode val="edge"/>
          <c:x val="0.38232426947894554"/>
          <c:y val="0.91427323242216396"/>
          <c:w val="0.38570017576062754"/>
          <c:h val="5.70909567489335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'Ibagué '!$F$5:$R$5</c:f>
              <c:numCache>
                <c:formatCode>0.0</c:formatCode>
                <c:ptCount val="13"/>
                <c:pt idx="0">
                  <c:v>869.82</c:v>
                </c:pt>
                <c:pt idx="1">
                  <c:v>1008.82</c:v>
                </c:pt>
                <c:pt idx="2">
                  <c:v>1002.24</c:v>
                </c:pt>
                <c:pt idx="3">
                  <c:v>1010.34</c:v>
                </c:pt>
                <c:pt idx="4">
                  <c:v>1041.1400000000001</c:v>
                </c:pt>
                <c:pt idx="5">
                  <c:v>964.66</c:v>
                </c:pt>
                <c:pt idx="6">
                  <c:v>964.66</c:v>
                </c:pt>
                <c:pt idx="7">
                  <c:v>970.84</c:v>
                </c:pt>
                <c:pt idx="8">
                  <c:v>992.64</c:v>
                </c:pt>
                <c:pt idx="9">
                  <c:v>1012.08</c:v>
                </c:pt>
                <c:pt idx="10">
                  <c:v>995.64</c:v>
                </c:pt>
                <c:pt idx="11">
                  <c:v>1053.2</c:v>
                </c:pt>
                <c:pt idx="12">
                  <c:v>1065.18</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'Ibagué '!$F$6:$R$6</c:f>
              <c:numCache>
                <c:formatCode>0.0</c:formatCode>
                <c:ptCount val="13"/>
                <c:pt idx="0">
                  <c:v>1525.81</c:v>
                </c:pt>
                <c:pt idx="1">
                  <c:v>1578.87</c:v>
                </c:pt>
                <c:pt idx="2">
                  <c:v>1779.41</c:v>
                </c:pt>
                <c:pt idx="3">
                  <c:v>1615.11</c:v>
                </c:pt>
                <c:pt idx="4">
                  <c:v>1567.6</c:v>
                </c:pt>
                <c:pt idx="5">
                  <c:v>1738.01</c:v>
                </c:pt>
                <c:pt idx="6">
                  <c:v>1738.01</c:v>
                </c:pt>
                <c:pt idx="7">
                  <c:v>1630.52</c:v>
                </c:pt>
                <c:pt idx="8">
                  <c:v>1817.67</c:v>
                </c:pt>
                <c:pt idx="9">
                  <c:v>1617.27</c:v>
                </c:pt>
                <c:pt idx="10">
                  <c:v>1598.28</c:v>
                </c:pt>
                <c:pt idx="11">
                  <c:v>1715</c:v>
                </c:pt>
                <c:pt idx="12">
                  <c:v>1580.04</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'Ibagué '!$F$7:$R$7</c:f>
              <c:numCache>
                <c:formatCode>0.0</c:formatCode>
                <c:ptCount val="13"/>
                <c:pt idx="0">
                  <c:v>986.78</c:v>
                </c:pt>
                <c:pt idx="1">
                  <c:v>995.55</c:v>
                </c:pt>
                <c:pt idx="2">
                  <c:v>1003.05</c:v>
                </c:pt>
                <c:pt idx="3">
                  <c:v>1005.88</c:v>
                </c:pt>
                <c:pt idx="4">
                  <c:v>1001.9</c:v>
                </c:pt>
                <c:pt idx="5">
                  <c:v>997.84</c:v>
                </c:pt>
                <c:pt idx="6">
                  <c:v>997.84</c:v>
                </c:pt>
                <c:pt idx="7">
                  <c:v>961.16</c:v>
                </c:pt>
                <c:pt idx="8">
                  <c:v>964.49</c:v>
                </c:pt>
                <c:pt idx="9">
                  <c:v>970.3</c:v>
                </c:pt>
                <c:pt idx="10">
                  <c:v>971.86</c:v>
                </c:pt>
                <c:pt idx="11">
                  <c:v>978</c:v>
                </c:pt>
                <c:pt idx="12">
                  <c:v>982.83</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578715264"/>
        <c:axId val="578704680"/>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'Ibagué '!$F$8:$R$8</c:f>
              <c:numCache>
                <c:formatCode>0.0</c:formatCode>
                <c:ptCount val="13"/>
                <c:pt idx="0">
                  <c:v>3401.48</c:v>
                </c:pt>
                <c:pt idx="1">
                  <c:v>3603.59</c:v>
                </c:pt>
                <c:pt idx="2">
                  <c:v>3805.44</c:v>
                </c:pt>
                <c:pt idx="3">
                  <c:v>3648.51</c:v>
                </c:pt>
                <c:pt idx="4">
                  <c:v>3624.28</c:v>
                </c:pt>
                <c:pt idx="5">
                  <c:v>3712.73</c:v>
                </c:pt>
                <c:pt idx="6">
                  <c:v>3712.73</c:v>
                </c:pt>
                <c:pt idx="7">
                  <c:v>3575.59</c:v>
                </c:pt>
                <c:pt idx="8">
                  <c:v>3795.47</c:v>
                </c:pt>
                <c:pt idx="9">
                  <c:v>3609.42</c:v>
                </c:pt>
                <c:pt idx="10">
                  <c:v>3577.77</c:v>
                </c:pt>
                <c:pt idx="11">
                  <c:v>3761.41</c:v>
                </c:pt>
                <c:pt idx="12">
                  <c:v>3644.29</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578715264"/>
        <c:axId val="578704680"/>
      </c:lineChart>
      <c:dateAx>
        <c:axId val="57871526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4680"/>
        <c:crosses val="autoZero"/>
        <c:auto val="1"/>
        <c:lblOffset val="100"/>
        <c:baseTimeUnit val="months"/>
      </c:dateAx>
      <c:valAx>
        <c:axId val="5787046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5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'Ibagué '!$F$13:$R$13</c:f>
              <c:numCache>
                <c:formatCode>0.0</c:formatCode>
                <c:ptCount val="13"/>
                <c:pt idx="0">
                  <c:v>1648.05</c:v>
                </c:pt>
                <c:pt idx="1">
                  <c:v>1659.68</c:v>
                </c:pt>
                <c:pt idx="2">
                  <c:v>1688.77</c:v>
                </c:pt>
                <c:pt idx="3">
                  <c:v>1692.88</c:v>
                </c:pt>
                <c:pt idx="4">
                  <c:v>1701.04</c:v>
                </c:pt>
                <c:pt idx="5">
                  <c:v>1708.76</c:v>
                </c:pt>
                <c:pt idx="6">
                  <c:v>1831.32</c:v>
                </c:pt>
                <c:pt idx="7">
                  <c:v>1851.24</c:v>
                </c:pt>
                <c:pt idx="8">
                  <c:v>1864.16</c:v>
                </c:pt>
                <c:pt idx="9">
                  <c:v>1875.32</c:v>
                </c:pt>
                <c:pt idx="10">
                  <c:v>1883.31</c:v>
                </c:pt>
                <c:pt idx="11">
                  <c:v>1889.37</c:v>
                </c:pt>
                <c:pt idx="12">
                  <c:v>1893.25</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'Ibagué '!$F$14:$R$14</c:f>
              <c:numCache>
                <c:formatCode>0.0</c:formatCode>
                <c:ptCount val="13"/>
                <c:pt idx="0">
                  <c:v>2069.91</c:v>
                </c:pt>
                <c:pt idx="1">
                  <c:v>2084.34</c:v>
                </c:pt>
                <c:pt idx="2">
                  <c:v>2120.2399999999998</c:v>
                </c:pt>
                <c:pt idx="3">
                  <c:v>2125.65</c:v>
                </c:pt>
                <c:pt idx="4">
                  <c:v>2135.4899999999998</c:v>
                </c:pt>
                <c:pt idx="5">
                  <c:v>2145.4899999999998</c:v>
                </c:pt>
                <c:pt idx="6">
                  <c:v>2300.4</c:v>
                </c:pt>
                <c:pt idx="7">
                  <c:v>2325.2199999999998</c:v>
                </c:pt>
                <c:pt idx="8">
                  <c:v>2341.58</c:v>
                </c:pt>
                <c:pt idx="9">
                  <c:v>2355.7600000000002</c:v>
                </c:pt>
                <c:pt idx="10">
                  <c:v>2365.58</c:v>
                </c:pt>
                <c:pt idx="11">
                  <c:v>2373.0300000000002</c:v>
                </c:pt>
                <c:pt idx="12">
                  <c:v>2377.9699999999998</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'Ibagué '!$F$15:$R$15</c:f>
              <c:numCache>
                <c:formatCode>0.0</c:formatCode>
                <c:ptCount val="13"/>
                <c:pt idx="0">
                  <c:v>3401.48</c:v>
                </c:pt>
                <c:pt idx="1">
                  <c:v>3603.59</c:v>
                </c:pt>
                <c:pt idx="2">
                  <c:v>3805.44</c:v>
                </c:pt>
                <c:pt idx="3">
                  <c:v>3648.51</c:v>
                </c:pt>
                <c:pt idx="4">
                  <c:v>3624.28</c:v>
                </c:pt>
                <c:pt idx="5">
                  <c:v>3712.73</c:v>
                </c:pt>
                <c:pt idx="6">
                  <c:v>4149.96</c:v>
                </c:pt>
                <c:pt idx="7">
                  <c:v>3575.59</c:v>
                </c:pt>
                <c:pt idx="8">
                  <c:v>3795.47</c:v>
                </c:pt>
                <c:pt idx="9">
                  <c:v>3609.42</c:v>
                </c:pt>
                <c:pt idx="10">
                  <c:v>3577.77</c:v>
                </c:pt>
                <c:pt idx="11">
                  <c:v>3761.41</c:v>
                </c:pt>
                <c:pt idx="12">
                  <c:v>3644.29</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'Ibagué '!$F$16:$R$16</c:f>
              <c:numCache>
                <c:formatCode>0.0</c:formatCode>
                <c:ptCount val="13"/>
                <c:pt idx="0">
                  <c:v>4081.7759999999998</c:v>
                </c:pt>
                <c:pt idx="1">
                  <c:v>4324.308</c:v>
                </c:pt>
                <c:pt idx="2">
                  <c:v>4566.5280000000002</c:v>
                </c:pt>
                <c:pt idx="3">
                  <c:v>4378.2120000000004</c:v>
                </c:pt>
                <c:pt idx="4">
                  <c:v>4349.1360000000004</c:v>
                </c:pt>
                <c:pt idx="5">
                  <c:v>4455.2759999999998</c:v>
                </c:pt>
                <c:pt idx="6">
                  <c:v>4979.9520000000002</c:v>
                </c:pt>
                <c:pt idx="7">
                  <c:v>4290.7079999999996</c:v>
                </c:pt>
                <c:pt idx="8">
                  <c:v>4554.5639999999994</c:v>
                </c:pt>
                <c:pt idx="9">
                  <c:v>4331.3040000000001</c:v>
                </c:pt>
                <c:pt idx="10">
                  <c:v>4293.3239999999996</c:v>
                </c:pt>
                <c:pt idx="11">
                  <c:v>4513.692</c:v>
                </c:pt>
                <c:pt idx="12">
                  <c:v>4373.1480000000001</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578710168"/>
        <c:axId val="578703896"/>
      </c:barChart>
      <c:dateAx>
        <c:axId val="578710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3896"/>
        <c:crosses val="autoZero"/>
        <c:auto val="1"/>
        <c:lblOffset val="100"/>
        <c:baseTimeUnit val="months"/>
      </c:dateAx>
      <c:valAx>
        <c:axId val="5787038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0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Medellín!$F$5:$R$5</c:f>
              <c:numCache>
                <c:formatCode>0.0</c:formatCode>
                <c:ptCount val="13"/>
                <c:pt idx="0">
                  <c:v>945.5</c:v>
                </c:pt>
                <c:pt idx="1">
                  <c:v>945.5</c:v>
                </c:pt>
                <c:pt idx="2">
                  <c:v>945.5</c:v>
                </c:pt>
                <c:pt idx="3">
                  <c:v>884.98</c:v>
                </c:pt>
                <c:pt idx="4">
                  <c:v>957.58</c:v>
                </c:pt>
                <c:pt idx="5">
                  <c:v>992.68</c:v>
                </c:pt>
                <c:pt idx="6">
                  <c:v>971.93</c:v>
                </c:pt>
                <c:pt idx="7">
                  <c:v>983.9</c:v>
                </c:pt>
                <c:pt idx="8">
                  <c:v>969.79</c:v>
                </c:pt>
                <c:pt idx="9">
                  <c:v>969.79</c:v>
                </c:pt>
                <c:pt idx="10">
                  <c:v>1022.8</c:v>
                </c:pt>
                <c:pt idx="11">
                  <c:v>1022.8</c:v>
                </c:pt>
                <c:pt idx="12">
                  <c:v>969.87</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Medellín!$F$6:$R$6</c:f>
              <c:numCache>
                <c:formatCode>0.0</c:formatCode>
                <c:ptCount val="13"/>
                <c:pt idx="0">
                  <c:v>734.35</c:v>
                </c:pt>
                <c:pt idx="1">
                  <c:v>734.35</c:v>
                </c:pt>
                <c:pt idx="2">
                  <c:v>734.35</c:v>
                </c:pt>
                <c:pt idx="3">
                  <c:v>667.31</c:v>
                </c:pt>
                <c:pt idx="4">
                  <c:v>750.85</c:v>
                </c:pt>
                <c:pt idx="5">
                  <c:v>773.94</c:v>
                </c:pt>
                <c:pt idx="6">
                  <c:v>762.99</c:v>
                </c:pt>
                <c:pt idx="7">
                  <c:v>797.09</c:v>
                </c:pt>
                <c:pt idx="8">
                  <c:v>757.62</c:v>
                </c:pt>
                <c:pt idx="9">
                  <c:v>757.62</c:v>
                </c:pt>
                <c:pt idx="10">
                  <c:v>747.69</c:v>
                </c:pt>
                <c:pt idx="11">
                  <c:v>747.69</c:v>
                </c:pt>
                <c:pt idx="12">
                  <c:v>687.76</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Medellín!$F$7:$R$7</c:f>
              <c:numCache>
                <c:formatCode>0.0</c:formatCode>
                <c:ptCount val="13"/>
                <c:pt idx="0">
                  <c:v>671.79</c:v>
                </c:pt>
                <c:pt idx="1">
                  <c:v>671.79</c:v>
                </c:pt>
                <c:pt idx="2">
                  <c:v>671.79</c:v>
                </c:pt>
                <c:pt idx="3">
                  <c:v>675.79</c:v>
                </c:pt>
                <c:pt idx="4">
                  <c:v>672.19</c:v>
                </c:pt>
                <c:pt idx="5">
                  <c:v>656.36</c:v>
                </c:pt>
                <c:pt idx="6">
                  <c:v>683.66</c:v>
                </c:pt>
                <c:pt idx="7">
                  <c:v>684.89</c:v>
                </c:pt>
                <c:pt idx="8">
                  <c:v>680.96</c:v>
                </c:pt>
                <c:pt idx="9">
                  <c:v>680.96</c:v>
                </c:pt>
                <c:pt idx="10">
                  <c:v>692.04</c:v>
                </c:pt>
                <c:pt idx="11">
                  <c:v>692.04</c:v>
                </c:pt>
                <c:pt idx="12">
                  <c:v>698.17</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578703504"/>
        <c:axId val="578714480"/>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Medellín!$F$8:$R$8</c:f>
              <c:numCache>
                <c:formatCode>0.0</c:formatCode>
                <c:ptCount val="13"/>
                <c:pt idx="0">
                  <c:v>2408.9699999999998</c:v>
                </c:pt>
                <c:pt idx="1">
                  <c:v>2408.9699999999998</c:v>
                </c:pt>
                <c:pt idx="2">
                  <c:v>2408.9699999999998</c:v>
                </c:pt>
                <c:pt idx="3">
                  <c:v>2281.06</c:v>
                </c:pt>
                <c:pt idx="4">
                  <c:v>2438.92</c:v>
                </c:pt>
                <c:pt idx="5">
                  <c:v>2483.27</c:v>
                </c:pt>
                <c:pt idx="6">
                  <c:v>2477.79</c:v>
                </c:pt>
                <c:pt idx="7">
                  <c:v>2526.66</c:v>
                </c:pt>
                <c:pt idx="8">
                  <c:v>2467.3200000000002</c:v>
                </c:pt>
                <c:pt idx="9">
                  <c:v>2467.3200000000002</c:v>
                </c:pt>
                <c:pt idx="10">
                  <c:v>2522.9499999999998</c:v>
                </c:pt>
                <c:pt idx="11">
                  <c:v>2522.9499999999998</c:v>
                </c:pt>
                <c:pt idx="12">
                  <c:v>2412.37</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578703504"/>
        <c:axId val="578714480"/>
      </c:lineChart>
      <c:dateAx>
        <c:axId val="57870350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480"/>
        <c:crosses val="autoZero"/>
        <c:auto val="1"/>
        <c:lblOffset val="100"/>
        <c:baseTimeUnit val="months"/>
      </c:dateAx>
      <c:valAx>
        <c:axId val="5787144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Medellín!$F$13:$R$13</c:f>
              <c:numCache>
                <c:formatCode>0.0</c:formatCode>
                <c:ptCount val="13"/>
                <c:pt idx="0">
                  <c:v>1254.93</c:v>
                </c:pt>
                <c:pt idx="1">
                  <c:v>1261.68</c:v>
                </c:pt>
                <c:pt idx="2">
                  <c:v>1264.8</c:v>
                </c:pt>
                <c:pt idx="3">
                  <c:v>1270.6099999999999</c:v>
                </c:pt>
                <c:pt idx="4">
                  <c:v>1276.56</c:v>
                </c:pt>
                <c:pt idx="5">
                  <c:v>1288.3399999999999</c:v>
                </c:pt>
                <c:pt idx="6">
                  <c:v>1302.21</c:v>
                </c:pt>
                <c:pt idx="7">
                  <c:v>1311.29</c:v>
                </c:pt>
                <c:pt idx="8">
                  <c:v>1319.18</c:v>
                </c:pt>
                <c:pt idx="9">
                  <c:v>1324.63</c:v>
                </c:pt>
                <c:pt idx="10">
                  <c:v>1328.84</c:v>
                </c:pt>
                <c:pt idx="11">
                  <c:v>1328.84</c:v>
                </c:pt>
                <c:pt idx="12">
                  <c:v>1331.43</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Medellín!$F$14:$R$14</c:f>
              <c:numCache>
                <c:formatCode>0.0</c:formatCode>
                <c:ptCount val="13"/>
                <c:pt idx="0">
                  <c:v>1560.74</c:v>
                </c:pt>
                <c:pt idx="1">
                  <c:v>1568.93</c:v>
                </c:pt>
                <c:pt idx="2">
                  <c:v>1572.96</c:v>
                </c:pt>
                <c:pt idx="3">
                  <c:v>1580.3</c:v>
                </c:pt>
                <c:pt idx="4">
                  <c:v>1587.59</c:v>
                </c:pt>
                <c:pt idx="5">
                  <c:v>1602.17</c:v>
                </c:pt>
                <c:pt idx="6">
                  <c:v>1619.48</c:v>
                </c:pt>
                <c:pt idx="7">
                  <c:v>1631.03</c:v>
                </c:pt>
                <c:pt idx="8">
                  <c:v>1640.64</c:v>
                </c:pt>
                <c:pt idx="9">
                  <c:v>1647.49</c:v>
                </c:pt>
                <c:pt idx="10">
                  <c:v>1652.72</c:v>
                </c:pt>
                <c:pt idx="11">
                  <c:v>1652.72</c:v>
                </c:pt>
                <c:pt idx="12">
                  <c:v>1655.95</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Medellín!$F$15:$R$15</c:f>
              <c:numCache>
                <c:formatCode>0.0</c:formatCode>
                <c:ptCount val="13"/>
                <c:pt idx="0">
                  <c:v>2408.9699999999998</c:v>
                </c:pt>
                <c:pt idx="1">
                  <c:v>2408.9699999999998</c:v>
                </c:pt>
                <c:pt idx="2">
                  <c:v>2408.9699999999998</c:v>
                </c:pt>
                <c:pt idx="3">
                  <c:v>2281.06</c:v>
                </c:pt>
                <c:pt idx="4">
                  <c:v>2438.92</c:v>
                </c:pt>
                <c:pt idx="5">
                  <c:v>2483.27</c:v>
                </c:pt>
                <c:pt idx="6">
                  <c:v>2477.79</c:v>
                </c:pt>
                <c:pt idx="7">
                  <c:v>2526.66</c:v>
                </c:pt>
                <c:pt idx="8">
                  <c:v>2467.3200000000002</c:v>
                </c:pt>
                <c:pt idx="9">
                  <c:v>2467.3200000000002</c:v>
                </c:pt>
                <c:pt idx="10">
                  <c:v>2522.9499999999998</c:v>
                </c:pt>
                <c:pt idx="11">
                  <c:v>2522.9499999999998</c:v>
                </c:pt>
                <c:pt idx="12">
                  <c:v>2412.37</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Medellín!$F$16:$R$16</c:f>
              <c:numCache>
                <c:formatCode>0.0</c:formatCode>
                <c:ptCount val="13"/>
                <c:pt idx="0">
                  <c:v>2890.7639999999997</c:v>
                </c:pt>
                <c:pt idx="1">
                  <c:v>2890.7639999999997</c:v>
                </c:pt>
                <c:pt idx="2">
                  <c:v>2890.7639999999997</c:v>
                </c:pt>
                <c:pt idx="3">
                  <c:v>2737.2719999999999</c:v>
                </c:pt>
                <c:pt idx="4">
                  <c:v>2926.7040000000002</c:v>
                </c:pt>
                <c:pt idx="5">
                  <c:v>2979.924</c:v>
                </c:pt>
                <c:pt idx="6">
                  <c:v>2973.348</c:v>
                </c:pt>
                <c:pt idx="7">
                  <c:v>3031.9919999999997</c:v>
                </c:pt>
                <c:pt idx="8">
                  <c:v>2960.7840000000001</c:v>
                </c:pt>
                <c:pt idx="9">
                  <c:v>2960.7840000000001</c:v>
                </c:pt>
                <c:pt idx="10">
                  <c:v>3027.5399999999995</c:v>
                </c:pt>
                <c:pt idx="11">
                  <c:v>3027.5399999999995</c:v>
                </c:pt>
                <c:pt idx="12">
                  <c:v>2894.8439999999996</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578706248"/>
        <c:axId val="578710560"/>
      </c:barChart>
      <c:dateAx>
        <c:axId val="57870624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0560"/>
        <c:crosses val="autoZero"/>
        <c:auto val="1"/>
        <c:lblOffset val="100"/>
        <c:baseTimeUnit val="months"/>
      </c:dateAx>
      <c:valAx>
        <c:axId val="578710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6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Monteria!$F$5:$R$5</c:f>
              <c:numCache>
                <c:formatCode>0.0</c:formatCode>
                <c:ptCount val="13"/>
                <c:pt idx="0">
                  <c:v>957.29</c:v>
                </c:pt>
                <c:pt idx="1">
                  <c:v>952.33</c:v>
                </c:pt>
                <c:pt idx="2">
                  <c:v>969.64</c:v>
                </c:pt>
                <c:pt idx="3">
                  <c:v>944.16</c:v>
                </c:pt>
                <c:pt idx="4">
                  <c:v>1097.97</c:v>
                </c:pt>
                <c:pt idx="5">
                  <c:v>1063.6099999999999</c:v>
                </c:pt>
                <c:pt idx="6">
                  <c:v>1100.75</c:v>
                </c:pt>
                <c:pt idx="7">
                  <c:v>1149.17</c:v>
                </c:pt>
                <c:pt idx="8">
                  <c:v>1169.81</c:v>
                </c:pt>
                <c:pt idx="9">
                  <c:v>1152.8900000000001</c:v>
                </c:pt>
                <c:pt idx="10">
                  <c:v>1245.21</c:v>
                </c:pt>
                <c:pt idx="11">
                  <c:v>1198.69</c:v>
                </c:pt>
                <c:pt idx="12">
                  <c:v>1243.5899999999999</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Monteria!$F$6:$R$6</c:f>
              <c:numCache>
                <c:formatCode>0.0</c:formatCode>
                <c:ptCount val="13"/>
                <c:pt idx="0">
                  <c:v>228.69</c:v>
                </c:pt>
                <c:pt idx="1">
                  <c:v>230.03</c:v>
                </c:pt>
                <c:pt idx="2">
                  <c:v>231.88</c:v>
                </c:pt>
                <c:pt idx="3">
                  <c:v>237.1</c:v>
                </c:pt>
                <c:pt idx="4">
                  <c:v>224.12</c:v>
                </c:pt>
                <c:pt idx="5">
                  <c:v>230.85</c:v>
                </c:pt>
                <c:pt idx="6">
                  <c:v>229.35</c:v>
                </c:pt>
                <c:pt idx="7">
                  <c:v>241.94</c:v>
                </c:pt>
                <c:pt idx="8">
                  <c:v>242.77</c:v>
                </c:pt>
                <c:pt idx="9">
                  <c:v>244.35</c:v>
                </c:pt>
                <c:pt idx="10">
                  <c:v>249.31</c:v>
                </c:pt>
                <c:pt idx="11">
                  <c:v>239.93</c:v>
                </c:pt>
                <c:pt idx="12">
                  <c:v>236.51</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Monteria!$F$7:$R$7</c:f>
              <c:numCache>
                <c:formatCode>0.0</c:formatCode>
                <c:ptCount val="13"/>
                <c:pt idx="0">
                  <c:v>958.18</c:v>
                </c:pt>
                <c:pt idx="1">
                  <c:v>965.19</c:v>
                </c:pt>
                <c:pt idx="2">
                  <c:v>967.17</c:v>
                </c:pt>
                <c:pt idx="3">
                  <c:v>964.97</c:v>
                </c:pt>
                <c:pt idx="4">
                  <c:v>961.47</c:v>
                </c:pt>
                <c:pt idx="5">
                  <c:v>968.52</c:v>
                </c:pt>
                <c:pt idx="6">
                  <c:v>978.39</c:v>
                </c:pt>
                <c:pt idx="7">
                  <c:v>981.04</c:v>
                </c:pt>
                <c:pt idx="8">
                  <c:v>985.62</c:v>
                </c:pt>
                <c:pt idx="9">
                  <c:v>986.31</c:v>
                </c:pt>
                <c:pt idx="10">
                  <c:v>991.79</c:v>
                </c:pt>
                <c:pt idx="11">
                  <c:v>993.79</c:v>
                </c:pt>
                <c:pt idx="12">
                  <c:v>988.99</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578710952"/>
        <c:axId val="57871134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Monteria!$F$8:$R$8</c:f>
              <c:numCache>
                <c:formatCode>0.0</c:formatCode>
                <c:ptCount val="13"/>
                <c:pt idx="0">
                  <c:v>2187.17</c:v>
                </c:pt>
                <c:pt idx="1">
                  <c:v>2190.44</c:v>
                </c:pt>
                <c:pt idx="2">
                  <c:v>2212.27</c:v>
                </c:pt>
                <c:pt idx="3">
                  <c:v>2189.08</c:v>
                </c:pt>
                <c:pt idx="4">
                  <c:v>2321.9</c:v>
                </c:pt>
                <c:pt idx="5">
                  <c:v>2309.92</c:v>
                </c:pt>
                <c:pt idx="6">
                  <c:v>2356.7399999999998</c:v>
                </c:pt>
                <c:pt idx="7">
                  <c:v>2421.11</c:v>
                </c:pt>
                <c:pt idx="8">
                  <c:v>2446.4</c:v>
                </c:pt>
                <c:pt idx="9">
                  <c:v>2432.73</c:v>
                </c:pt>
                <c:pt idx="10">
                  <c:v>2538.92</c:v>
                </c:pt>
                <c:pt idx="11">
                  <c:v>2483.0500000000002</c:v>
                </c:pt>
                <c:pt idx="12">
                  <c:v>2508.13</c:v>
                </c:pt>
              </c:numCache>
            </c:numRef>
          </c:val>
          <c:smooth val="0"/>
          <c:extLs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578710952"/>
        <c:axId val="578711344"/>
      </c:lineChart>
      <c:dateAx>
        <c:axId val="5787109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1344"/>
        <c:crosses val="autoZero"/>
        <c:auto val="1"/>
        <c:lblOffset val="100"/>
        <c:baseTimeUnit val="months"/>
      </c:dateAx>
      <c:valAx>
        <c:axId val="578711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0952"/>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7866619401553936E-2"/>
          <c:y val="0.26655442545388042"/>
          <c:w val="0.89960074283564584"/>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Monteria!$F$13:$R$13</c:f>
              <c:numCache>
                <c:formatCode>0.0</c:formatCode>
                <c:ptCount val="13"/>
                <c:pt idx="0">
                  <c:v>1089.94</c:v>
                </c:pt>
                <c:pt idx="1">
                  <c:v>1095.74</c:v>
                </c:pt>
                <c:pt idx="2">
                  <c:v>1098.48</c:v>
                </c:pt>
                <c:pt idx="3">
                  <c:v>1103.6300000000001</c:v>
                </c:pt>
                <c:pt idx="4">
                  <c:v>1108.7</c:v>
                </c:pt>
                <c:pt idx="5">
                  <c:v>1118.8399999999999</c:v>
                </c:pt>
                <c:pt idx="6">
                  <c:v>1131</c:v>
                </c:pt>
                <c:pt idx="7">
                  <c:v>1138.97</c:v>
                </c:pt>
                <c:pt idx="8">
                  <c:v>1145.73</c:v>
                </c:pt>
                <c:pt idx="9">
                  <c:v>1150.56</c:v>
                </c:pt>
                <c:pt idx="10">
                  <c:v>1154.26</c:v>
                </c:pt>
                <c:pt idx="11">
                  <c:v>1156.5999999999999</c:v>
                </c:pt>
                <c:pt idx="12">
                  <c:v>1156.5999999999999</c:v>
                </c:pt>
              </c:numCache>
            </c:numRef>
          </c:val>
          <c:extLs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Monteria!$F$14:$R$14</c:f>
              <c:numCache>
                <c:formatCode>0.0</c:formatCode>
                <c:ptCount val="13"/>
                <c:pt idx="0">
                  <c:v>1367.67</c:v>
                </c:pt>
                <c:pt idx="1">
                  <c:v>1374.95</c:v>
                </c:pt>
                <c:pt idx="2">
                  <c:v>1378.38</c:v>
                </c:pt>
                <c:pt idx="3">
                  <c:v>1384.85</c:v>
                </c:pt>
                <c:pt idx="4">
                  <c:v>1391.21</c:v>
                </c:pt>
                <c:pt idx="5">
                  <c:v>1403.94</c:v>
                </c:pt>
                <c:pt idx="6">
                  <c:v>1419.19</c:v>
                </c:pt>
                <c:pt idx="7">
                  <c:v>1429.19</c:v>
                </c:pt>
                <c:pt idx="8">
                  <c:v>1437.68</c:v>
                </c:pt>
                <c:pt idx="9">
                  <c:v>1443.74</c:v>
                </c:pt>
                <c:pt idx="10">
                  <c:v>1448.39</c:v>
                </c:pt>
                <c:pt idx="11">
                  <c:v>1451.31</c:v>
                </c:pt>
                <c:pt idx="12">
                  <c:v>1451.31</c:v>
                </c:pt>
              </c:numCache>
            </c:numRef>
          </c:val>
          <c:extLs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Monteria!$F$15:$R$15</c:f>
              <c:numCache>
                <c:formatCode>0.0</c:formatCode>
                <c:ptCount val="13"/>
                <c:pt idx="0">
                  <c:v>2187.17</c:v>
                </c:pt>
                <c:pt idx="1">
                  <c:v>2190.44</c:v>
                </c:pt>
                <c:pt idx="2">
                  <c:v>2212.27</c:v>
                </c:pt>
                <c:pt idx="3">
                  <c:v>2189.08</c:v>
                </c:pt>
                <c:pt idx="4">
                  <c:v>2321.9</c:v>
                </c:pt>
                <c:pt idx="5">
                  <c:v>2309.92</c:v>
                </c:pt>
                <c:pt idx="6">
                  <c:v>2356.7399999999998</c:v>
                </c:pt>
                <c:pt idx="7">
                  <c:v>2421.11</c:v>
                </c:pt>
                <c:pt idx="8">
                  <c:v>2446.4</c:v>
                </c:pt>
                <c:pt idx="9">
                  <c:v>2432.73</c:v>
                </c:pt>
                <c:pt idx="10">
                  <c:v>2538.92</c:v>
                </c:pt>
                <c:pt idx="11">
                  <c:v>2483.0500000000002</c:v>
                </c:pt>
                <c:pt idx="12">
                  <c:v>2508.13</c:v>
                </c:pt>
              </c:numCache>
            </c:numRef>
          </c:val>
          <c:extLs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Monteria!$F$16:$R$16</c:f>
              <c:numCache>
                <c:formatCode>0.0</c:formatCode>
                <c:ptCount val="13"/>
                <c:pt idx="0">
                  <c:v>2624.6039999999998</c:v>
                </c:pt>
                <c:pt idx="1">
                  <c:v>2628.5279999999998</c:v>
                </c:pt>
                <c:pt idx="2">
                  <c:v>2654.7239999999997</c:v>
                </c:pt>
                <c:pt idx="3">
                  <c:v>2626.8959999999997</c:v>
                </c:pt>
                <c:pt idx="4">
                  <c:v>2786.28</c:v>
                </c:pt>
                <c:pt idx="5">
                  <c:v>2771.904</c:v>
                </c:pt>
                <c:pt idx="6">
                  <c:v>2828.0879999999997</c:v>
                </c:pt>
                <c:pt idx="7">
                  <c:v>2905.3319999999999</c:v>
                </c:pt>
                <c:pt idx="8">
                  <c:v>2935.68</c:v>
                </c:pt>
                <c:pt idx="9">
                  <c:v>2919.2759999999998</c:v>
                </c:pt>
                <c:pt idx="10">
                  <c:v>3046.7040000000002</c:v>
                </c:pt>
                <c:pt idx="11">
                  <c:v>2979.6600000000003</c:v>
                </c:pt>
                <c:pt idx="12">
                  <c:v>3009.7559999999999</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578712912"/>
        <c:axId val="559620984"/>
      </c:barChart>
      <c:dateAx>
        <c:axId val="57871291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0984"/>
        <c:crosses val="autoZero"/>
        <c:auto val="1"/>
        <c:lblOffset val="100"/>
        <c:baseTimeUnit val="months"/>
      </c:dateAx>
      <c:valAx>
        <c:axId val="5596209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2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Mocoa!$F$5:$R$5</c:f>
              <c:numCache>
                <c:formatCode>0.0</c:formatCode>
                <c:ptCount val="13"/>
                <c:pt idx="0">
                  <c:v>982.76</c:v>
                </c:pt>
                <c:pt idx="1">
                  <c:v>1001.11</c:v>
                </c:pt>
                <c:pt idx="2">
                  <c:v>1000.74</c:v>
                </c:pt>
                <c:pt idx="3">
                  <c:v>1016.49</c:v>
                </c:pt>
                <c:pt idx="4">
                  <c:v>889.86</c:v>
                </c:pt>
                <c:pt idx="5">
                  <c:v>1559.75</c:v>
                </c:pt>
                <c:pt idx="6">
                  <c:v>874.14</c:v>
                </c:pt>
                <c:pt idx="7">
                  <c:v>882.19</c:v>
                </c:pt>
                <c:pt idx="8">
                  <c:v>859.7</c:v>
                </c:pt>
                <c:pt idx="9">
                  <c:v>880.53</c:v>
                </c:pt>
                <c:pt idx="10">
                  <c:v>935.47</c:v>
                </c:pt>
                <c:pt idx="11">
                  <c:v>900.57</c:v>
                </c:pt>
                <c:pt idx="12">
                  <c:v>909.55</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Mocoa!$F$6:$R$6</c:f>
              <c:numCache>
                <c:formatCode>0.0</c:formatCode>
                <c:ptCount val="13"/>
                <c:pt idx="0">
                  <c:v>3678.68</c:v>
                </c:pt>
                <c:pt idx="1">
                  <c:v>3885.88</c:v>
                </c:pt>
                <c:pt idx="2">
                  <c:v>3769.12</c:v>
                </c:pt>
                <c:pt idx="3">
                  <c:v>3793.69</c:v>
                </c:pt>
                <c:pt idx="4">
                  <c:v>3906.34</c:v>
                </c:pt>
                <c:pt idx="5">
                  <c:v>3997.5</c:v>
                </c:pt>
                <c:pt idx="6">
                  <c:v>3939.52</c:v>
                </c:pt>
                <c:pt idx="7">
                  <c:v>4062.35</c:v>
                </c:pt>
                <c:pt idx="8">
                  <c:v>4214.71</c:v>
                </c:pt>
                <c:pt idx="9">
                  <c:v>4225.1400000000003</c:v>
                </c:pt>
                <c:pt idx="10">
                  <c:v>4361.79</c:v>
                </c:pt>
                <c:pt idx="11">
                  <c:v>4195.97</c:v>
                </c:pt>
                <c:pt idx="12">
                  <c:v>4177.01</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Mocoa!$F$7:$R$7</c:f>
              <c:numCache>
                <c:formatCode>0.0</c:formatCode>
                <c:ptCount val="13"/>
                <c:pt idx="0">
                  <c:v>993.3</c:v>
                </c:pt>
                <c:pt idx="1">
                  <c:v>1000.84</c:v>
                </c:pt>
                <c:pt idx="2">
                  <c:v>1001.53</c:v>
                </c:pt>
                <c:pt idx="3">
                  <c:v>993.53</c:v>
                </c:pt>
                <c:pt idx="4">
                  <c:v>983.35</c:v>
                </c:pt>
                <c:pt idx="5">
                  <c:v>988.27</c:v>
                </c:pt>
                <c:pt idx="6">
                  <c:v>996.84</c:v>
                </c:pt>
                <c:pt idx="7">
                  <c:v>995.5</c:v>
                </c:pt>
                <c:pt idx="8">
                  <c:v>998.2</c:v>
                </c:pt>
                <c:pt idx="9">
                  <c:v>995.41</c:v>
                </c:pt>
                <c:pt idx="10">
                  <c:v>1001.52</c:v>
                </c:pt>
                <c:pt idx="11">
                  <c:v>1002.47</c:v>
                </c:pt>
                <c:pt idx="12">
                  <c:v>993.2</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559610008"/>
        <c:axId val="559621768"/>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Mocoa!$F$8:$R$8</c:f>
              <c:numCache>
                <c:formatCode>0.0</c:formatCode>
                <c:ptCount val="13"/>
                <c:pt idx="0">
                  <c:v>5864.55</c:v>
                </c:pt>
                <c:pt idx="1">
                  <c:v>6107.41</c:v>
                </c:pt>
                <c:pt idx="2">
                  <c:v>6004.48</c:v>
                </c:pt>
                <c:pt idx="3">
                  <c:v>6032.48</c:v>
                </c:pt>
                <c:pt idx="4">
                  <c:v>6004.16</c:v>
                </c:pt>
                <c:pt idx="5">
                  <c:v>6773.09</c:v>
                </c:pt>
                <c:pt idx="6">
                  <c:v>6041.33</c:v>
                </c:pt>
                <c:pt idx="7">
                  <c:v>6152.74</c:v>
                </c:pt>
                <c:pt idx="8">
                  <c:v>6308.83</c:v>
                </c:pt>
                <c:pt idx="9">
                  <c:v>6332.37</c:v>
                </c:pt>
                <c:pt idx="10">
                  <c:v>6518.93</c:v>
                </c:pt>
                <c:pt idx="11">
                  <c:v>6326.54</c:v>
                </c:pt>
                <c:pt idx="12">
                  <c:v>6300.72</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559610008"/>
        <c:axId val="559621768"/>
      </c:lineChart>
      <c:dateAx>
        <c:axId val="55961000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1768"/>
        <c:crosses val="autoZero"/>
        <c:auto val="1"/>
        <c:lblOffset val="100"/>
        <c:baseTimeUnit val="months"/>
      </c:dateAx>
      <c:valAx>
        <c:axId val="559621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Mocoa!$F$13:$R$13</c:f>
              <c:numCache>
                <c:formatCode>0.0</c:formatCode>
                <c:ptCount val="13"/>
                <c:pt idx="0">
                  <c:v>2536.2199999999998</c:v>
                </c:pt>
                <c:pt idx="1">
                  <c:v>2592.91</c:v>
                </c:pt>
                <c:pt idx="2">
                  <c:v>2599.39</c:v>
                </c:pt>
                <c:pt idx="3">
                  <c:v>2611.58</c:v>
                </c:pt>
                <c:pt idx="4">
                  <c:v>2623.58</c:v>
                </c:pt>
                <c:pt idx="5">
                  <c:v>2892.68</c:v>
                </c:pt>
                <c:pt idx="6">
                  <c:v>2924.11</c:v>
                </c:pt>
                <c:pt idx="7">
                  <c:v>2944.72</c:v>
                </c:pt>
                <c:pt idx="8">
                  <c:v>2962.2</c:v>
                </c:pt>
                <c:pt idx="9">
                  <c:v>2974.69</c:v>
                </c:pt>
                <c:pt idx="10">
                  <c:v>2984.26</c:v>
                </c:pt>
                <c:pt idx="11">
                  <c:v>2990.3</c:v>
                </c:pt>
                <c:pt idx="12">
                  <c:v>2990.3</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Mocoa!$F$14:$R$14</c:f>
              <c:numCache>
                <c:formatCode>0.0</c:formatCode>
                <c:ptCount val="13"/>
                <c:pt idx="0">
                  <c:v>3205.55</c:v>
                </c:pt>
                <c:pt idx="1">
                  <c:v>3282.61</c:v>
                </c:pt>
                <c:pt idx="2">
                  <c:v>3290.81</c:v>
                </c:pt>
                <c:pt idx="3">
                  <c:v>3306.24</c:v>
                </c:pt>
                <c:pt idx="4">
                  <c:v>3321.44</c:v>
                </c:pt>
                <c:pt idx="5">
                  <c:v>3657.47</c:v>
                </c:pt>
                <c:pt idx="6">
                  <c:v>3697.21</c:v>
                </c:pt>
                <c:pt idx="7">
                  <c:v>3723.26</c:v>
                </c:pt>
                <c:pt idx="8">
                  <c:v>3745.37</c:v>
                </c:pt>
                <c:pt idx="9">
                  <c:v>3761.16</c:v>
                </c:pt>
                <c:pt idx="10">
                  <c:v>3773.27</c:v>
                </c:pt>
                <c:pt idx="11">
                  <c:v>3780.9</c:v>
                </c:pt>
                <c:pt idx="12">
                  <c:v>3780.9</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Mocoa!$F$15:$R$15</c:f>
              <c:numCache>
                <c:formatCode>0.0</c:formatCode>
                <c:ptCount val="13"/>
                <c:pt idx="0">
                  <c:v>5864.55</c:v>
                </c:pt>
                <c:pt idx="1">
                  <c:v>6107.41</c:v>
                </c:pt>
                <c:pt idx="2">
                  <c:v>6004.48</c:v>
                </c:pt>
                <c:pt idx="3">
                  <c:v>6032.48</c:v>
                </c:pt>
                <c:pt idx="4">
                  <c:v>6004.16</c:v>
                </c:pt>
                <c:pt idx="5">
                  <c:v>6773.09</c:v>
                </c:pt>
                <c:pt idx="6">
                  <c:v>6041.33</c:v>
                </c:pt>
                <c:pt idx="7">
                  <c:v>6152.74</c:v>
                </c:pt>
                <c:pt idx="8">
                  <c:v>6308.83</c:v>
                </c:pt>
                <c:pt idx="9">
                  <c:v>6332.37</c:v>
                </c:pt>
                <c:pt idx="10">
                  <c:v>6518.93</c:v>
                </c:pt>
                <c:pt idx="11">
                  <c:v>6326.54</c:v>
                </c:pt>
                <c:pt idx="12">
                  <c:v>6300.72</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Mocoa!$F$16:$R$16</c:f>
              <c:numCache>
                <c:formatCode>0.0</c:formatCode>
                <c:ptCount val="13"/>
                <c:pt idx="0">
                  <c:v>7037.46</c:v>
                </c:pt>
                <c:pt idx="1">
                  <c:v>7328.8919999999998</c:v>
                </c:pt>
                <c:pt idx="2">
                  <c:v>7205.3759999999993</c:v>
                </c:pt>
                <c:pt idx="3">
                  <c:v>7238.9759999999997</c:v>
                </c:pt>
                <c:pt idx="4">
                  <c:v>7204.9919999999993</c:v>
                </c:pt>
                <c:pt idx="5">
                  <c:v>8127.7079999999996</c:v>
                </c:pt>
                <c:pt idx="6">
                  <c:v>7249.5959999999995</c:v>
                </c:pt>
                <c:pt idx="7">
                  <c:v>7383.2879999999996</c:v>
                </c:pt>
                <c:pt idx="8">
                  <c:v>7570.5959999999995</c:v>
                </c:pt>
                <c:pt idx="9">
                  <c:v>7598.8439999999991</c:v>
                </c:pt>
                <c:pt idx="10">
                  <c:v>7822.7160000000003</c:v>
                </c:pt>
                <c:pt idx="11">
                  <c:v>7591.848</c:v>
                </c:pt>
                <c:pt idx="12">
                  <c:v>7560.8639999999996</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559616672"/>
        <c:axId val="559622160"/>
      </c:barChart>
      <c:dateAx>
        <c:axId val="5596166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2160"/>
        <c:crosses val="autoZero"/>
        <c:auto val="1"/>
        <c:lblOffset val="100"/>
        <c:baseTimeUnit val="months"/>
      </c:dateAx>
      <c:valAx>
        <c:axId val="5596221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6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Neiva!$F$5:$R$5</c:f>
              <c:numCache>
                <c:formatCode>0.0</c:formatCode>
                <c:ptCount val="13"/>
                <c:pt idx="0">
                  <c:v>869.82</c:v>
                </c:pt>
                <c:pt idx="1">
                  <c:v>1008.82</c:v>
                </c:pt>
                <c:pt idx="2">
                  <c:v>1002.24</c:v>
                </c:pt>
                <c:pt idx="3">
                  <c:v>1010.34</c:v>
                </c:pt>
                <c:pt idx="4">
                  <c:v>1041.1400000000001</c:v>
                </c:pt>
                <c:pt idx="5">
                  <c:v>964.66</c:v>
                </c:pt>
                <c:pt idx="6">
                  <c:v>1446.48</c:v>
                </c:pt>
                <c:pt idx="7">
                  <c:v>970.84</c:v>
                </c:pt>
                <c:pt idx="8">
                  <c:v>992.64</c:v>
                </c:pt>
                <c:pt idx="9">
                  <c:v>1012.08</c:v>
                </c:pt>
                <c:pt idx="10">
                  <c:v>995.64</c:v>
                </c:pt>
                <c:pt idx="11">
                  <c:v>1053.2</c:v>
                </c:pt>
                <c:pt idx="12">
                  <c:v>1065.18</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Neiva!$F$6:$R$6</c:f>
              <c:numCache>
                <c:formatCode>0.0</c:formatCode>
                <c:ptCount val="13"/>
                <c:pt idx="0">
                  <c:v>1525.81</c:v>
                </c:pt>
                <c:pt idx="1">
                  <c:v>1578.87</c:v>
                </c:pt>
                <c:pt idx="2">
                  <c:v>1779.41</c:v>
                </c:pt>
                <c:pt idx="3">
                  <c:v>1615.11</c:v>
                </c:pt>
                <c:pt idx="4">
                  <c:v>1567.6</c:v>
                </c:pt>
                <c:pt idx="5">
                  <c:v>1738.01</c:v>
                </c:pt>
                <c:pt idx="6">
                  <c:v>1736.48</c:v>
                </c:pt>
                <c:pt idx="7">
                  <c:v>1630.52</c:v>
                </c:pt>
                <c:pt idx="8">
                  <c:v>1817.67</c:v>
                </c:pt>
                <c:pt idx="9">
                  <c:v>1617.27</c:v>
                </c:pt>
                <c:pt idx="10">
                  <c:v>1598.28</c:v>
                </c:pt>
                <c:pt idx="11">
                  <c:v>1715</c:v>
                </c:pt>
                <c:pt idx="12">
                  <c:v>1580.04</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Neiva!$F$7:$R$7</c:f>
              <c:numCache>
                <c:formatCode>0.0</c:formatCode>
                <c:ptCount val="13"/>
                <c:pt idx="0">
                  <c:v>986.78</c:v>
                </c:pt>
                <c:pt idx="1">
                  <c:v>995.55</c:v>
                </c:pt>
                <c:pt idx="2">
                  <c:v>1003.05</c:v>
                </c:pt>
                <c:pt idx="3">
                  <c:v>1005.88</c:v>
                </c:pt>
                <c:pt idx="4">
                  <c:v>1001.9</c:v>
                </c:pt>
                <c:pt idx="5">
                  <c:v>997.84</c:v>
                </c:pt>
                <c:pt idx="6">
                  <c:v>950.05</c:v>
                </c:pt>
                <c:pt idx="7">
                  <c:v>961.16</c:v>
                </c:pt>
                <c:pt idx="8">
                  <c:v>964.49</c:v>
                </c:pt>
                <c:pt idx="9">
                  <c:v>970.3</c:v>
                </c:pt>
                <c:pt idx="10">
                  <c:v>971.86</c:v>
                </c:pt>
                <c:pt idx="11">
                  <c:v>978</c:v>
                </c:pt>
                <c:pt idx="12">
                  <c:v>982.83</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559611576"/>
        <c:axId val="559613144"/>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Neiva!$F$8:$R$8</c:f>
              <c:numCache>
                <c:formatCode>0.0</c:formatCode>
                <c:ptCount val="13"/>
                <c:pt idx="0">
                  <c:v>3401.48</c:v>
                </c:pt>
                <c:pt idx="1">
                  <c:v>3603.59</c:v>
                </c:pt>
                <c:pt idx="2">
                  <c:v>3805.44</c:v>
                </c:pt>
                <c:pt idx="3">
                  <c:v>3648.51</c:v>
                </c:pt>
                <c:pt idx="4">
                  <c:v>3624.28</c:v>
                </c:pt>
                <c:pt idx="5">
                  <c:v>3712.73</c:v>
                </c:pt>
                <c:pt idx="6">
                  <c:v>4149.96</c:v>
                </c:pt>
                <c:pt idx="7">
                  <c:v>3575.59</c:v>
                </c:pt>
                <c:pt idx="8">
                  <c:v>3795.47</c:v>
                </c:pt>
                <c:pt idx="9">
                  <c:v>3609.42</c:v>
                </c:pt>
                <c:pt idx="10">
                  <c:v>3577.77</c:v>
                </c:pt>
                <c:pt idx="11">
                  <c:v>3761.41</c:v>
                </c:pt>
                <c:pt idx="12">
                  <c:v>3644.29</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559611576"/>
        <c:axId val="559613144"/>
      </c:lineChart>
      <c:dateAx>
        <c:axId val="5596115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3144"/>
        <c:crosses val="autoZero"/>
        <c:auto val="1"/>
        <c:lblOffset val="100"/>
        <c:baseTimeUnit val="months"/>
      </c:dateAx>
      <c:valAx>
        <c:axId val="5596131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1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7014639016433E-2"/>
          <c:y val="5.5555660244028818E-2"/>
          <c:w val="0.88289249743923159"/>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Macro'!$B$49:$B$69</c:f>
              <c:numCache>
                <c:formatCode>mmm\-yy</c:formatCode>
                <c:ptCount val="21"/>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numCache>
            </c:numRef>
          </c:cat>
          <c:val>
            <c:numRef>
              <c:f>'Variables Macro'!$C$49:$C$69</c:f>
              <c:numCache>
                <c:formatCode>0</c:formatCode>
                <c:ptCount val="21"/>
                <c:pt idx="0">
                  <c:v>128.76</c:v>
                </c:pt>
                <c:pt idx="1">
                  <c:v>130.87</c:v>
                </c:pt>
                <c:pt idx="2">
                  <c:v>131.77000000000001</c:v>
                </c:pt>
                <c:pt idx="3">
                  <c:v>132.80000000000001</c:v>
                </c:pt>
                <c:pt idx="4">
                  <c:v>133.38</c:v>
                </c:pt>
                <c:pt idx="5">
                  <c:v>133.78</c:v>
                </c:pt>
                <c:pt idx="6">
                  <c:v>134.44999999999999</c:v>
                </c:pt>
                <c:pt idx="7">
                  <c:v>135.38999999999999</c:v>
                </c:pt>
                <c:pt idx="8">
                  <c:v>136.11000000000001</c:v>
                </c:pt>
                <c:pt idx="9">
                  <c:v>136.44999999999999</c:v>
                </c:pt>
                <c:pt idx="10">
                  <c:v>137.09</c:v>
                </c:pt>
                <c:pt idx="11">
                  <c:v>137.72</c:v>
                </c:pt>
                <c:pt idx="12">
                  <c:v>138.97999999999999</c:v>
                </c:pt>
                <c:pt idx="13">
                  <c:v>140.49</c:v>
                </c:pt>
                <c:pt idx="14">
                  <c:v>141.47999999999999</c:v>
                </c:pt>
                <c:pt idx="15">
                  <c:v>142.32</c:v>
                </c:pt>
                <c:pt idx="16">
                  <c:v>142.91999999999999</c:v>
                </c:pt>
                <c:pt idx="17">
                  <c:v>143.38</c:v>
                </c:pt>
                <c:pt idx="18">
                  <c:v>143.66999999999999</c:v>
                </c:pt>
                <c:pt idx="19">
                  <c:v>143.66999999999999</c:v>
                </c:pt>
                <c:pt idx="20">
                  <c:v>144.02000000000001</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578726240"/>
        <c:axId val="578717616"/>
      </c:barChart>
      <c:dateAx>
        <c:axId val="578726240"/>
        <c:scaling>
          <c:orientation val="minMax"/>
          <c:max val="45536"/>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7616"/>
        <c:crosses val="autoZero"/>
        <c:auto val="1"/>
        <c:lblOffset val="100"/>
        <c:baseTimeUnit val="months"/>
      </c:dateAx>
      <c:valAx>
        <c:axId val="578717616"/>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6240"/>
        <c:crosses val="autoZero"/>
        <c:crossBetween val="between"/>
      </c:valAx>
      <c:spPr>
        <a:noFill/>
        <a:ln>
          <a:noFill/>
        </a:ln>
        <a:effectLst/>
      </c:spPr>
    </c:plotArea>
    <c:legend>
      <c:legendPos val="b"/>
      <c:layout>
        <c:manualLayout>
          <c:xMode val="edge"/>
          <c:yMode val="edge"/>
          <c:x val="0.4784618121736901"/>
          <c:y val="0.89511406743208644"/>
          <c:w val="5.1383207377106013E-2"/>
          <c:h val="7.73750103346476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Neiva!$F$13:$R$13</c:f>
              <c:numCache>
                <c:formatCode>0.0</c:formatCode>
                <c:ptCount val="13"/>
                <c:pt idx="0">
                  <c:v>1594.84</c:v>
                </c:pt>
                <c:pt idx="1">
                  <c:v>1606</c:v>
                </c:pt>
                <c:pt idx="2">
                  <c:v>1634.07</c:v>
                </c:pt>
                <c:pt idx="3">
                  <c:v>1638.05</c:v>
                </c:pt>
                <c:pt idx="4">
                  <c:v>1645.74</c:v>
                </c:pt>
                <c:pt idx="5">
                  <c:v>1653.34</c:v>
                </c:pt>
                <c:pt idx="6">
                  <c:v>1776.31</c:v>
                </c:pt>
                <c:pt idx="7">
                  <c:v>1795.46</c:v>
                </c:pt>
                <c:pt idx="8">
                  <c:v>1808.39</c:v>
                </c:pt>
                <c:pt idx="9">
                  <c:v>1818.97</c:v>
                </c:pt>
                <c:pt idx="10">
                  <c:v>1826.6</c:v>
                </c:pt>
                <c:pt idx="11">
                  <c:v>1832.35</c:v>
                </c:pt>
                <c:pt idx="12">
                  <c:v>1836.31</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Neiva!$F$14:$R$14</c:f>
              <c:numCache>
                <c:formatCode>0.0</c:formatCode>
                <c:ptCount val="13"/>
                <c:pt idx="0">
                  <c:v>2004.4</c:v>
                </c:pt>
                <c:pt idx="1">
                  <c:v>2018.25</c:v>
                </c:pt>
                <c:pt idx="2">
                  <c:v>2053.2399999999998</c:v>
                </c:pt>
                <c:pt idx="3">
                  <c:v>2058.35</c:v>
                </c:pt>
                <c:pt idx="4">
                  <c:v>2067.85</c:v>
                </c:pt>
                <c:pt idx="5">
                  <c:v>2077.37</c:v>
                </c:pt>
                <c:pt idx="6">
                  <c:v>2233.64</c:v>
                </c:pt>
                <c:pt idx="7">
                  <c:v>2257.96</c:v>
                </c:pt>
                <c:pt idx="8">
                  <c:v>2273.8200000000002</c:v>
                </c:pt>
                <c:pt idx="9">
                  <c:v>2287.15</c:v>
                </c:pt>
                <c:pt idx="10">
                  <c:v>2297.1</c:v>
                </c:pt>
                <c:pt idx="11">
                  <c:v>2304.48</c:v>
                </c:pt>
                <c:pt idx="12">
                  <c:v>2308.88</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Neiva!$F$15:$R$15</c:f>
              <c:numCache>
                <c:formatCode>0.0</c:formatCode>
                <c:ptCount val="13"/>
                <c:pt idx="0">
                  <c:v>3401.48</c:v>
                </c:pt>
                <c:pt idx="1">
                  <c:v>3603.59</c:v>
                </c:pt>
                <c:pt idx="2">
                  <c:v>3805.44</c:v>
                </c:pt>
                <c:pt idx="3">
                  <c:v>3648.51</c:v>
                </c:pt>
                <c:pt idx="4">
                  <c:v>3624.28</c:v>
                </c:pt>
                <c:pt idx="5">
                  <c:v>3712.73</c:v>
                </c:pt>
                <c:pt idx="6">
                  <c:v>4149.96</c:v>
                </c:pt>
                <c:pt idx="7">
                  <c:v>3575.59</c:v>
                </c:pt>
                <c:pt idx="8">
                  <c:v>3795.47</c:v>
                </c:pt>
                <c:pt idx="9">
                  <c:v>3609.42</c:v>
                </c:pt>
                <c:pt idx="10">
                  <c:v>3577.77</c:v>
                </c:pt>
                <c:pt idx="11">
                  <c:v>3761.41</c:v>
                </c:pt>
                <c:pt idx="12">
                  <c:v>3644.29</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Neiva!$F$16:$R$16</c:f>
              <c:numCache>
                <c:formatCode>0.0</c:formatCode>
                <c:ptCount val="13"/>
                <c:pt idx="0">
                  <c:v>4081.7759999999998</c:v>
                </c:pt>
                <c:pt idx="1">
                  <c:v>4324.308</c:v>
                </c:pt>
                <c:pt idx="2">
                  <c:v>4566.5280000000002</c:v>
                </c:pt>
                <c:pt idx="3">
                  <c:v>4378.2120000000004</c:v>
                </c:pt>
                <c:pt idx="4">
                  <c:v>4349.1360000000004</c:v>
                </c:pt>
                <c:pt idx="5">
                  <c:v>4455.2759999999998</c:v>
                </c:pt>
                <c:pt idx="6">
                  <c:v>4979.9520000000002</c:v>
                </c:pt>
                <c:pt idx="7">
                  <c:v>4290.7079999999996</c:v>
                </c:pt>
                <c:pt idx="8">
                  <c:v>4554.5639999999994</c:v>
                </c:pt>
                <c:pt idx="9">
                  <c:v>4331.3040000000001</c:v>
                </c:pt>
                <c:pt idx="10">
                  <c:v>4293.3239999999996</c:v>
                </c:pt>
                <c:pt idx="11">
                  <c:v>4513.692</c:v>
                </c:pt>
                <c:pt idx="12">
                  <c:v>4373.1480000000001</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559615104"/>
        <c:axId val="559617064"/>
      </c:barChart>
      <c:dateAx>
        <c:axId val="5596151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7064"/>
        <c:crosses val="autoZero"/>
        <c:auto val="1"/>
        <c:lblOffset val="100"/>
        <c:baseTimeUnit val="months"/>
      </c:dateAx>
      <c:valAx>
        <c:axId val="5596170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Popayán!$F$5:$R$5</c:f>
              <c:numCache>
                <c:formatCode>0.0</c:formatCode>
                <c:ptCount val="13"/>
                <c:pt idx="0">
                  <c:v>869.82</c:v>
                </c:pt>
                <c:pt idx="1">
                  <c:v>1008.82</c:v>
                </c:pt>
                <c:pt idx="2">
                  <c:v>1002.24</c:v>
                </c:pt>
                <c:pt idx="3">
                  <c:v>1010.34</c:v>
                </c:pt>
                <c:pt idx="4">
                  <c:v>1041.1400000000001</c:v>
                </c:pt>
                <c:pt idx="5">
                  <c:v>964.66</c:v>
                </c:pt>
                <c:pt idx="6">
                  <c:v>1446.48</c:v>
                </c:pt>
                <c:pt idx="7">
                  <c:v>970.84</c:v>
                </c:pt>
                <c:pt idx="8">
                  <c:v>992.64</c:v>
                </c:pt>
                <c:pt idx="9">
                  <c:v>1012.08</c:v>
                </c:pt>
                <c:pt idx="10">
                  <c:v>995.64</c:v>
                </c:pt>
                <c:pt idx="11">
                  <c:v>1053.2</c:v>
                </c:pt>
                <c:pt idx="12">
                  <c:v>1065.18</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Popayán!$F$6:$R$6</c:f>
              <c:numCache>
                <c:formatCode>0.0</c:formatCode>
                <c:ptCount val="13"/>
                <c:pt idx="0">
                  <c:v>1525.81</c:v>
                </c:pt>
                <c:pt idx="1">
                  <c:v>1578.87</c:v>
                </c:pt>
                <c:pt idx="2">
                  <c:v>1779.41</c:v>
                </c:pt>
                <c:pt idx="3">
                  <c:v>1615.11</c:v>
                </c:pt>
                <c:pt idx="4">
                  <c:v>1567.6</c:v>
                </c:pt>
                <c:pt idx="5">
                  <c:v>1738.01</c:v>
                </c:pt>
                <c:pt idx="6">
                  <c:v>1736.48</c:v>
                </c:pt>
                <c:pt idx="7">
                  <c:v>1630.52</c:v>
                </c:pt>
                <c:pt idx="8">
                  <c:v>1817.67</c:v>
                </c:pt>
                <c:pt idx="9">
                  <c:v>1617.27</c:v>
                </c:pt>
                <c:pt idx="10">
                  <c:v>1598.28</c:v>
                </c:pt>
                <c:pt idx="11">
                  <c:v>1715</c:v>
                </c:pt>
                <c:pt idx="12">
                  <c:v>1580.04</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Popayán!$F$7:$R$7</c:f>
              <c:numCache>
                <c:formatCode>0.0</c:formatCode>
                <c:ptCount val="13"/>
                <c:pt idx="0">
                  <c:v>986.78</c:v>
                </c:pt>
                <c:pt idx="1">
                  <c:v>995.55</c:v>
                </c:pt>
                <c:pt idx="2">
                  <c:v>1003.05</c:v>
                </c:pt>
                <c:pt idx="3">
                  <c:v>1005.88</c:v>
                </c:pt>
                <c:pt idx="4">
                  <c:v>1001.9</c:v>
                </c:pt>
                <c:pt idx="5">
                  <c:v>997.84</c:v>
                </c:pt>
                <c:pt idx="6">
                  <c:v>950.05</c:v>
                </c:pt>
                <c:pt idx="7">
                  <c:v>961.16</c:v>
                </c:pt>
                <c:pt idx="8">
                  <c:v>964.49</c:v>
                </c:pt>
                <c:pt idx="9">
                  <c:v>970.3</c:v>
                </c:pt>
                <c:pt idx="10">
                  <c:v>971.86</c:v>
                </c:pt>
                <c:pt idx="11">
                  <c:v>978</c:v>
                </c:pt>
                <c:pt idx="12">
                  <c:v>982.83</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559611968"/>
        <c:axId val="559615888"/>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Popayán!$F$8:$R$8</c:f>
              <c:numCache>
                <c:formatCode>0.0</c:formatCode>
                <c:ptCount val="13"/>
                <c:pt idx="0">
                  <c:v>3401.48</c:v>
                </c:pt>
                <c:pt idx="1">
                  <c:v>3603.59</c:v>
                </c:pt>
                <c:pt idx="2">
                  <c:v>3805.44</c:v>
                </c:pt>
                <c:pt idx="3">
                  <c:v>3648.51</c:v>
                </c:pt>
                <c:pt idx="4">
                  <c:v>3624.28</c:v>
                </c:pt>
                <c:pt idx="5">
                  <c:v>3712.73</c:v>
                </c:pt>
                <c:pt idx="6">
                  <c:v>4149.96</c:v>
                </c:pt>
                <c:pt idx="7">
                  <c:v>3575.59</c:v>
                </c:pt>
                <c:pt idx="8">
                  <c:v>3795.47</c:v>
                </c:pt>
                <c:pt idx="9">
                  <c:v>3609.42</c:v>
                </c:pt>
                <c:pt idx="10">
                  <c:v>3577.77</c:v>
                </c:pt>
                <c:pt idx="11">
                  <c:v>3761.41</c:v>
                </c:pt>
                <c:pt idx="12">
                  <c:v>3644.29</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559611968"/>
        <c:axId val="559615888"/>
      </c:lineChart>
      <c:dateAx>
        <c:axId val="5596119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5888"/>
        <c:crosses val="autoZero"/>
        <c:auto val="1"/>
        <c:lblOffset val="100"/>
        <c:baseTimeUnit val="months"/>
      </c:dateAx>
      <c:valAx>
        <c:axId val="559615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1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Popayán!$F$13:$R$13</c:f>
              <c:numCache>
                <c:formatCode>0.0</c:formatCode>
                <c:ptCount val="13"/>
                <c:pt idx="0">
                  <c:v>1551.43</c:v>
                </c:pt>
                <c:pt idx="1">
                  <c:v>1562.51</c:v>
                </c:pt>
                <c:pt idx="2">
                  <c:v>1587.1</c:v>
                </c:pt>
                <c:pt idx="3">
                  <c:v>1591.15</c:v>
                </c:pt>
                <c:pt idx="4">
                  <c:v>1598.38</c:v>
                </c:pt>
                <c:pt idx="5">
                  <c:v>1605.97</c:v>
                </c:pt>
                <c:pt idx="6">
                  <c:v>1728.92</c:v>
                </c:pt>
                <c:pt idx="7">
                  <c:v>1747.83</c:v>
                </c:pt>
                <c:pt idx="8">
                  <c:v>1760.05</c:v>
                </c:pt>
                <c:pt idx="9">
                  <c:v>1770.64</c:v>
                </c:pt>
                <c:pt idx="10">
                  <c:v>1777.78</c:v>
                </c:pt>
                <c:pt idx="11">
                  <c:v>1783.62</c:v>
                </c:pt>
                <c:pt idx="12">
                  <c:v>1787.35</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Popayán!$F$14:$R$14</c:f>
              <c:numCache>
                <c:formatCode>0.0</c:formatCode>
                <c:ptCount val="13"/>
                <c:pt idx="0">
                  <c:v>1936.32</c:v>
                </c:pt>
                <c:pt idx="1">
                  <c:v>1949.77</c:v>
                </c:pt>
                <c:pt idx="2">
                  <c:v>1981.56</c:v>
                </c:pt>
                <c:pt idx="3">
                  <c:v>1986.35</c:v>
                </c:pt>
                <c:pt idx="4">
                  <c:v>1995.68</c:v>
                </c:pt>
                <c:pt idx="5">
                  <c:v>2004.9</c:v>
                </c:pt>
                <c:pt idx="6">
                  <c:v>2159.5500000000002</c:v>
                </c:pt>
                <c:pt idx="7">
                  <c:v>2183.0700000000002</c:v>
                </c:pt>
                <c:pt idx="8">
                  <c:v>2198.54</c:v>
                </c:pt>
                <c:pt idx="9">
                  <c:v>2211.4299999999998</c:v>
                </c:pt>
                <c:pt idx="10">
                  <c:v>2220.8000000000002</c:v>
                </c:pt>
                <c:pt idx="11">
                  <c:v>2227.94</c:v>
                </c:pt>
                <c:pt idx="12">
                  <c:v>2232.5700000000002</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Popayán!$F$15:$R$15</c:f>
              <c:numCache>
                <c:formatCode>0.0</c:formatCode>
                <c:ptCount val="13"/>
                <c:pt idx="0">
                  <c:v>3401.48</c:v>
                </c:pt>
                <c:pt idx="1">
                  <c:v>3603.59</c:v>
                </c:pt>
                <c:pt idx="2">
                  <c:v>3805.44</c:v>
                </c:pt>
                <c:pt idx="3">
                  <c:v>3648.51</c:v>
                </c:pt>
                <c:pt idx="4">
                  <c:v>3624.28</c:v>
                </c:pt>
                <c:pt idx="5">
                  <c:v>3712.73</c:v>
                </c:pt>
                <c:pt idx="6">
                  <c:v>4149.96</c:v>
                </c:pt>
                <c:pt idx="7">
                  <c:v>3575.59</c:v>
                </c:pt>
                <c:pt idx="8">
                  <c:v>3795.47</c:v>
                </c:pt>
                <c:pt idx="9">
                  <c:v>3609.42</c:v>
                </c:pt>
                <c:pt idx="10">
                  <c:v>3577.77</c:v>
                </c:pt>
                <c:pt idx="11">
                  <c:v>3761.41</c:v>
                </c:pt>
                <c:pt idx="12">
                  <c:v>3644.29</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Popayán!$F$16:$R$16</c:f>
              <c:numCache>
                <c:formatCode>0.0</c:formatCode>
                <c:ptCount val="13"/>
                <c:pt idx="0">
                  <c:v>4081.7759999999998</c:v>
                </c:pt>
                <c:pt idx="1">
                  <c:v>4324.308</c:v>
                </c:pt>
                <c:pt idx="2">
                  <c:v>4566.5280000000002</c:v>
                </c:pt>
                <c:pt idx="3">
                  <c:v>4378.2120000000004</c:v>
                </c:pt>
                <c:pt idx="4">
                  <c:v>4349.1360000000004</c:v>
                </c:pt>
                <c:pt idx="5">
                  <c:v>4455.2759999999998</c:v>
                </c:pt>
                <c:pt idx="6">
                  <c:v>4979.9520000000002</c:v>
                </c:pt>
                <c:pt idx="7">
                  <c:v>4290.7079999999996</c:v>
                </c:pt>
                <c:pt idx="8">
                  <c:v>4554.5639999999994</c:v>
                </c:pt>
                <c:pt idx="9">
                  <c:v>4331.3040000000001</c:v>
                </c:pt>
                <c:pt idx="10">
                  <c:v>4293.3239999999996</c:v>
                </c:pt>
                <c:pt idx="11">
                  <c:v>4513.692</c:v>
                </c:pt>
                <c:pt idx="12">
                  <c:v>4373.1480000000001</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559610400"/>
        <c:axId val="559614712"/>
      </c:barChart>
      <c:dateAx>
        <c:axId val="5596104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4712"/>
        <c:crosses val="autoZero"/>
        <c:auto val="1"/>
        <c:lblOffset val="100"/>
        <c:baseTimeUnit val="months"/>
      </c:dateAx>
      <c:valAx>
        <c:axId val="559614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0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Pasto!$F$5:$R$5</c:f>
              <c:numCache>
                <c:formatCode>0.0</c:formatCode>
                <c:ptCount val="13"/>
                <c:pt idx="0">
                  <c:v>869.82</c:v>
                </c:pt>
                <c:pt idx="1">
                  <c:v>1008.82</c:v>
                </c:pt>
                <c:pt idx="2">
                  <c:v>1002.24</c:v>
                </c:pt>
                <c:pt idx="3">
                  <c:v>1010.34</c:v>
                </c:pt>
                <c:pt idx="4">
                  <c:v>1041.1400000000001</c:v>
                </c:pt>
                <c:pt idx="5">
                  <c:v>964.66</c:v>
                </c:pt>
                <c:pt idx="6">
                  <c:v>1446.48</c:v>
                </c:pt>
                <c:pt idx="7">
                  <c:v>970.84</c:v>
                </c:pt>
                <c:pt idx="8">
                  <c:v>992.64</c:v>
                </c:pt>
                <c:pt idx="9">
                  <c:v>1012.08</c:v>
                </c:pt>
                <c:pt idx="10">
                  <c:v>995.64</c:v>
                </c:pt>
                <c:pt idx="11">
                  <c:v>1053.2</c:v>
                </c:pt>
                <c:pt idx="12">
                  <c:v>1065.18</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Pasto!$F$6:$R$6</c:f>
              <c:numCache>
                <c:formatCode>0.0</c:formatCode>
                <c:ptCount val="13"/>
                <c:pt idx="0">
                  <c:v>1525.81</c:v>
                </c:pt>
                <c:pt idx="1">
                  <c:v>1578.87</c:v>
                </c:pt>
                <c:pt idx="2">
                  <c:v>1779.41</c:v>
                </c:pt>
                <c:pt idx="3">
                  <c:v>1615.11</c:v>
                </c:pt>
                <c:pt idx="4">
                  <c:v>1567.6</c:v>
                </c:pt>
                <c:pt idx="5">
                  <c:v>1738.01</c:v>
                </c:pt>
                <c:pt idx="6">
                  <c:v>1736.48</c:v>
                </c:pt>
                <c:pt idx="7">
                  <c:v>1630.52</c:v>
                </c:pt>
                <c:pt idx="8">
                  <c:v>1817.67</c:v>
                </c:pt>
                <c:pt idx="9">
                  <c:v>1617.27</c:v>
                </c:pt>
                <c:pt idx="10">
                  <c:v>1598.28</c:v>
                </c:pt>
                <c:pt idx="11">
                  <c:v>1715</c:v>
                </c:pt>
                <c:pt idx="12">
                  <c:v>1580.04</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Pasto!$F$7:$R$7</c:f>
              <c:numCache>
                <c:formatCode>0.0</c:formatCode>
                <c:ptCount val="13"/>
                <c:pt idx="0">
                  <c:v>986.78</c:v>
                </c:pt>
                <c:pt idx="1">
                  <c:v>995.55</c:v>
                </c:pt>
                <c:pt idx="2">
                  <c:v>1003.05</c:v>
                </c:pt>
                <c:pt idx="3">
                  <c:v>1005.88</c:v>
                </c:pt>
                <c:pt idx="4">
                  <c:v>1001.9</c:v>
                </c:pt>
                <c:pt idx="5">
                  <c:v>997.84</c:v>
                </c:pt>
                <c:pt idx="6">
                  <c:v>950.05</c:v>
                </c:pt>
                <c:pt idx="7">
                  <c:v>961.16</c:v>
                </c:pt>
                <c:pt idx="8">
                  <c:v>964.49</c:v>
                </c:pt>
                <c:pt idx="9">
                  <c:v>970.3</c:v>
                </c:pt>
                <c:pt idx="10">
                  <c:v>971.86</c:v>
                </c:pt>
                <c:pt idx="11">
                  <c:v>978</c:v>
                </c:pt>
                <c:pt idx="12">
                  <c:v>982.83</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559619024"/>
        <c:axId val="559612752"/>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Pasto!$F$8:$R$8</c:f>
              <c:numCache>
                <c:formatCode>0.0</c:formatCode>
                <c:ptCount val="13"/>
                <c:pt idx="0">
                  <c:v>3401.48</c:v>
                </c:pt>
                <c:pt idx="1">
                  <c:v>3603.59</c:v>
                </c:pt>
                <c:pt idx="2">
                  <c:v>3805.44</c:v>
                </c:pt>
                <c:pt idx="3">
                  <c:v>3648.51</c:v>
                </c:pt>
                <c:pt idx="4">
                  <c:v>3624.28</c:v>
                </c:pt>
                <c:pt idx="5">
                  <c:v>3712.73</c:v>
                </c:pt>
                <c:pt idx="6">
                  <c:v>4149.96</c:v>
                </c:pt>
                <c:pt idx="7">
                  <c:v>3575.59</c:v>
                </c:pt>
                <c:pt idx="8">
                  <c:v>3795.47</c:v>
                </c:pt>
                <c:pt idx="9">
                  <c:v>3609.42</c:v>
                </c:pt>
                <c:pt idx="10">
                  <c:v>3577.77</c:v>
                </c:pt>
                <c:pt idx="11">
                  <c:v>3761.41</c:v>
                </c:pt>
                <c:pt idx="12">
                  <c:v>3644.29</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559619024"/>
        <c:axId val="559612752"/>
      </c:lineChart>
      <c:dateAx>
        <c:axId val="559619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2752"/>
        <c:crosses val="autoZero"/>
        <c:auto val="1"/>
        <c:lblOffset val="100"/>
        <c:baseTimeUnit val="months"/>
      </c:dateAx>
      <c:valAx>
        <c:axId val="5596127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9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Pasto!$F$13:$R$13</c:f>
              <c:numCache>
                <c:formatCode>0.0</c:formatCode>
                <c:ptCount val="13"/>
                <c:pt idx="0">
                  <c:v>1651.38</c:v>
                </c:pt>
                <c:pt idx="1">
                  <c:v>1662.79</c:v>
                </c:pt>
                <c:pt idx="2">
                  <c:v>1671.74</c:v>
                </c:pt>
                <c:pt idx="3">
                  <c:v>1676.02</c:v>
                </c:pt>
                <c:pt idx="4">
                  <c:v>1683.94</c:v>
                </c:pt>
                <c:pt idx="5">
                  <c:v>1691.51</c:v>
                </c:pt>
                <c:pt idx="6">
                  <c:v>1808.18</c:v>
                </c:pt>
                <c:pt idx="7">
                  <c:v>1827.92</c:v>
                </c:pt>
                <c:pt idx="8">
                  <c:v>1840.79</c:v>
                </c:pt>
                <c:pt idx="9">
                  <c:v>1851.75</c:v>
                </c:pt>
                <c:pt idx="10">
                  <c:v>1859.3</c:v>
                </c:pt>
                <c:pt idx="11">
                  <c:v>1865.34</c:v>
                </c:pt>
                <c:pt idx="12">
                  <c:v>1869.29</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Pasto!$F$14:$R$14</c:f>
              <c:numCache>
                <c:formatCode>0.0</c:formatCode>
                <c:ptCount val="13"/>
                <c:pt idx="0">
                  <c:v>2063.23</c:v>
                </c:pt>
                <c:pt idx="1">
                  <c:v>2077.4499999999998</c:v>
                </c:pt>
                <c:pt idx="2">
                  <c:v>2088.5700000000002</c:v>
                </c:pt>
                <c:pt idx="3">
                  <c:v>2093.75</c:v>
                </c:pt>
                <c:pt idx="4">
                  <c:v>2103.7199999999998</c:v>
                </c:pt>
                <c:pt idx="5">
                  <c:v>2113.11</c:v>
                </c:pt>
                <c:pt idx="6">
                  <c:v>2256.92</c:v>
                </c:pt>
                <c:pt idx="7">
                  <c:v>2281.4699999999998</c:v>
                </c:pt>
                <c:pt idx="8">
                  <c:v>2297.6999999999998</c:v>
                </c:pt>
                <c:pt idx="9">
                  <c:v>2311.2600000000002</c:v>
                </c:pt>
                <c:pt idx="10">
                  <c:v>2320.84</c:v>
                </c:pt>
                <c:pt idx="11">
                  <c:v>2328.19</c:v>
                </c:pt>
                <c:pt idx="12">
                  <c:v>2333.2600000000002</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Pasto!$F$15:$R$15</c:f>
              <c:numCache>
                <c:formatCode>0.0</c:formatCode>
                <c:ptCount val="13"/>
                <c:pt idx="0">
                  <c:v>3401.48</c:v>
                </c:pt>
                <c:pt idx="1">
                  <c:v>3603.59</c:v>
                </c:pt>
                <c:pt idx="2">
                  <c:v>3805.44</c:v>
                </c:pt>
                <c:pt idx="3">
                  <c:v>3648.51</c:v>
                </c:pt>
                <c:pt idx="4">
                  <c:v>3624.28</c:v>
                </c:pt>
                <c:pt idx="5">
                  <c:v>3712.73</c:v>
                </c:pt>
                <c:pt idx="6">
                  <c:v>4149.96</c:v>
                </c:pt>
                <c:pt idx="7">
                  <c:v>3575.59</c:v>
                </c:pt>
                <c:pt idx="8">
                  <c:v>3795.47</c:v>
                </c:pt>
                <c:pt idx="9">
                  <c:v>3609.42</c:v>
                </c:pt>
                <c:pt idx="10">
                  <c:v>3577.77</c:v>
                </c:pt>
                <c:pt idx="11">
                  <c:v>3761.41</c:v>
                </c:pt>
                <c:pt idx="12">
                  <c:v>3644.29</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Pasto!$F$16:$R$16</c:f>
              <c:numCache>
                <c:formatCode>0.0</c:formatCode>
                <c:ptCount val="13"/>
                <c:pt idx="0">
                  <c:v>4081.7759999999998</c:v>
                </c:pt>
                <c:pt idx="1">
                  <c:v>4324.308</c:v>
                </c:pt>
                <c:pt idx="2">
                  <c:v>4566.5280000000002</c:v>
                </c:pt>
                <c:pt idx="3">
                  <c:v>4378.2120000000004</c:v>
                </c:pt>
                <c:pt idx="4">
                  <c:v>4349.1360000000004</c:v>
                </c:pt>
                <c:pt idx="5">
                  <c:v>4455.2759999999998</c:v>
                </c:pt>
                <c:pt idx="6">
                  <c:v>4979.9520000000002</c:v>
                </c:pt>
                <c:pt idx="7">
                  <c:v>4290.7079999999996</c:v>
                </c:pt>
                <c:pt idx="8">
                  <c:v>4554.5639999999994</c:v>
                </c:pt>
                <c:pt idx="9">
                  <c:v>4331.3040000000001</c:v>
                </c:pt>
                <c:pt idx="10">
                  <c:v>4293.3239999999996</c:v>
                </c:pt>
                <c:pt idx="11">
                  <c:v>4513.692</c:v>
                </c:pt>
                <c:pt idx="12">
                  <c:v>4373.1480000000001</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559619416"/>
        <c:axId val="559611184"/>
      </c:barChart>
      <c:dateAx>
        <c:axId val="55961941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1184"/>
        <c:crosses val="autoZero"/>
        <c:auto val="1"/>
        <c:lblOffset val="100"/>
        <c:baseTimeUnit val="months"/>
      </c:dateAx>
      <c:valAx>
        <c:axId val="55961118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9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Florencia!$F$5:$R$5</c:f>
              <c:numCache>
                <c:formatCode>0.0</c:formatCode>
                <c:ptCount val="13"/>
                <c:pt idx="0">
                  <c:v>869.82</c:v>
                </c:pt>
                <c:pt idx="1">
                  <c:v>1008.82</c:v>
                </c:pt>
                <c:pt idx="2">
                  <c:v>1002.24</c:v>
                </c:pt>
                <c:pt idx="3">
                  <c:v>1010.34</c:v>
                </c:pt>
                <c:pt idx="4">
                  <c:v>1041.1400000000001</c:v>
                </c:pt>
                <c:pt idx="5">
                  <c:v>964.66</c:v>
                </c:pt>
                <c:pt idx="6">
                  <c:v>1446.48</c:v>
                </c:pt>
                <c:pt idx="7">
                  <c:v>970.84</c:v>
                </c:pt>
                <c:pt idx="8">
                  <c:v>992.64</c:v>
                </c:pt>
                <c:pt idx="9">
                  <c:v>1012.08</c:v>
                </c:pt>
                <c:pt idx="10">
                  <c:v>995.64</c:v>
                </c:pt>
                <c:pt idx="11">
                  <c:v>1053.2</c:v>
                </c:pt>
                <c:pt idx="12">
                  <c:v>1065.18</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Florencia!$F$6:$R$6</c:f>
              <c:numCache>
                <c:formatCode>0.0</c:formatCode>
                <c:ptCount val="13"/>
                <c:pt idx="0">
                  <c:v>1525.81</c:v>
                </c:pt>
                <c:pt idx="1">
                  <c:v>1578.87</c:v>
                </c:pt>
                <c:pt idx="2">
                  <c:v>1779.41</c:v>
                </c:pt>
                <c:pt idx="3">
                  <c:v>1615.11</c:v>
                </c:pt>
                <c:pt idx="4">
                  <c:v>1567.6</c:v>
                </c:pt>
                <c:pt idx="5">
                  <c:v>1738.01</c:v>
                </c:pt>
                <c:pt idx="6">
                  <c:v>1736.48</c:v>
                </c:pt>
                <c:pt idx="7">
                  <c:v>1630.52</c:v>
                </c:pt>
                <c:pt idx="8">
                  <c:v>1817.67</c:v>
                </c:pt>
                <c:pt idx="9">
                  <c:v>1617.27</c:v>
                </c:pt>
                <c:pt idx="10">
                  <c:v>1598.28</c:v>
                </c:pt>
                <c:pt idx="11">
                  <c:v>1715</c:v>
                </c:pt>
                <c:pt idx="12">
                  <c:v>1580.04</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Florencia!$F$7:$R$7</c:f>
              <c:numCache>
                <c:formatCode>0.0</c:formatCode>
                <c:ptCount val="13"/>
                <c:pt idx="0">
                  <c:v>986.78</c:v>
                </c:pt>
                <c:pt idx="1">
                  <c:v>995.55</c:v>
                </c:pt>
                <c:pt idx="2">
                  <c:v>1003.05</c:v>
                </c:pt>
                <c:pt idx="3">
                  <c:v>1005.88</c:v>
                </c:pt>
                <c:pt idx="4">
                  <c:v>1001.9</c:v>
                </c:pt>
                <c:pt idx="5">
                  <c:v>997.84</c:v>
                </c:pt>
                <c:pt idx="6">
                  <c:v>950.05</c:v>
                </c:pt>
                <c:pt idx="7">
                  <c:v>961.16</c:v>
                </c:pt>
                <c:pt idx="8">
                  <c:v>964.49</c:v>
                </c:pt>
                <c:pt idx="9">
                  <c:v>970.3</c:v>
                </c:pt>
                <c:pt idx="10">
                  <c:v>971.86</c:v>
                </c:pt>
                <c:pt idx="11">
                  <c:v>978</c:v>
                </c:pt>
                <c:pt idx="12">
                  <c:v>982.83</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559620592"/>
        <c:axId val="559613928"/>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Florencia!$F$8:$R$8</c:f>
              <c:numCache>
                <c:formatCode>0.0</c:formatCode>
                <c:ptCount val="13"/>
                <c:pt idx="0">
                  <c:v>3401.48</c:v>
                </c:pt>
                <c:pt idx="1">
                  <c:v>3603.59</c:v>
                </c:pt>
                <c:pt idx="2">
                  <c:v>3805.44</c:v>
                </c:pt>
                <c:pt idx="3">
                  <c:v>3648.51</c:v>
                </c:pt>
                <c:pt idx="4">
                  <c:v>3624.28</c:v>
                </c:pt>
                <c:pt idx="5">
                  <c:v>3712.73</c:v>
                </c:pt>
                <c:pt idx="6">
                  <c:v>4149.96</c:v>
                </c:pt>
                <c:pt idx="7">
                  <c:v>3575.59</c:v>
                </c:pt>
                <c:pt idx="8">
                  <c:v>3795.47</c:v>
                </c:pt>
                <c:pt idx="9">
                  <c:v>3609.42</c:v>
                </c:pt>
                <c:pt idx="10">
                  <c:v>3577.77</c:v>
                </c:pt>
                <c:pt idx="11">
                  <c:v>3761.41</c:v>
                </c:pt>
                <c:pt idx="12">
                  <c:v>3644.29</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559620592"/>
        <c:axId val="559613928"/>
      </c:lineChart>
      <c:dateAx>
        <c:axId val="5596205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3928"/>
        <c:crosses val="autoZero"/>
        <c:auto val="1"/>
        <c:lblOffset val="100"/>
        <c:baseTimeUnit val="months"/>
      </c:dateAx>
      <c:valAx>
        <c:axId val="5596139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0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Florencia!$F$13:$R$13</c:f>
              <c:numCache>
                <c:formatCode>0.0</c:formatCode>
                <c:ptCount val="13"/>
                <c:pt idx="0">
                  <c:v>1600.9</c:v>
                </c:pt>
                <c:pt idx="1">
                  <c:v>1612.14</c:v>
                </c:pt>
                <c:pt idx="2">
                  <c:v>1642.77</c:v>
                </c:pt>
                <c:pt idx="3">
                  <c:v>1647.01</c:v>
                </c:pt>
                <c:pt idx="4">
                  <c:v>1654.75</c:v>
                </c:pt>
                <c:pt idx="5">
                  <c:v>1662.37</c:v>
                </c:pt>
                <c:pt idx="6">
                  <c:v>1787.28</c:v>
                </c:pt>
                <c:pt idx="7">
                  <c:v>1806.57</c:v>
                </c:pt>
                <c:pt idx="8">
                  <c:v>1819.34</c:v>
                </c:pt>
                <c:pt idx="9">
                  <c:v>1830.28</c:v>
                </c:pt>
                <c:pt idx="10">
                  <c:v>1837.84</c:v>
                </c:pt>
                <c:pt idx="11">
                  <c:v>1843.82</c:v>
                </c:pt>
                <c:pt idx="12">
                  <c:v>1847.4</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Florencia!$F$14:$R$14</c:f>
              <c:numCache>
                <c:formatCode>0.0</c:formatCode>
                <c:ptCount val="13"/>
                <c:pt idx="0">
                  <c:v>2012.86</c:v>
                </c:pt>
                <c:pt idx="1">
                  <c:v>2027.25</c:v>
                </c:pt>
                <c:pt idx="2">
                  <c:v>2064.5300000000002</c:v>
                </c:pt>
                <c:pt idx="3">
                  <c:v>2069.85</c:v>
                </c:pt>
                <c:pt idx="4">
                  <c:v>2079.33</c:v>
                </c:pt>
                <c:pt idx="5">
                  <c:v>2089.02</c:v>
                </c:pt>
                <c:pt idx="6">
                  <c:v>2249.96</c:v>
                </c:pt>
                <c:pt idx="7">
                  <c:v>2274.5300000000002</c:v>
                </c:pt>
                <c:pt idx="8">
                  <c:v>2290.4699999999998</c:v>
                </c:pt>
                <c:pt idx="9">
                  <c:v>2304.0700000000002</c:v>
                </c:pt>
                <c:pt idx="10">
                  <c:v>2313.7800000000002</c:v>
                </c:pt>
                <c:pt idx="11">
                  <c:v>2321.0100000000002</c:v>
                </c:pt>
                <c:pt idx="12">
                  <c:v>2325.8000000000002</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Florencia!$F$15:$R$15</c:f>
              <c:numCache>
                <c:formatCode>0.0</c:formatCode>
                <c:ptCount val="13"/>
                <c:pt idx="0">
                  <c:v>3401.48</c:v>
                </c:pt>
                <c:pt idx="1">
                  <c:v>3603.59</c:v>
                </c:pt>
                <c:pt idx="2">
                  <c:v>3805.44</c:v>
                </c:pt>
                <c:pt idx="3">
                  <c:v>3648.51</c:v>
                </c:pt>
                <c:pt idx="4">
                  <c:v>3624.28</c:v>
                </c:pt>
                <c:pt idx="5">
                  <c:v>3712.73</c:v>
                </c:pt>
                <c:pt idx="6">
                  <c:v>4149.96</c:v>
                </c:pt>
                <c:pt idx="7">
                  <c:v>3575.59</c:v>
                </c:pt>
                <c:pt idx="8">
                  <c:v>3795.47</c:v>
                </c:pt>
                <c:pt idx="9">
                  <c:v>3609.42</c:v>
                </c:pt>
                <c:pt idx="10">
                  <c:v>3577.77</c:v>
                </c:pt>
                <c:pt idx="11">
                  <c:v>3761.41</c:v>
                </c:pt>
                <c:pt idx="12">
                  <c:v>3644.29</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45139</c:v>
                </c:pt>
                <c:pt idx="1">
                  <c:v>45170</c:v>
                </c:pt>
                <c:pt idx="2">
                  <c:v>45200</c:v>
                </c:pt>
                <c:pt idx="3">
                  <c:v>45231</c:v>
                </c:pt>
                <c:pt idx="4">
                  <c:v>45261</c:v>
                </c:pt>
                <c:pt idx="5">
                  <c:v>45292</c:v>
                </c:pt>
                <c:pt idx="6">
                  <c:v>45323</c:v>
                </c:pt>
                <c:pt idx="7">
                  <c:v>45352</c:v>
                </c:pt>
                <c:pt idx="8">
                  <c:v>45383</c:v>
                </c:pt>
                <c:pt idx="9">
                  <c:v>45413</c:v>
                </c:pt>
                <c:pt idx="10">
                  <c:v>45444</c:v>
                </c:pt>
                <c:pt idx="11">
                  <c:v>45474</c:v>
                </c:pt>
                <c:pt idx="12">
                  <c:v>45505</c:v>
                </c:pt>
              </c:numCache>
            </c:numRef>
          </c:cat>
          <c:val>
            <c:numRef>
              <c:f>Florencia!$F$16:$R$16</c:f>
              <c:numCache>
                <c:formatCode>0.0</c:formatCode>
                <c:ptCount val="13"/>
                <c:pt idx="0">
                  <c:v>3469.5095999999999</c:v>
                </c:pt>
                <c:pt idx="1">
                  <c:v>3675.6618000000003</c:v>
                </c:pt>
                <c:pt idx="2">
                  <c:v>4566.5280000000002</c:v>
                </c:pt>
                <c:pt idx="3">
                  <c:v>4378.2120000000004</c:v>
                </c:pt>
                <c:pt idx="4">
                  <c:v>4349.1360000000004</c:v>
                </c:pt>
                <c:pt idx="5">
                  <c:v>4455.2759999999998</c:v>
                </c:pt>
                <c:pt idx="6">
                  <c:v>4979.9520000000002</c:v>
                </c:pt>
                <c:pt idx="7">
                  <c:v>4290.7079999999996</c:v>
                </c:pt>
                <c:pt idx="8">
                  <c:v>4554.5639999999994</c:v>
                </c:pt>
                <c:pt idx="9">
                  <c:v>4331.3040000000001</c:v>
                </c:pt>
                <c:pt idx="10">
                  <c:v>4293.3239999999996</c:v>
                </c:pt>
                <c:pt idx="11">
                  <c:v>4513.692</c:v>
                </c:pt>
                <c:pt idx="12">
                  <c:v>4373.1480000000001</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559615496"/>
        <c:axId val="559618240"/>
      </c:barChart>
      <c:dateAx>
        <c:axId val="5596154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8240"/>
        <c:crosses val="autoZero"/>
        <c:auto val="1"/>
        <c:lblOffset val="100"/>
        <c:baseTimeUnit val="months"/>
      </c:dateAx>
      <c:valAx>
        <c:axId val="5596182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5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864334322584387E-2"/>
          <c:y val="0.21841680129240709"/>
          <c:w val="0.91083343467335021"/>
          <c:h val="0.48630989785404449"/>
        </c:manualLayout>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Pereira!$F$5:$R$5</c:f>
              <c:numCache>
                <c:formatCode>0.0</c:formatCode>
                <c:ptCount val="13"/>
                <c:pt idx="0">
                  <c:v>1303.57105</c:v>
                </c:pt>
                <c:pt idx="1">
                  <c:v>1266.8278600000001</c:v>
                </c:pt>
                <c:pt idx="2">
                  <c:v>1266.8278600000001</c:v>
                </c:pt>
                <c:pt idx="3">
                  <c:v>1242.1436000000001</c:v>
                </c:pt>
                <c:pt idx="4">
                  <c:v>1302.58257</c:v>
                </c:pt>
                <c:pt idx="5">
                  <c:v>1550.6020699999999</c:v>
                </c:pt>
                <c:pt idx="6">
                  <c:v>1170.0837899999999</c:v>
                </c:pt>
                <c:pt idx="7">
                  <c:v>1191.52217</c:v>
                </c:pt>
                <c:pt idx="8">
                  <c:v>1126.4456700000001</c:v>
                </c:pt>
                <c:pt idx="9">
                  <c:v>1214.4724799999999</c:v>
                </c:pt>
                <c:pt idx="10">
                  <c:v>1257.11752</c:v>
                </c:pt>
                <c:pt idx="11">
                  <c:v>1312.5451</c:v>
                </c:pt>
                <c:pt idx="12">
                  <c:v>1329.5017399999999</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Pereira!$F$6:$R$6</c:f>
              <c:numCache>
                <c:formatCode>0.0</c:formatCode>
                <c:ptCount val="13"/>
                <c:pt idx="0">
                  <c:v>598.27484000000004</c:v>
                </c:pt>
                <c:pt idx="1">
                  <c:v>616.19722000000002</c:v>
                </c:pt>
                <c:pt idx="2">
                  <c:v>616.19722000000002</c:v>
                </c:pt>
                <c:pt idx="3">
                  <c:v>604.12372000000005</c:v>
                </c:pt>
                <c:pt idx="4">
                  <c:v>658.40718000000004</c:v>
                </c:pt>
                <c:pt idx="5">
                  <c:v>680.76697999999999</c:v>
                </c:pt>
                <c:pt idx="6">
                  <c:v>673.09267999999997</c:v>
                </c:pt>
                <c:pt idx="7">
                  <c:v>690.07380999999998</c:v>
                </c:pt>
                <c:pt idx="8">
                  <c:v>636.01784999999995</c:v>
                </c:pt>
                <c:pt idx="9">
                  <c:v>590.58362999999997</c:v>
                </c:pt>
                <c:pt idx="10">
                  <c:v>690.86676999999997</c:v>
                </c:pt>
                <c:pt idx="11">
                  <c:v>586.38399000000004</c:v>
                </c:pt>
                <c:pt idx="12">
                  <c:v>594.72568999999999</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Pereira!$F$7:$R$7</c:f>
              <c:numCache>
                <c:formatCode>0.0</c:formatCode>
                <c:ptCount val="13"/>
                <c:pt idx="0">
                  <c:v>448.63537000000002</c:v>
                </c:pt>
                <c:pt idx="1">
                  <c:v>448.63537000000002</c:v>
                </c:pt>
                <c:pt idx="2">
                  <c:v>448.63537000000002</c:v>
                </c:pt>
                <c:pt idx="3">
                  <c:v>448.63537000000002</c:v>
                </c:pt>
                <c:pt idx="4">
                  <c:v>490.26873000000001</c:v>
                </c:pt>
                <c:pt idx="5">
                  <c:v>490.26873000000001</c:v>
                </c:pt>
                <c:pt idx="6">
                  <c:v>490.26873000000001</c:v>
                </c:pt>
                <c:pt idx="7">
                  <c:v>490.26873000000001</c:v>
                </c:pt>
                <c:pt idx="8">
                  <c:v>490.26873000000001</c:v>
                </c:pt>
                <c:pt idx="9">
                  <c:v>490.26873000000001</c:v>
                </c:pt>
                <c:pt idx="10">
                  <c:v>490.26873000000001</c:v>
                </c:pt>
                <c:pt idx="11">
                  <c:v>490.26873000000001</c:v>
                </c:pt>
                <c:pt idx="12">
                  <c:v>490.26873000000001</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559624512"/>
        <c:axId val="559623336"/>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Pereira!$F$8:$R$8</c:f>
              <c:numCache>
                <c:formatCode>0.0</c:formatCode>
                <c:ptCount val="13"/>
                <c:pt idx="0">
                  <c:v>2447.7030800000002</c:v>
                </c:pt>
                <c:pt idx="1">
                  <c:v>2427.1743000000001</c:v>
                </c:pt>
                <c:pt idx="2">
                  <c:v>2427.1743000000001</c:v>
                </c:pt>
                <c:pt idx="3">
                  <c:v>2388.7220600000001</c:v>
                </c:pt>
                <c:pt idx="4">
                  <c:v>2553.1196199999999</c:v>
                </c:pt>
                <c:pt idx="5">
                  <c:v>2824.4041699999998</c:v>
                </c:pt>
                <c:pt idx="6">
                  <c:v>2423.6032500000001</c:v>
                </c:pt>
                <c:pt idx="7">
                  <c:v>2467.94166</c:v>
                </c:pt>
                <c:pt idx="8">
                  <c:v>2338.3993599999999</c:v>
                </c:pt>
                <c:pt idx="9">
                  <c:v>2387.06214</c:v>
                </c:pt>
                <c:pt idx="10">
                  <c:v>2549.3292200000001</c:v>
                </c:pt>
                <c:pt idx="11">
                  <c:v>2492.1881899999998</c:v>
                </c:pt>
                <c:pt idx="12">
                  <c:v>2514.0557800000001</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559624512"/>
        <c:axId val="559623336"/>
      </c:lineChart>
      <c:catAx>
        <c:axId val="559624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3336"/>
        <c:crosses val="autoZero"/>
        <c:auto val="0"/>
        <c:lblAlgn val="ctr"/>
        <c:lblOffset val="100"/>
        <c:noMultiLvlLbl val="1"/>
      </c:catAx>
      <c:valAx>
        <c:axId val="559623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4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7216148784182651E-2"/>
          <c:y val="0.3084169120588478"/>
          <c:w val="0.93049227700928261"/>
          <c:h val="0.49220310499196185"/>
        </c:manualLayout>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Pereira!$F$13:$R$13</c:f>
              <c:numCache>
                <c:formatCode>0.0</c:formatCode>
                <c:ptCount val="13"/>
                <c:pt idx="0">
                  <c:v>1258.03</c:v>
                </c:pt>
                <c:pt idx="1">
                  <c:v>1264.72</c:v>
                </c:pt>
                <c:pt idx="2">
                  <c:v>1264.72</c:v>
                </c:pt>
                <c:pt idx="3">
                  <c:v>1273.83</c:v>
                </c:pt>
                <c:pt idx="4">
                  <c:v>1279.68</c:v>
                </c:pt>
                <c:pt idx="5">
                  <c:v>1291.3900000000001</c:v>
                </c:pt>
                <c:pt idx="6">
                  <c:v>1305.42</c:v>
                </c:pt>
                <c:pt idx="7">
                  <c:v>1314.62</c:v>
                </c:pt>
                <c:pt idx="8">
                  <c:v>1322.42</c:v>
                </c:pt>
                <c:pt idx="9">
                  <c:v>1328</c:v>
                </c:pt>
                <c:pt idx="10">
                  <c:v>1332.27</c:v>
                </c:pt>
                <c:pt idx="11">
                  <c:v>1334.97</c:v>
                </c:pt>
                <c:pt idx="12">
                  <c:v>1334.97</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Pereira!$F$14:$R$14</c:f>
              <c:numCache>
                <c:formatCode>0.0</c:formatCode>
                <c:ptCount val="13"/>
                <c:pt idx="0">
                  <c:v>1580.63</c:v>
                </c:pt>
                <c:pt idx="1">
                  <c:v>1589.03</c:v>
                </c:pt>
                <c:pt idx="2">
                  <c:v>1589.03</c:v>
                </c:pt>
                <c:pt idx="3">
                  <c:v>1600.47</c:v>
                </c:pt>
                <c:pt idx="4">
                  <c:v>1607.83</c:v>
                </c:pt>
                <c:pt idx="5">
                  <c:v>1622.54</c:v>
                </c:pt>
                <c:pt idx="6">
                  <c:v>1640.17</c:v>
                </c:pt>
                <c:pt idx="7">
                  <c:v>1651.73</c:v>
                </c:pt>
                <c:pt idx="8">
                  <c:v>1661.53</c:v>
                </c:pt>
                <c:pt idx="9">
                  <c:v>1668.54</c:v>
                </c:pt>
                <c:pt idx="10">
                  <c:v>1673.91</c:v>
                </c:pt>
                <c:pt idx="11">
                  <c:v>1677.29</c:v>
                </c:pt>
                <c:pt idx="12">
                  <c:v>1677.29</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Pereira!$F$15:$R$15</c:f>
              <c:numCache>
                <c:formatCode>0.0</c:formatCode>
                <c:ptCount val="13"/>
                <c:pt idx="0">
                  <c:v>2447.7030800000002</c:v>
                </c:pt>
                <c:pt idx="1">
                  <c:v>2427.1743000000001</c:v>
                </c:pt>
                <c:pt idx="2">
                  <c:v>2427.1743000000001</c:v>
                </c:pt>
                <c:pt idx="3">
                  <c:v>2388.7220600000001</c:v>
                </c:pt>
                <c:pt idx="4">
                  <c:v>2553.1196199999999</c:v>
                </c:pt>
                <c:pt idx="5">
                  <c:v>2824.4041699999998</c:v>
                </c:pt>
                <c:pt idx="6">
                  <c:v>2423.6032500000001</c:v>
                </c:pt>
                <c:pt idx="7">
                  <c:v>2467.94166</c:v>
                </c:pt>
                <c:pt idx="8">
                  <c:v>2338.3993599999999</c:v>
                </c:pt>
                <c:pt idx="9">
                  <c:v>2387.06214</c:v>
                </c:pt>
                <c:pt idx="10">
                  <c:v>2549.3292200000001</c:v>
                </c:pt>
                <c:pt idx="11">
                  <c:v>2492.1881899999998</c:v>
                </c:pt>
                <c:pt idx="12">
                  <c:v>2514.0557800000001</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Pereira!$F$16:$R$16</c:f>
              <c:numCache>
                <c:formatCode>0.0</c:formatCode>
                <c:ptCount val="13"/>
                <c:pt idx="0">
                  <c:v>2937.243696</c:v>
                </c:pt>
                <c:pt idx="1">
                  <c:v>2912.60916</c:v>
                </c:pt>
                <c:pt idx="2">
                  <c:v>2912.60916</c:v>
                </c:pt>
                <c:pt idx="3">
                  <c:v>2866.4664720000001</c:v>
                </c:pt>
                <c:pt idx="4">
                  <c:v>3063.7435439999999</c:v>
                </c:pt>
                <c:pt idx="5">
                  <c:v>3389.2850039999998</c:v>
                </c:pt>
                <c:pt idx="6">
                  <c:v>2908.3238999999999</c:v>
                </c:pt>
                <c:pt idx="7">
                  <c:v>2961.5299919999998</c:v>
                </c:pt>
                <c:pt idx="8">
                  <c:v>2806.0792319999996</c:v>
                </c:pt>
                <c:pt idx="9">
                  <c:v>2864.4745680000001</c:v>
                </c:pt>
                <c:pt idx="10">
                  <c:v>3059.195064</c:v>
                </c:pt>
                <c:pt idx="11">
                  <c:v>2990.6258279999997</c:v>
                </c:pt>
                <c:pt idx="12">
                  <c:v>3016.8669359999999</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559625296"/>
        <c:axId val="559625688"/>
      </c:barChart>
      <c:dateAx>
        <c:axId val="5596252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5688"/>
        <c:crosses val="autoZero"/>
        <c:auto val="1"/>
        <c:lblOffset val="100"/>
        <c:baseTimeUnit val="months"/>
      </c:dateAx>
      <c:valAx>
        <c:axId val="5596256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5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Riohacha!$F$5:$R$5</c:f>
              <c:numCache>
                <c:formatCode>0.0</c:formatCode>
                <c:ptCount val="13"/>
                <c:pt idx="0">
                  <c:v>1176</c:v>
                </c:pt>
                <c:pt idx="1">
                  <c:v>1213</c:v>
                </c:pt>
                <c:pt idx="2">
                  <c:v>1251.77</c:v>
                </c:pt>
                <c:pt idx="3">
                  <c:v>1215.8599999999999</c:v>
                </c:pt>
                <c:pt idx="4">
                  <c:v>1135.29</c:v>
                </c:pt>
                <c:pt idx="5">
                  <c:v>1187.79</c:v>
                </c:pt>
                <c:pt idx="6">
                  <c:v>1166.47</c:v>
                </c:pt>
                <c:pt idx="7">
                  <c:v>1148.76</c:v>
                </c:pt>
                <c:pt idx="8">
                  <c:v>1166.47</c:v>
                </c:pt>
                <c:pt idx="9">
                  <c:v>1239.72</c:v>
                </c:pt>
                <c:pt idx="10">
                  <c:v>1332.85</c:v>
                </c:pt>
                <c:pt idx="11">
                  <c:v>1262.33</c:v>
                </c:pt>
                <c:pt idx="12">
                  <c:v>1279.19</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Riohacha!$F$6:$R$6</c:f>
              <c:numCache>
                <c:formatCode>0.0</c:formatCode>
                <c:ptCount val="13"/>
                <c:pt idx="0">
                  <c:v>372</c:v>
                </c:pt>
                <c:pt idx="1">
                  <c:v>385</c:v>
                </c:pt>
                <c:pt idx="2">
                  <c:v>397.64</c:v>
                </c:pt>
                <c:pt idx="3">
                  <c:v>390.2</c:v>
                </c:pt>
                <c:pt idx="4">
                  <c:v>431.72</c:v>
                </c:pt>
                <c:pt idx="5">
                  <c:v>428.07</c:v>
                </c:pt>
                <c:pt idx="6">
                  <c:v>421.06</c:v>
                </c:pt>
                <c:pt idx="7">
                  <c:v>470.61</c:v>
                </c:pt>
                <c:pt idx="8">
                  <c:v>443.31</c:v>
                </c:pt>
                <c:pt idx="9">
                  <c:v>469.38</c:v>
                </c:pt>
                <c:pt idx="10">
                  <c:v>479.61</c:v>
                </c:pt>
                <c:pt idx="11">
                  <c:v>462.53</c:v>
                </c:pt>
                <c:pt idx="12">
                  <c:v>468.27</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Riohacha!$F$7:$R$7</c:f>
              <c:numCache>
                <c:formatCode>0.0</c:formatCode>
                <c:ptCount val="13"/>
                <c:pt idx="0">
                  <c:v>899</c:v>
                </c:pt>
                <c:pt idx="1">
                  <c:v>907</c:v>
                </c:pt>
                <c:pt idx="2">
                  <c:v>907</c:v>
                </c:pt>
                <c:pt idx="3">
                  <c:v>906</c:v>
                </c:pt>
                <c:pt idx="4">
                  <c:v>902</c:v>
                </c:pt>
                <c:pt idx="5">
                  <c:v>909</c:v>
                </c:pt>
                <c:pt idx="6">
                  <c:v>920</c:v>
                </c:pt>
                <c:pt idx="7">
                  <c:v>919</c:v>
                </c:pt>
                <c:pt idx="8">
                  <c:v>926</c:v>
                </c:pt>
                <c:pt idx="9">
                  <c:v>925</c:v>
                </c:pt>
                <c:pt idx="10">
                  <c:v>933</c:v>
                </c:pt>
                <c:pt idx="11">
                  <c:v>933</c:v>
                </c:pt>
                <c:pt idx="12">
                  <c:v>928</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559622944"/>
        <c:axId val="559623728"/>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Riohacha!$F$8:$R$8</c:f>
              <c:numCache>
                <c:formatCode>0.0</c:formatCode>
                <c:ptCount val="13"/>
                <c:pt idx="0">
                  <c:v>2481.1</c:v>
                </c:pt>
                <c:pt idx="1">
                  <c:v>2546.63</c:v>
                </c:pt>
                <c:pt idx="2">
                  <c:v>2601.21</c:v>
                </c:pt>
                <c:pt idx="3">
                  <c:v>2553.75</c:v>
                </c:pt>
                <c:pt idx="4">
                  <c:v>2505.08</c:v>
                </c:pt>
                <c:pt idx="5">
                  <c:v>2554.39</c:v>
                </c:pt>
                <c:pt idx="6">
                  <c:v>2546.19</c:v>
                </c:pt>
                <c:pt idx="7">
                  <c:v>2586.63</c:v>
                </c:pt>
                <c:pt idx="8">
                  <c:v>2575.69</c:v>
                </c:pt>
                <c:pt idx="9">
                  <c:v>2681.95</c:v>
                </c:pt>
                <c:pt idx="10">
                  <c:v>2797.45</c:v>
                </c:pt>
                <c:pt idx="11">
                  <c:v>2709.86</c:v>
                </c:pt>
                <c:pt idx="12">
                  <c:v>2735.27</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559622944"/>
        <c:axId val="559623728"/>
      </c:lineChart>
      <c:catAx>
        <c:axId val="559622944"/>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3728"/>
        <c:crosses val="autoZero"/>
        <c:auto val="0"/>
        <c:lblAlgn val="ctr"/>
        <c:lblOffset val="100"/>
        <c:noMultiLvlLbl val="1"/>
      </c:catAx>
      <c:valAx>
        <c:axId val="5596237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Macro'!$B$49:$B$69</c:f>
              <c:numCache>
                <c:formatCode>mmm\-yy</c:formatCode>
                <c:ptCount val="21"/>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numCache>
            </c:numRef>
          </c:cat>
          <c:val>
            <c:numRef>
              <c:f>'Variables Macro'!$D$49:$D$69</c:f>
              <c:numCache>
                <c:formatCode>0</c:formatCode>
                <c:ptCount val="21"/>
                <c:pt idx="0">
                  <c:v>178.73599999999999</c:v>
                </c:pt>
                <c:pt idx="1">
                  <c:v>181.43</c:v>
                </c:pt>
                <c:pt idx="2">
                  <c:v>181.36</c:v>
                </c:pt>
                <c:pt idx="3">
                  <c:v>179.17</c:v>
                </c:pt>
                <c:pt idx="4">
                  <c:v>177.7</c:v>
                </c:pt>
                <c:pt idx="5">
                  <c:v>174.91</c:v>
                </c:pt>
                <c:pt idx="6">
                  <c:v>173.52</c:v>
                </c:pt>
                <c:pt idx="7">
                  <c:v>175.6</c:v>
                </c:pt>
                <c:pt idx="8">
                  <c:v>177.12</c:v>
                </c:pt>
                <c:pt idx="9">
                  <c:v>177.43</c:v>
                </c:pt>
                <c:pt idx="10">
                  <c:v>176.2</c:v>
                </c:pt>
                <c:pt idx="11">
                  <c:v>174.58</c:v>
                </c:pt>
                <c:pt idx="12">
                  <c:v>175.64</c:v>
                </c:pt>
                <c:pt idx="13">
                  <c:v>177.35</c:v>
                </c:pt>
                <c:pt idx="14">
                  <c:v>177.3</c:v>
                </c:pt>
                <c:pt idx="15">
                  <c:v>177.97</c:v>
                </c:pt>
                <c:pt idx="16">
                  <c:v>177.66</c:v>
                </c:pt>
                <c:pt idx="17">
                  <c:v>178.94</c:v>
                </c:pt>
                <c:pt idx="18">
                  <c:v>179.3</c:v>
                </c:pt>
                <c:pt idx="19">
                  <c:v>177.83</c:v>
                </c:pt>
                <c:pt idx="20">
                  <c:v>179.48</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578718008"/>
        <c:axId val="578723104"/>
      </c:barChart>
      <c:dateAx>
        <c:axId val="578718008"/>
        <c:scaling>
          <c:orientation val="minMax"/>
          <c:max val="45536"/>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3104"/>
        <c:crosses val="autoZero"/>
        <c:auto val="1"/>
        <c:lblOffset val="100"/>
        <c:baseTimeUnit val="months"/>
      </c:dateAx>
      <c:valAx>
        <c:axId val="578723104"/>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8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7285254352854299E-2"/>
          <c:y val="0.24436233281220404"/>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Riohacha!$F$13:$R$13</c:f>
              <c:numCache>
                <c:formatCode>0.0</c:formatCode>
                <c:ptCount val="13"/>
                <c:pt idx="0">
                  <c:v>1096.44</c:v>
                </c:pt>
                <c:pt idx="1">
                  <c:v>1125.72</c:v>
                </c:pt>
                <c:pt idx="2">
                  <c:v>1142.78</c:v>
                </c:pt>
                <c:pt idx="3">
                  <c:v>1121.82</c:v>
                </c:pt>
                <c:pt idx="4">
                  <c:v>1102.29</c:v>
                </c:pt>
                <c:pt idx="5">
                  <c:v>1123.4000000000001</c:v>
                </c:pt>
                <c:pt idx="6">
                  <c:v>1122.3499999999999</c:v>
                </c:pt>
                <c:pt idx="7">
                  <c:v>1134.08</c:v>
                </c:pt>
                <c:pt idx="8">
                  <c:v>1133.3699999999999</c:v>
                </c:pt>
                <c:pt idx="9">
                  <c:v>1174.43</c:v>
                </c:pt>
                <c:pt idx="10">
                  <c:v>1225.24</c:v>
                </c:pt>
                <c:pt idx="11">
                  <c:v>1188.26</c:v>
                </c:pt>
                <c:pt idx="12">
                  <c:v>1197.04</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Riohacha!$F$14:$R$14</c:f>
              <c:numCache>
                <c:formatCode>0.0</c:formatCode>
                <c:ptCount val="13"/>
                <c:pt idx="0">
                  <c:v>1370.32</c:v>
                </c:pt>
                <c:pt idx="1">
                  <c:v>1407.25</c:v>
                </c:pt>
                <c:pt idx="2">
                  <c:v>1427.17</c:v>
                </c:pt>
                <c:pt idx="3">
                  <c:v>1401.58</c:v>
                </c:pt>
                <c:pt idx="4">
                  <c:v>1377.46</c:v>
                </c:pt>
                <c:pt idx="5">
                  <c:v>1403.06</c:v>
                </c:pt>
                <c:pt idx="6">
                  <c:v>1402.06</c:v>
                </c:pt>
                <c:pt idx="7">
                  <c:v>1416.71</c:v>
                </c:pt>
                <c:pt idx="8">
                  <c:v>1415.51</c:v>
                </c:pt>
                <c:pt idx="9">
                  <c:v>1466.85</c:v>
                </c:pt>
                <c:pt idx="10">
                  <c:v>1530.25</c:v>
                </c:pt>
                <c:pt idx="11">
                  <c:v>1484.12</c:v>
                </c:pt>
                <c:pt idx="12">
                  <c:v>1495.01</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Riohacha!$F$15:$R$15</c:f>
              <c:numCache>
                <c:formatCode>0.0</c:formatCode>
                <c:ptCount val="13"/>
                <c:pt idx="0">
                  <c:v>2481.1</c:v>
                </c:pt>
                <c:pt idx="1">
                  <c:v>2546.63</c:v>
                </c:pt>
                <c:pt idx="2">
                  <c:v>2601.21</c:v>
                </c:pt>
                <c:pt idx="3">
                  <c:v>2553.75</c:v>
                </c:pt>
                <c:pt idx="4">
                  <c:v>2505.08</c:v>
                </c:pt>
                <c:pt idx="5">
                  <c:v>2554.39</c:v>
                </c:pt>
                <c:pt idx="6">
                  <c:v>2546.19</c:v>
                </c:pt>
                <c:pt idx="7">
                  <c:v>2586.63</c:v>
                </c:pt>
                <c:pt idx="8">
                  <c:v>2575.69</c:v>
                </c:pt>
                <c:pt idx="9">
                  <c:v>2681.95</c:v>
                </c:pt>
                <c:pt idx="10">
                  <c:v>2797.45</c:v>
                </c:pt>
                <c:pt idx="11">
                  <c:v>2709.86</c:v>
                </c:pt>
                <c:pt idx="12">
                  <c:v>2735.27</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Riohacha!$F$16:$R$16</c:f>
              <c:numCache>
                <c:formatCode>0.0</c:formatCode>
                <c:ptCount val="13"/>
                <c:pt idx="0">
                  <c:v>2977.3199999999997</c:v>
                </c:pt>
                <c:pt idx="1">
                  <c:v>3055.9560000000001</c:v>
                </c:pt>
                <c:pt idx="2">
                  <c:v>3121.4519999999998</c:v>
                </c:pt>
                <c:pt idx="3">
                  <c:v>3064.5</c:v>
                </c:pt>
                <c:pt idx="4">
                  <c:v>3006.096</c:v>
                </c:pt>
                <c:pt idx="5">
                  <c:v>3065.2679999999996</c:v>
                </c:pt>
                <c:pt idx="6">
                  <c:v>3055.4279999999999</c:v>
                </c:pt>
                <c:pt idx="7">
                  <c:v>3103.9560000000001</c:v>
                </c:pt>
                <c:pt idx="8">
                  <c:v>3090.828</c:v>
                </c:pt>
                <c:pt idx="9">
                  <c:v>3218.3399999999997</c:v>
                </c:pt>
                <c:pt idx="10">
                  <c:v>3356.9399999999996</c:v>
                </c:pt>
                <c:pt idx="11">
                  <c:v>3251.8319999999999</c:v>
                </c:pt>
                <c:pt idx="12">
                  <c:v>3282.3240000000001</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593477512"/>
        <c:axId val="593474376"/>
      </c:barChart>
      <c:dateAx>
        <c:axId val="5934775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4376"/>
        <c:crosses val="autoZero"/>
        <c:auto val="1"/>
        <c:lblOffset val="100"/>
        <c:baseTimeUnit val="months"/>
      </c:dateAx>
      <c:valAx>
        <c:axId val="59347437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7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'San José del Guaviare'!$F$5:$R$5</c:f>
              <c:numCache>
                <c:formatCode>0.0</c:formatCode>
                <c:ptCount val="13"/>
                <c:pt idx="0">
                  <c:v>1110.42</c:v>
                </c:pt>
                <c:pt idx="1">
                  <c:v>1112.24</c:v>
                </c:pt>
                <c:pt idx="2">
                  <c:v>1127.7</c:v>
                </c:pt>
                <c:pt idx="3">
                  <c:v>1112.49</c:v>
                </c:pt>
                <c:pt idx="4">
                  <c:v>1010.63</c:v>
                </c:pt>
                <c:pt idx="5">
                  <c:v>1142.71</c:v>
                </c:pt>
                <c:pt idx="6">
                  <c:v>1149.94</c:v>
                </c:pt>
                <c:pt idx="7">
                  <c:v>1091.31</c:v>
                </c:pt>
                <c:pt idx="8">
                  <c:v>1102.52</c:v>
                </c:pt>
                <c:pt idx="9">
                  <c:v>1096.92</c:v>
                </c:pt>
                <c:pt idx="10">
                  <c:v>1187.1099999999999</c:v>
                </c:pt>
                <c:pt idx="11">
                  <c:v>1175.95</c:v>
                </c:pt>
                <c:pt idx="12">
                  <c:v>1186.44</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'San José del Guaviare'!$F$6:$R$6</c:f>
              <c:numCache>
                <c:formatCode>0.0</c:formatCode>
                <c:ptCount val="13"/>
                <c:pt idx="0">
                  <c:v>2307.98</c:v>
                </c:pt>
                <c:pt idx="1">
                  <c:v>2433.8000000000002</c:v>
                </c:pt>
                <c:pt idx="2">
                  <c:v>2391.33</c:v>
                </c:pt>
                <c:pt idx="3">
                  <c:v>2169.04</c:v>
                </c:pt>
                <c:pt idx="4">
                  <c:v>2284.85</c:v>
                </c:pt>
                <c:pt idx="5">
                  <c:v>2282.13</c:v>
                </c:pt>
                <c:pt idx="6">
                  <c:v>2391.2199999999998</c:v>
                </c:pt>
                <c:pt idx="7">
                  <c:v>2290.81</c:v>
                </c:pt>
                <c:pt idx="8">
                  <c:v>2362.6</c:v>
                </c:pt>
                <c:pt idx="9">
                  <c:v>2316.2199999999998</c:v>
                </c:pt>
                <c:pt idx="10">
                  <c:v>2336.29</c:v>
                </c:pt>
                <c:pt idx="11">
                  <c:v>2275.29</c:v>
                </c:pt>
                <c:pt idx="12">
                  <c:v>2291.12</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'San José del Guaviare'!$F$7:$R$7</c:f>
              <c:numCache>
                <c:formatCode>0.0</c:formatCode>
                <c:ptCount val="13"/>
                <c:pt idx="0">
                  <c:v>420.53</c:v>
                </c:pt>
                <c:pt idx="1">
                  <c:v>423.16</c:v>
                </c:pt>
                <c:pt idx="2">
                  <c:v>410</c:v>
                </c:pt>
                <c:pt idx="3">
                  <c:v>419.27</c:v>
                </c:pt>
                <c:pt idx="4">
                  <c:v>417.54</c:v>
                </c:pt>
                <c:pt idx="5">
                  <c:v>419.04</c:v>
                </c:pt>
                <c:pt idx="6">
                  <c:v>422.47</c:v>
                </c:pt>
                <c:pt idx="7">
                  <c:v>419.63</c:v>
                </c:pt>
                <c:pt idx="8">
                  <c:v>421.64</c:v>
                </c:pt>
                <c:pt idx="9">
                  <c:v>420.86</c:v>
                </c:pt>
                <c:pt idx="10">
                  <c:v>425.05</c:v>
                </c:pt>
                <c:pt idx="11">
                  <c:v>425.7</c:v>
                </c:pt>
                <c:pt idx="12">
                  <c:v>421.2</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593469280"/>
        <c:axId val="593473984"/>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'San José del Guaviare'!$F$8:$R$8</c:f>
              <c:numCache>
                <c:formatCode>0.0</c:formatCode>
                <c:ptCount val="13"/>
                <c:pt idx="0">
                  <c:v>3860.26</c:v>
                </c:pt>
                <c:pt idx="1">
                  <c:v>4003.57</c:v>
                </c:pt>
                <c:pt idx="2">
                  <c:v>3959.2</c:v>
                </c:pt>
                <c:pt idx="3">
                  <c:v>3760.95</c:v>
                </c:pt>
                <c:pt idx="4">
                  <c:v>3797.87</c:v>
                </c:pt>
                <c:pt idx="5">
                  <c:v>3890.75</c:v>
                </c:pt>
                <c:pt idx="6">
                  <c:v>3994.71</c:v>
                </c:pt>
                <c:pt idx="7">
                  <c:v>3830.06</c:v>
                </c:pt>
                <c:pt idx="8">
                  <c:v>3908.38</c:v>
                </c:pt>
                <c:pt idx="9">
                  <c:v>3856.33</c:v>
                </c:pt>
                <c:pt idx="10">
                  <c:v>3990.52</c:v>
                </c:pt>
                <c:pt idx="11">
                  <c:v>3918.86</c:v>
                </c:pt>
                <c:pt idx="12">
                  <c:v>3926.45</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593469280"/>
        <c:axId val="593473984"/>
      </c:lineChart>
      <c:dateAx>
        <c:axId val="59346928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3984"/>
        <c:crosses val="autoZero"/>
        <c:auto val="1"/>
        <c:lblOffset val="100"/>
        <c:baseTimeUnit val="months"/>
      </c:dateAx>
      <c:valAx>
        <c:axId val="593473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9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'San José del Guaviare'!$F$13:$R$13</c:f>
              <c:numCache>
                <c:formatCode>0.0</c:formatCode>
                <c:ptCount val="13"/>
                <c:pt idx="0">
                  <c:v>2059.0700000000002</c:v>
                </c:pt>
                <c:pt idx="1">
                  <c:v>2063.4699999999998</c:v>
                </c:pt>
                <c:pt idx="2">
                  <c:v>2068.62</c:v>
                </c:pt>
                <c:pt idx="3">
                  <c:v>2078.3200000000002</c:v>
                </c:pt>
                <c:pt idx="4">
                  <c:v>2087.87</c:v>
                </c:pt>
                <c:pt idx="5">
                  <c:v>2106.9699999999998</c:v>
                </c:pt>
                <c:pt idx="6">
                  <c:v>2129.86</c:v>
                </c:pt>
                <c:pt idx="7">
                  <c:v>2144.87</c:v>
                </c:pt>
                <c:pt idx="8">
                  <c:v>2157.6</c:v>
                </c:pt>
                <c:pt idx="9">
                  <c:v>2166.6999999999998</c:v>
                </c:pt>
                <c:pt idx="10">
                  <c:v>2173.67</c:v>
                </c:pt>
                <c:pt idx="11">
                  <c:v>2178.0700000000002</c:v>
                </c:pt>
                <c:pt idx="12">
                  <c:v>2178.0700000000002</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'San José del Guaviare'!$F$14:$R$14</c:f>
              <c:numCache>
                <c:formatCode>0.0</c:formatCode>
                <c:ptCount val="13"/>
                <c:pt idx="0">
                  <c:v>2614.5500000000002</c:v>
                </c:pt>
                <c:pt idx="1">
                  <c:v>2620.13</c:v>
                </c:pt>
                <c:pt idx="2">
                  <c:v>2626.68</c:v>
                </c:pt>
                <c:pt idx="3">
                  <c:v>2639</c:v>
                </c:pt>
                <c:pt idx="4">
                  <c:v>2651.13</c:v>
                </c:pt>
                <c:pt idx="5">
                  <c:v>2675.39</c:v>
                </c:pt>
                <c:pt idx="6">
                  <c:v>2704.46</c:v>
                </c:pt>
                <c:pt idx="7">
                  <c:v>2723.52</c:v>
                </c:pt>
                <c:pt idx="8">
                  <c:v>2739.69</c:v>
                </c:pt>
                <c:pt idx="9">
                  <c:v>2751.24</c:v>
                </c:pt>
                <c:pt idx="10">
                  <c:v>2760.1</c:v>
                </c:pt>
                <c:pt idx="11">
                  <c:v>2765.68</c:v>
                </c:pt>
                <c:pt idx="12">
                  <c:v>2765.68</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'San José del Guaviare'!$F$15:$R$15</c:f>
              <c:numCache>
                <c:formatCode>0.0</c:formatCode>
                <c:ptCount val="13"/>
                <c:pt idx="0">
                  <c:v>3860.26</c:v>
                </c:pt>
                <c:pt idx="1">
                  <c:v>4003.57</c:v>
                </c:pt>
                <c:pt idx="2">
                  <c:v>3959.2</c:v>
                </c:pt>
                <c:pt idx="3">
                  <c:v>3760.95</c:v>
                </c:pt>
                <c:pt idx="4">
                  <c:v>3797.87</c:v>
                </c:pt>
                <c:pt idx="5">
                  <c:v>3890.75</c:v>
                </c:pt>
                <c:pt idx="6">
                  <c:v>3994.71</c:v>
                </c:pt>
                <c:pt idx="7">
                  <c:v>3830.06</c:v>
                </c:pt>
                <c:pt idx="8">
                  <c:v>3908.38</c:v>
                </c:pt>
                <c:pt idx="9">
                  <c:v>3856.33</c:v>
                </c:pt>
                <c:pt idx="10">
                  <c:v>3990.52</c:v>
                </c:pt>
                <c:pt idx="11">
                  <c:v>3918.86</c:v>
                </c:pt>
                <c:pt idx="12">
                  <c:v>3926.45</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'San José del Guaviare'!$F$16:$R$16</c:f>
              <c:numCache>
                <c:formatCode>0.0</c:formatCode>
                <c:ptCount val="13"/>
                <c:pt idx="0">
                  <c:v>4632.3119999999999</c:v>
                </c:pt>
                <c:pt idx="1">
                  <c:v>4804.2840000000006</c:v>
                </c:pt>
                <c:pt idx="2">
                  <c:v>4751.04</c:v>
                </c:pt>
                <c:pt idx="3">
                  <c:v>4513.1399999999994</c:v>
                </c:pt>
                <c:pt idx="4">
                  <c:v>4557.4439999999995</c:v>
                </c:pt>
                <c:pt idx="5">
                  <c:v>4668.8999999999996</c:v>
                </c:pt>
                <c:pt idx="6">
                  <c:v>4793.652</c:v>
                </c:pt>
                <c:pt idx="7">
                  <c:v>4596.0720000000001</c:v>
                </c:pt>
                <c:pt idx="8">
                  <c:v>4690.0559999999996</c:v>
                </c:pt>
                <c:pt idx="9">
                  <c:v>4627.5959999999995</c:v>
                </c:pt>
                <c:pt idx="10">
                  <c:v>4788.6239999999998</c:v>
                </c:pt>
                <c:pt idx="11">
                  <c:v>4702.6319999999996</c:v>
                </c:pt>
                <c:pt idx="12">
                  <c:v>4711.74</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593470456"/>
        <c:axId val="593475944"/>
      </c:barChart>
      <c:dateAx>
        <c:axId val="5934704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5944"/>
        <c:crosses val="autoZero"/>
        <c:auto val="1"/>
        <c:lblOffset val="100"/>
        <c:baseTimeUnit val="months"/>
      </c:dateAx>
      <c:valAx>
        <c:axId val="5934759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0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708975933045443"/>
          <c:y val="4.52403917495177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Sincelejo!$F$5:$R$5</c:f>
              <c:numCache>
                <c:formatCode>0.0</c:formatCode>
                <c:ptCount val="13"/>
                <c:pt idx="0">
                  <c:v>957.29</c:v>
                </c:pt>
                <c:pt idx="1">
                  <c:v>952.33</c:v>
                </c:pt>
                <c:pt idx="2">
                  <c:v>969.64</c:v>
                </c:pt>
                <c:pt idx="3">
                  <c:v>944.16</c:v>
                </c:pt>
                <c:pt idx="4">
                  <c:v>1097.97</c:v>
                </c:pt>
                <c:pt idx="5">
                  <c:v>1063.6099999999999</c:v>
                </c:pt>
                <c:pt idx="6">
                  <c:v>1100.75</c:v>
                </c:pt>
                <c:pt idx="7">
                  <c:v>1149.17</c:v>
                </c:pt>
                <c:pt idx="8">
                  <c:v>1169.81</c:v>
                </c:pt>
                <c:pt idx="9">
                  <c:v>1152.8900000000001</c:v>
                </c:pt>
                <c:pt idx="10">
                  <c:v>1245.21</c:v>
                </c:pt>
                <c:pt idx="11">
                  <c:v>1198.69</c:v>
                </c:pt>
                <c:pt idx="12">
                  <c:v>1243.5899999999999</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Sincelejo!$F$6:$R$6</c:f>
              <c:numCache>
                <c:formatCode>0.0</c:formatCode>
                <c:ptCount val="13"/>
                <c:pt idx="0">
                  <c:v>228.69</c:v>
                </c:pt>
                <c:pt idx="1">
                  <c:v>230.03</c:v>
                </c:pt>
                <c:pt idx="2">
                  <c:v>231.88</c:v>
                </c:pt>
                <c:pt idx="3">
                  <c:v>237.1</c:v>
                </c:pt>
                <c:pt idx="4">
                  <c:v>224.12</c:v>
                </c:pt>
                <c:pt idx="5">
                  <c:v>230.85</c:v>
                </c:pt>
                <c:pt idx="6">
                  <c:v>229.35</c:v>
                </c:pt>
                <c:pt idx="7">
                  <c:v>241.94</c:v>
                </c:pt>
                <c:pt idx="8">
                  <c:v>242.77</c:v>
                </c:pt>
                <c:pt idx="9">
                  <c:v>244.35</c:v>
                </c:pt>
                <c:pt idx="10">
                  <c:v>249.31</c:v>
                </c:pt>
                <c:pt idx="11">
                  <c:v>239.93</c:v>
                </c:pt>
                <c:pt idx="12">
                  <c:v>236.51</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Sincelejo!$F$7:$R$7</c:f>
              <c:numCache>
                <c:formatCode>0.0</c:formatCode>
                <c:ptCount val="13"/>
                <c:pt idx="0">
                  <c:v>958.18</c:v>
                </c:pt>
                <c:pt idx="1">
                  <c:v>965.19</c:v>
                </c:pt>
                <c:pt idx="2">
                  <c:v>967.17</c:v>
                </c:pt>
                <c:pt idx="3">
                  <c:v>964.97</c:v>
                </c:pt>
                <c:pt idx="4">
                  <c:v>961.47</c:v>
                </c:pt>
                <c:pt idx="5">
                  <c:v>968.52</c:v>
                </c:pt>
                <c:pt idx="6">
                  <c:v>978.39</c:v>
                </c:pt>
                <c:pt idx="7">
                  <c:v>981.04</c:v>
                </c:pt>
                <c:pt idx="8">
                  <c:v>985.62</c:v>
                </c:pt>
                <c:pt idx="9">
                  <c:v>986.31</c:v>
                </c:pt>
                <c:pt idx="10">
                  <c:v>991.79</c:v>
                </c:pt>
                <c:pt idx="11">
                  <c:v>993.79</c:v>
                </c:pt>
                <c:pt idx="12">
                  <c:v>988.99</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593473592"/>
        <c:axId val="593478296"/>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Sincelejo!$F$8:$R$8</c:f>
              <c:numCache>
                <c:formatCode>0.0</c:formatCode>
                <c:ptCount val="13"/>
                <c:pt idx="0">
                  <c:v>2187.17</c:v>
                </c:pt>
                <c:pt idx="1">
                  <c:v>2190.44</c:v>
                </c:pt>
                <c:pt idx="2">
                  <c:v>2212.27</c:v>
                </c:pt>
                <c:pt idx="3">
                  <c:v>2189.08</c:v>
                </c:pt>
                <c:pt idx="4">
                  <c:v>2321.9</c:v>
                </c:pt>
                <c:pt idx="5">
                  <c:v>2309.92</c:v>
                </c:pt>
                <c:pt idx="6">
                  <c:v>2356.7399999999998</c:v>
                </c:pt>
                <c:pt idx="7">
                  <c:v>2421.11</c:v>
                </c:pt>
                <c:pt idx="8">
                  <c:v>2446.4</c:v>
                </c:pt>
                <c:pt idx="9">
                  <c:v>2432.73</c:v>
                </c:pt>
                <c:pt idx="10">
                  <c:v>2538.92</c:v>
                </c:pt>
                <c:pt idx="11">
                  <c:v>2483.0500000000002</c:v>
                </c:pt>
                <c:pt idx="12">
                  <c:v>2508.13</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593473592"/>
        <c:axId val="593478296"/>
      </c:lineChart>
      <c:dateAx>
        <c:axId val="593473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8296"/>
        <c:crosses val="autoZero"/>
        <c:auto val="1"/>
        <c:lblOffset val="100"/>
        <c:baseTimeUnit val="months"/>
      </c:dateAx>
      <c:valAx>
        <c:axId val="5934782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35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9889940179398769E-2"/>
          <c:y val="0.28380907169092862"/>
          <c:w val="0.92724408300142191"/>
          <c:h val="0.53271899255554178"/>
        </c:manualLayout>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Sincelejo!$F$13:$R$13</c:f>
              <c:numCache>
                <c:formatCode>0.0</c:formatCode>
                <c:ptCount val="13"/>
                <c:pt idx="0">
                  <c:v>1089.94</c:v>
                </c:pt>
                <c:pt idx="1">
                  <c:v>1095.74</c:v>
                </c:pt>
                <c:pt idx="2">
                  <c:v>1098.48</c:v>
                </c:pt>
                <c:pt idx="3">
                  <c:v>1103.6300000000001</c:v>
                </c:pt>
                <c:pt idx="4">
                  <c:v>1108.7</c:v>
                </c:pt>
                <c:pt idx="5">
                  <c:v>1118.8399999999999</c:v>
                </c:pt>
                <c:pt idx="6">
                  <c:v>1131</c:v>
                </c:pt>
                <c:pt idx="7">
                  <c:v>1138.97</c:v>
                </c:pt>
                <c:pt idx="8">
                  <c:v>1145.73</c:v>
                </c:pt>
                <c:pt idx="9">
                  <c:v>1150.56</c:v>
                </c:pt>
                <c:pt idx="10">
                  <c:v>1154.26</c:v>
                </c:pt>
                <c:pt idx="11">
                  <c:v>1156.5999999999999</c:v>
                </c:pt>
                <c:pt idx="12">
                  <c:v>1156.5999999999999</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Sincelejo!$F$14:$R$14</c:f>
              <c:numCache>
                <c:formatCode>0.0</c:formatCode>
                <c:ptCount val="13"/>
                <c:pt idx="0">
                  <c:v>1367.67</c:v>
                </c:pt>
                <c:pt idx="1">
                  <c:v>1374.95</c:v>
                </c:pt>
                <c:pt idx="2">
                  <c:v>1378.38</c:v>
                </c:pt>
                <c:pt idx="3">
                  <c:v>1384.85</c:v>
                </c:pt>
                <c:pt idx="4">
                  <c:v>1391.21</c:v>
                </c:pt>
                <c:pt idx="5">
                  <c:v>1403.94</c:v>
                </c:pt>
                <c:pt idx="6">
                  <c:v>1419.19</c:v>
                </c:pt>
                <c:pt idx="7">
                  <c:v>1429.19</c:v>
                </c:pt>
                <c:pt idx="8">
                  <c:v>1437.68</c:v>
                </c:pt>
                <c:pt idx="9">
                  <c:v>1443.74</c:v>
                </c:pt>
                <c:pt idx="10">
                  <c:v>1448.39</c:v>
                </c:pt>
                <c:pt idx="11">
                  <c:v>1451.31</c:v>
                </c:pt>
                <c:pt idx="12">
                  <c:v>1451.31</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Sincelejo!$F$15:$R$15</c:f>
              <c:numCache>
                <c:formatCode>0.0</c:formatCode>
                <c:ptCount val="13"/>
                <c:pt idx="0">
                  <c:v>2187.17</c:v>
                </c:pt>
                <c:pt idx="1">
                  <c:v>2190.44</c:v>
                </c:pt>
                <c:pt idx="2">
                  <c:v>2212.27</c:v>
                </c:pt>
                <c:pt idx="3">
                  <c:v>2189.08</c:v>
                </c:pt>
                <c:pt idx="4">
                  <c:v>2321.9</c:v>
                </c:pt>
                <c:pt idx="5">
                  <c:v>2309.92</c:v>
                </c:pt>
                <c:pt idx="6">
                  <c:v>2356.7399999999998</c:v>
                </c:pt>
                <c:pt idx="7">
                  <c:v>2421.11</c:v>
                </c:pt>
                <c:pt idx="8">
                  <c:v>2446.4</c:v>
                </c:pt>
                <c:pt idx="9">
                  <c:v>2432.73</c:v>
                </c:pt>
                <c:pt idx="10">
                  <c:v>2538.92</c:v>
                </c:pt>
                <c:pt idx="11">
                  <c:v>2483.0500000000002</c:v>
                </c:pt>
                <c:pt idx="12">
                  <c:v>2508.13</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Sincelejo!$F$16:$R$16</c:f>
              <c:numCache>
                <c:formatCode>0.0</c:formatCode>
                <c:ptCount val="13"/>
                <c:pt idx="0">
                  <c:v>2624.6039999999998</c:v>
                </c:pt>
                <c:pt idx="1">
                  <c:v>2628.5279999999998</c:v>
                </c:pt>
                <c:pt idx="2">
                  <c:v>2654.7239999999997</c:v>
                </c:pt>
                <c:pt idx="3">
                  <c:v>2626.8959999999997</c:v>
                </c:pt>
                <c:pt idx="4">
                  <c:v>2786.28</c:v>
                </c:pt>
                <c:pt idx="5">
                  <c:v>2771.904</c:v>
                </c:pt>
                <c:pt idx="6">
                  <c:v>2828.0879999999997</c:v>
                </c:pt>
                <c:pt idx="7">
                  <c:v>2905.3319999999999</c:v>
                </c:pt>
                <c:pt idx="8">
                  <c:v>2935.68</c:v>
                </c:pt>
                <c:pt idx="9">
                  <c:v>2919.2759999999998</c:v>
                </c:pt>
                <c:pt idx="10">
                  <c:v>3046.7040000000002</c:v>
                </c:pt>
                <c:pt idx="11">
                  <c:v>2979.6600000000003</c:v>
                </c:pt>
                <c:pt idx="12">
                  <c:v>3009.7559999999999</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593471632"/>
        <c:axId val="593476728"/>
      </c:barChart>
      <c:dateAx>
        <c:axId val="593471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6728"/>
        <c:crosses val="autoZero"/>
        <c:auto val="1"/>
        <c:lblOffset val="100"/>
        <c:baseTimeUnit val="months"/>
      </c:dateAx>
      <c:valAx>
        <c:axId val="59347672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1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StaMarta!$F$5:$R$5</c:f>
              <c:numCache>
                <c:formatCode>0.0</c:formatCode>
                <c:ptCount val="13"/>
                <c:pt idx="0">
                  <c:v>1425</c:v>
                </c:pt>
                <c:pt idx="1">
                  <c:v>1378</c:v>
                </c:pt>
                <c:pt idx="2">
                  <c:v>1423</c:v>
                </c:pt>
                <c:pt idx="3">
                  <c:v>1320</c:v>
                </c:pt>
                <c:pt idx="4">
                  <c:v>1441</c:v>
                </c:pt>
                <c:pt idx="5">
                  <c:v>1441</c:v>
                </c:pt>
                <c:pt idx="6">
                  <c:v>1429</c:v>
                </c:pt>
                <c:pt idx="7">
                  <c:v>1479</c:v>
                </c:pt>
                <c:pt idx="8">
                  <c:v>1496</c:v>
                </c:pt>
                <c:pt idx="9">
                  <c:v>1567</c:v>
                </c:pt>
                <c:pt idx="10">
                  <c:v>1627</c:v>
                </c:pt>
                <c:pt idx="11">
                  <c:v>1597</c:v>
                </c:pt>
                <c:pt idx="12">
                  <c:v>1629</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StaMarta!$F$6:$R$6</c:f>
              <c:numCache>
                <c:formatCode>0.0</c:formatCode>
                <c:ptCount val="13"/>
                <c:pt idx="0">
                  <c:v>349</c:v>
                </c:pt>
                <c:pt idx="1">
                  <c:v>396</c:v>
                </c:pt>
                <c:pt idx="2">
                  <c:v>442</c:v>
                </c:pt>
                <c:pt idx="3">
                  <c:v>420</c:v>
                </c:pt>
                <c:pt idx="4">
                  <c:v>427</c:v>
                </c:pt>
                <c:pt idx="5">
                  <c:v>427</c:v>
                </c:pt>
                <c:pt idx="6">
                  <c:v>399</c:v>
                </c:pt>
                <c:pt idx="7">
                  <c:v>435</c:v>
                </c:pt>
                <c:pt idx="8">
                  <c:v>417</c:v>
                </c:pt>
                <c:pt idx="9">
                  <c:v>443</c:v>
                </c:pt>
                <c:pt idx="10">
                  <c:v>449</c:v>
                </c:pt>
                <c:pt idx="11">
                  <c:v>459</c:v>
                </c:pt>
                <c:pt idx="12">
                  <c:v>455</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StaMarta!$F$7:$R$7</c:f>
              <c:numCache>
                <c:formatCode>0.0</c:formatCode>
                <c:ptCount val="13"/>
                <c:pt idx="0">
                  <c:v>757</c:v>
                </c:pt>
                <c:pt idx="1">
                  <c:v>762</c:v>
                </c:pt>
                <c:pt idx="2">
                  <c:v>766</c:v>
                </c:pt>
                <c:pt idx="3">
                  <c:v>763</c:v>
                </c:pt>
                <c:pt idx="4">
                  <c:v>764</c:v>
                </c:pt>
                <c:pt idx="5">
                  <c:v>764</c:v>
                </c:pt>
                <c:pt idx="6">
                  <c:v>702.88</c:v>
                </c:pt>
                <c:pt idx="7">
                  <c:v>703.7</c:v>
                </c:pt>
                <c:pt idx="8">
                  <c:v>706.75</c:v>
                </c:pt>
                <c:pt idx="9">
                  <c:v>705.75</c:v>
                </c:pt>
                <c:pt idx="10">
                  <c:v>708.62</c:v>
                </c:pt>
                <c:pt idx="11">
                  <c:v>708.42</c:v>
                </c:pt>
                <c:pt idx="12">
                  <c:v>704.36</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593468888"/>
        <c:axId val="593474768"/>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StaMarta!$F$8:$R$8</c:f>
              <c:numCache>
                <c:formatCode>0.0</c:formatCode>
                <c:ptCount val="13"/>
                <c:pt idx="0">
                  <c:v>2586.8000000000002</c:v>
                </c:pt>
                <c:pt idx="1">
                  <c:v>2594.42</c:v>
                </c:pt>
                <c:pt idx="2">
                  <c:v>2697.24</c:v>
                </c:pt>
                <c:pt idx="3">
                  <c:v>2567.0300000000002</c:v>
                </c:pt>
                <c:pt idx="4">
                  <c:v>2695.95</c:v>
                </c:pt>
                <c:pt idx="5">
                  <c:v>2695.95</c:v>
                </c:pt>
                <c:pt idx="6">
                  <c:v>2592.3000000000002</c:v>
                </c:pt>
                <c:pt idx="7">
                  <c:v>2680.45</c:v>
                </c:pt>
                <c:pt idx="8">
                  <c:v>2685.31</c:v>
                </c:pt>
                <c:pt idx="9">
                  <c:v>2780.38</c:v>
                </c:pt>
                <c:pt idx="10">
                  <c:v>2854.1</c:v>
                </c:pt>
                <c:pt idx="11">
                  <c:v>2836.03</c:v>
                </c:pt>
                <c:pt idx="12">
                  <c:v>2868.6</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593468888"/>
        <c:axId val="593474768"/>
      </c:lineChart>
      <c:dateAx>
        <c:axId val="59346888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4768"/>
        <c:crosses val="autoZero"/>
        <c:auto val="1"/>
        <c:lblOffset val="100"/>
        <c:baseTimeUnit val="months"/>
      </c:dateAx>
      <c:valAx>
        <c:axId val="593474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8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StaMarta!$F$13:$R$13</c:f>
              <c:numCache>
                <c:formatCode>0.0</c:formatCode>
                <c:ptCount val="13"/>
                <c:pt idx="0">
                  <c:v>1198</c:v>
                </c:pt>
                <c:pt idx="1">
                  <c:v>1201.1300000000001</c:v>
                </c:pt>
                <c:pt idx="2">
                  <c:v>1245.69</c:v>
                </c:pt>
                <c:pt idx="3">
                  <c:v>1191.7</c:v>
                </c:pt>
                <c:pt idx="4">
                  <c:v>1250.0899999999999</c:v>
                </c:pt>
                <c:pt idx="5">
                  <c:v>1250.0899999999999</c:v>
                </c:pt>
                <c:pt idx="6">
                  <c:v>1203.3</c:v>
                </c:pt>
                <c:pt idx="7">
                  <c:v>1237.07</c:v>
                </c:pt>
                <c:pt idx="8">
                  <c:v>1241.5899999999999</c:v>
                </c:pt>
                <c:pt idx="9">
                  <c:v>1284.18</c:v>
                </c:pt>
                <c:pt idx="10">
                  <c:v>1312.77</c:v>
                </c:pt>
                <c:pt idx="11">
                  <c:v>1311.01</c:v>
                </c:pt>
                <c:pt idx="12">
                  <c:v>1321.25</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StaMarta!$F$14:$R$14</c:f>
              <c:numCache>
                <c:formatCode>0.0</c:formatCode>
                <c:ptCount val="13"/>
                <c:pt idx="0">
                  <c:v>1503.27</c:v>
                </c:pt>
                <c:pt idx="1">
                  <c:v>1507.69</c:v>
                </c:pt>
                <c:pt idx="2">
                  <c:v>1564.66</c:v>
                </c:pt>
                <c:pt idx="3">
                  <c:v>1497.74</c:v>
                </c:pt>
                <c:pt idx="4">
                  <c:v>1571.48</c:v>
                </c:pt>
                <c:pt idx="5">
                  <c:v>1571.48</c:v>
                </c:pt>
                <c:pt idx="6">
                  <c:v>1510.97</c:v>
                </c:pt>
                <c:pt idx="7">
                  <c:v>1556.63</c:v>
                </c:pt>
                <c:pt idx="8">
                  <c:v>1558.84</c:v>
                </c:pt>
                <c:pt idx="9">
                  <c:v>1613.74</c:v>
                </c:pt>
                <c:pt idx="10">
                  <c:v>1647.94</c:v>
                </c:pt>
                <c:pt idx="11">
                  <c:v>1646.32</c:v>
                </c:pt>
                <c:pt idx="12">
                  <c:v>1659.26</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StaMarta!$F$15:$R$15</c:f>
              <c:numCache>
                <c:formatCode>0.0</c:formatCode>
                <c:ptCount val="13"/>
                <c:pt idx="0">
                  <c:v>2586.8000000000002</c:v>
                </c:pt>
                <c:pt idx="1">
                  <c:v>2594.42</c:v>
                </c:pt>
                <c:pt idx="2">
                  <c:v>2697.24</c:v>
                </c:pt>
                <c:pt idx="3">
                  <c:v>2567.0300000000002</c:v>
                </c:pt>
                <c:pt idx="4">
                  <c:v>2695.95</c:v>
                </c:pt>
                <c:pt idx="5">
                  <c:v>2695.95</c:v>
                </c:pt>
                <c:pt idx="6">
                  <c:v>2592.3000000000002</c:v>
                </c:pt>
                <c:pt idx="7">
                  <c:v>2680.45</c:v>
                </c:pt>
                <c:pt idx="8">
                  <c:v>2685.31</c:v>
                </c:pt>
                <c:pt idx="9">
                  <c:v>2780.38</c:v>
                </c:pt>
                <c:pt idx="10">
                  <c:v>2854.1</c:v>
                </c:pt>
                <c:pt idx="11">
                  <c:v>2836.03</c:v>
                </c:pt>
                <c:pt idx="12">
                  <c:v>2868.6</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StaMarta!$F$16:$R$16</c:f>
              <c:numCache>
                <c:formatCode>0.0</c:formatCode>
                <c:ptCount val="13"/>
                <c:pt idx="0">
                  <c:v>3104.1600000000003</c:v>
                </c:pt>
                <c:pt idx="1">
                  <c:v>3113.3040000000001</c:v>
                </c:pt>
                <c:pt idx="2">
                  <c:v>3236.6879999999996</c:v>
                </c:pt>
                <c:pt idx="3">
                  <c:v>3080.4360000000001</c:v>
                </c:pt>
                <c:pt idx="4">
                  <c:v>3235.14</c:v>
                </c:pt>
                <c:pt idx="5">
                  <c:v>3235.14</c:v>
                </c:pt>
                <c:pt idx="6">
                  <c:v>3110.76</c:v>
                </c:pt>
                <c:pt idx="7">
                  <c:v>3216.5399999999995</c:v>
                </c:pt>
                <c:pt idx="8">
                  <c:v>3222.3719999999998</c:v>
                </c:pt>
                <c:pt idx="9">
                  <c:v>3336.4560000000001</c:v>
                </c:pt>
                <c:pt idx="10">
                  <c:v>3424.9199999999996</c:v>
                </c:pt>
                <c:pt idx="11">
                  <c:v>3403.2360000000003</c:v>
                </c:pt>
                <c:pt idx="12">
                  <c:v>3442.3199999999997</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593480256"/>
        <c:axId val="593469672"/>
      </c:barChart>
      <c:dateAx>
        <c:axId val="593480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69672"/>
        <c:crosses val="autoZero"/>
        <c:auto val="1"/>
        <c:lblOffset val="100"/>
        <c:baseTimeUnit val="months"/>
      </c:dateAx>
      <c:valAx>
        <c:axId val="59346967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0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Villavicencio!$F$5:$R$5</c:f>
              <c:numCache>
                <c:formatCode>0.0</c:formatCode>
                <c:ptCount val="13"/>
                <c:pt idx="0">
                  <c:v>1110.42</c:v>
                </c:pt>
                <c:pt idx="1">
                  <c:v>1112.24</c:v>
                </c:pt>
                <c:pt idx="2">
                  <c:v>1127.7</c:v>
                </c:pt>
                <c:pt idx="3">
                  <c:v>1112.49</c:v>
                </c:pt>
                <c:pt idx="4">
                  <c:v>1010.63</c:v>
                </c:pt>
                <c:pt idx="5">
                  <c:v>1142.71</c:v>
                </c:pt>
                <c:pt idx="6">
                  <c:v>1149.94</c:v>
                </c:pt>
                <c:pt idx="7">
                  <c:v>1091.31</c:v>
                </c:pt>
                <c:pt idx="8">
                  <c:v>1102.52</c:v>
                </c:pt>
                <c:pt idx="9">
                  <c:v>1096.92</c:v>
                </c:pt>
                <c:pt idx="10">
                  <c:v>1187.1099999999999</c:v>
                </c:pt>
                <c:pt idx="11">
                  <c:v>1175.95</c:v>
                </c:pt>
                <c:pt idx="12">
                  <c:v>1186.44</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Villavicencio!$F$6:$R$6</c:f>
              <c:numCache>
                <c:formatCode>0.0</c:formatCode>
                <c:ptCount val="13"/>
                <c:pt idx="0">
                  <c:v>239.27</c:v>
                </c:pt>
                <c:pt idx="1">
                  <c:v>245.53</c:v>
                </c:pt>
                <c:pt idx="2">
                  <c:v>254.12</c:v>
                </c:pt>
                <c:pt idx="3">
                  <c:v>252.02</c:v>
                </c:pt>
                <c:pt idx="4">
                  <c:v>257.82</c:v>
                </c:pt>
                <c:pt idx="5">
                  <c:v>271.82</c:v>
                </c:pt>
                <c:pt idx="6">
                  <c:v>249.54</c:v>
                </c:pt>
                <c:pt idx="7">
                  <c:v>261.42</c:v>
                </c:pt>
                <c:pt idx="8">
                  <c:v>249.1</c:v>
                </c:pt>
                <c:pt idx="9">
                  <c:v>251.39</c:v>
                </c:pt>
                <c:pt idx="10">
                  <c:v>259</c:v>
                </c:pt>
                <c:pt idx="11">
                  <c:v>242.89</c:v>
                </c:pt>
                <c:pt idx="12">
                  <c:v>237.39</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Villavicencio!$F$7:$R$7</c:f>
              <c:numCache>
                <c:formatCode>0.0</c:formatCode>
                <c:ptCount val="13"/>
                <c:pt idx="0">
                  <c:v>510.83</c:v>
                </c:pt>
                <c:pt idx="1">
                  <c:v>516.22</c:v>
                </c:pt>
                <c:pt idx="2">
                  <c:v>519.71</c:v>
                </c:pt>
                <c:pt idx="3">
                  <c:v>516.22</c:v>
                </c:pt>
                <c:pt idx="4">
                  <c:v>509.77</c:v>
                </c:pt>
                <c:pt idx="5">
                  <c:v>508.9</c:v>
                </c:pt>
                <c:pt idx="6">
                  <c:v>510.61</c:v>
                </c:pt>
                <c:pt idx="7">
                  <c:v>508.56</c:v>
                </c:pt>
                <c:pt idx="8">
                  <c:v>509.32</c:v>
                </c:pt>
                <c:pt idx="9">
                  <c:v>508.32</c:v>
                </c:pt>
                <c:pt idx="10">
                  <c:v>511.11</c:v>
                </c:pt>
                <c:pt idx="11">
                  <c:v>513.26</c:v>
                </c:pt>
                <c:pt idx="12">
                  <c:v>509.92</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593472024"/>
        <c:axId val="593476336"/>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Villavicencio!$F$8:$R$8</c:f>
              <c:numCache>
                <c:formatCode>0.0</c:formatCode>
                <c:ptCount val="13"/>
                <c:pt idx="0">
                  <c:v>1858.9</c:v>
                </c:pt>
                <c:pt idx="1">
                  <c:v>1871.96</c:v>
                </c:pt>
                <c:pt idx="2">
                  <c:v>1903.33</c:v>
                </c:pt>
                <c:pt idx="3">
                  <c:v>1885.93</c:v>
                </c:pt>
                <c:pt idx="4">
                  <c:v>1779.87</c:v>
                </c:pt>
                <c:pt idx="5">
                  <c:v>1926.98</c:v>
                </c:pt>
                <c:pt idx="6">
                  <c:v>1905.63</c:v>
                </c:pt>
                <c:pt idx="7">
                  <c:v>1849.22</c:v>
                </c:pt>
                <c:pt idx="8">
                  <c:v>1852.21</c:v>
                </c:pt>
                <c:pt idx="9">
                  <c:v>1844.74</c:v>
                </c:pt>
                <c:pt idx="10">
                  <c:v>1946.03</c:v>
                </c:pt>
                <c:pt idx="11">
                  <c:v>1920.14</c:v>
                </c:pt>
                <c:pt idx="12">
                  <c:v>1920.21</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593472024"/>
        <c:axId val="593476336"/>
      </c:lineChart>
      <c:catAx>
        <c:axId val="593472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6336"/>
        <c:crosses val="autoZero"/>
        <c:auto val="0"/>
        <c:lblAlgn val="ctr"/>
        <c:lblOffset val="100"/>
        <c:noMultiLvlLbl val="1"/>
      </c:catAx>
      <c:valAx>
        <c:axId val="593476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2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Villavicencio!$F$13:$R$13</c:f>
              <c:numCache>
                <c:formatCode>0.0</c:formatCode>
                <c:ptCount val="13"/>
                <c:pt idx="0">
                  <c:v>1079.0899999999999</c:v>
                </c:pt>
                <c:pt idx="1">
                  <c:v>1081.3900000000001</c:v>
                </c:pt>
                <c:pt idx="2">
                  <c:v>1084.0899999999999</c:v>
                </c:pt>
                <c:pt idx="3">
                  <c:v>1089.17</c:v>
                </c:pt>
                <c:pt idx="4">
                  <c:v>1094.18</c:v>
                </c:pt>
                <c:pt idx="5">
                  <c:v>1104.19</c:v>
                </c:pt>
                <c:pt idx="6">
                  <c:v>1116.19</c:v>
                </c:pt>
                <c:pt idx="7">
                  <c:v>1124.06</c:v>
                </c:pt>
                <c:pt idx="8">
                  <c:v>1130.73</c:v>
                </c:pt>
                <c:pt idx="9">
                  <c:v>1135.5</c:v>
                </c:pt>
                <c:pt idx="10">
                  <c:v>1139.1500000000001</c:v>
                </c:pt>
                <c:pt idx="11">
                  <c:v>1141.45</c:v>
                </c:pt>
                <c:pt idx="12">
                  <c:v>1141.45</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Villavicencio!$F$14:$R$14</c:f>
              <c:numCache>
                <c:formatCode>0.0</c:formatCode>
                <c:ptCount val="13"/>
                <c:pt idx="0">
                  <c:v>1354.11</c:v>
                </c:pt>
                <c:pt idx="1">
                  <c:v>1357</c:v>
                </c:pt>
                <c:pt idx="2">
                  <c:v>1360.39</c:v>
                </c:pt>
                <c:pt idx="3">
                  <c:v>1366.77</c:v>
                </c:pt>
                <c:pt idx="4">
                  <c:v>1373.05</c:v>
                </c:pt>
                <c:pt idx="5">
                  <c:v>1385.61</c:v>
                </c:pt>
                <c:pt idx="6">
                  <c:v>1400.66</c:v>
                </c:pt>
                <c:pt idx="7">
                  <c:v>1410.53</c:v>
                </c:pt>
                <c:pt idx="8">
                  <c:v>1418.9</c:v>
                </c:pt>
                <c:pt idx="9">
                  <c:v>1424.88</c:v>
                </c:pt>
                <c:pt idx="10">
                  <c:v>1429.47</c:v>
                </c:pt>
                <c:pt idx="11">
                  <c:v>1432.36</c:v>
                </c:pt>
                <c:pt idx="12">
                  <c:v>1432.36</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Villavicencio!$F$15:$R$15</c:f>
              <c:numCache>
                <c:formatCode>0.0</c:formatCode>
                <c:ptCount val="13"/>
                <c:pt idx="0">
                  <c:v>1858.9</c:v>
                </c:pt>
                <c:pt idx="1">
                  <c:v>1871.96</c:v>
                </c:pt>
                <c:pt idx="2">
                  <c:v>1903.33</c:v>
                </c:pt>
                <c:pt idx="3">
                  <c:v>1885.93</c:v>
                </c:pt>
                <c:pt idx="4">
                  <c:v>1779.87</c:v>
                </c:pt>
                <c:pt idx="5">
                  <c:v>1926.98</c:v>
                </c:pt>
                <c:pt idx="6">
                  <c:v>1905.63</c:v>
                </c:pt>
                <c:pt idx="7">
                  <c:v>1849.22</c:v>
                </c:pt>
                <c:pt idx="8">
                  <c:v>1852.21</c:v>
                </c:pt>
                <c:pt idx="9">
                  <c:v>1844.74</c:v>
                </c:pt>
                <c:pt idx="10">
                  <c:v>1946.03</c:v>
                </c:pt>
                <c:pt idx="11">
                  <c:v>1920.14</c:v>
                </c:pt>
                <c:pt idx="12">
                  <c:v>1920.21</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Villavicencio!$F$16:$R$16</c:f>
              <c:numCache>
                <c:formatCode>0.0</c:formatCode>
                <c:ptCount val="13"/>
                <c:pt idx="0">
                  <c:v>2230.6800000000003</c:v>
                </c:pt>
                <c:pt idx="1">
                  <c:v>2246.3519999999999</c:v>
                </c:pt>
                <c:pt idx="2">
                  <c:v>2283.9959999999996</c:v>
                </c:pt>
                <c:pt idx="3">
                  <c:v>2263.116</c:v>
                </c:pt>
                <c:pt idx="4">
                  <c:v>2135.8439999999996</c:v>
                </c:pt>
                <c:pt idx="5">
                  <c:v>2312.3759999999997</c:v>
                </c:pt>
                <c:pt idx="6">
                  <c:v>2286.7559999999999</c:v>
                </c:pt>
                <c:pt idx="7">
                  <c:v>2219.0639999999999</c:v>
                </c:pt>
                <c:pt idx="8">
                  <c:v>2222.652</c:v>
                </c:pt>
                <c:pt idx="9">
                  <c:v>2213.6880000000001</c:v>
                </c:pt>
                <c:pt idx="10">
                  <c:v>2335.2359999999999</c:v>
                </c:pt>
                <c:pt idx="11">
                  <c:v>2304.1680000000001</c:v>
                </c:pt>
                <c:pt idx="12">
                  <c:v>2304.252</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593479864"/>
        <c:axId val="593472416"/>
      </c:barChart>
      <c:dateAx>
        <c:axId val="593479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2416"/>
        <c:crosses val="autoZero"/>
        <c:auto val="1"/>
        <c:lblOffset val="100"/>
        <c:baseTimeUnit val="months"/>
      </c:dateAx>
      <c:valAx>
        <c:axId val="5934724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9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Valledupar!$F$5:$R$5</c:f>
              <c:numCache>
                <c:formatCode>0.0</c:formatCode>
                <c:ptCount val="13"/>
                <c:pt idx="0">
                  <c:v>1425</c:v>
                </c:pt>
                <c:pt idx="1">
                  <c:v>1378</c:v>
                </c:pt>
                <c:pt idx="2">
                  <c:v>1423</c:v>
                </c:pt>
                <c:pt idx="3">
                  <c:v>1320</c:v>
                </c:pt>
                <c:pt idx="4">
                  <c:v>1441</c:v>
                </c:pt>
                <c:pt idx="5">
                  <c:v>1441</c:v>
                </c:pt>
                <c:pt idx="6">
                  <c:v>1429</c:v>
                </c:pt>
                <c:pt idx="7">
                  <c:v>1479</c:v>
                </c:pt>
                <c:pt idx="8">
                  <c:v>1496</c:v>
                </c:pt>
                <c:pt idx="9">
                  <c:v>1567</c:v>
                </c:pt>
                <c:pt idx="10">
                  <c:v>1627</c:v>
                </c:pt>
                <c:pt idx="11">
                  <c:v>1597</c:v>
                </c:pt>
                <c:pt idx="12">
                  <c:v>1629</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Valledupar!$F$6:$R$6</c:f>
              <c:numCache>
                <c:formatCode>0.0</c:formatCode>
                <c:ptCount val="13"/>
                <c:pt idx="0">
                  <c:v>349</c:v>
                </c:pt>
                <c:pt idx="1">
                  <c:v>396</c:v>
                </c:pt>
                <c:pt idx="2">
                  <c:v>442</c:v>
                </c:pt>
                <c:pt idx="3">
                  <c:v>420</c:v>
                </c:pt>
                <c:pt idx="4">
                  <c:v>427</c:v>
                </c:pt>
                <c:pt idx="5">
                  <c:v>427</c:v>
                </c:pt>
                <c:pt idx="6">
                  <c:v>399</c:v>
                </c:pt>
                <c:pt idx="7">
                  <c:v>435</c:v>
                </c:pt>
                <c:pt idx="8">
                  <c:v>417</c:v>
                </c:pt>
                <c:pt idx="9">
                  <c:v>443</c:v>
                </c:pt>
                <c:pt idx="10">
                  <c:v>449</c:v>
                </c:pt>
                <c:pt idx="11">
                  <c:v>459</c:v>
                </c:pt>
                <c:pt idx="12">
                  <c:v>455</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Valledupar!$F$7:$R$7</c:f>
              <c:numCache>
                <c:formatCode>0.0</c:formatCode>
                <c:ptCount val="13"/>
                <c:pt idx="0">
                  <c:v>757</c:v>
                </c:pt>
                <c:pt idx="1">
                  <c:v>762</c:v>
                </c:pt>
                <c:pt idx="2">
                  <c:v>766</c:v>
                </c:pt>
                <c:pt idx="3">
                  <c:v>763</c:v>
                </c:pt>
                <c:pt idx="4">
                  <c:v>764</c:v>
                </c:pt>
                <c:pt idx="5">
                  <c:v>764</c:v>
                </c:pt>
                <c:pt idx="6">
                  <c:v>702.88</c:v>
                </c:pt>
                <c:pt idx="7">
                  <c:v>703.7</c:v>
                </c:pt>
                <c:pt idx="8">
                  <c:v>706.75</c:v>
                </c:pt>
                <c:pt idx="9">
                  <c:v>705.75</c:v>
                </c:pt>
                <c:pt idx="10">
                  <c:v>708.62</c:v>
                </c:pt>
                <c:pt idx="11">
                  <c:v>708.42</c:v>
                </c:pt>
                <c:pt idx="12">
                  <c:v>704.36</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593475160"/>
        <c:axId val="593468496"/>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Valledupar!$F$8:$R$8</c:f>
              <c:numCache>
                <c:formatCode>0.0</c:formatCode>
                <c:ptCount val="13"/>
                <c:pt idx="0">
                  <c:v>2586.8000000000002</c:v>
                </c:pt>
                <c:pt idx="1">
                  <c:v>2594.42</c:v>
                </c:pt>
                <c:pt idx="2">
                  <c:v>2697.24</c:v>
                </c:pt>
                <c:pt idx="3">
                  <c:v>2567.0300000000002</c:v>
                </c:pt>
                <c:pt idx="4">
                  <c:v>2695.95</c:v>
                </c:pt>
                <c:pt idx="5">
                  <c:v>2695.95</c:v>
                </c:pt>
                <c:pt idx="6">
                  <c:v>2592.3000000000002</c:v>
                </c:pt>
                <c:pt idx="7">
                  <c:v>2680.45</c:v>
                </c:pt>
                <c:pt idx="8">
                  <c:v>2685.31</c:v>
                </c:pt>
                <c:pt idx="9">
                  <c:v>2780.38</c:v>
                </c:pt>
                <c:pt idx="10">
                  <c:v>2854.1</c:v>
                </c:pt>
                <c:pt idx="11">
                  <c:v>2836.03</c:v>
                </c:pt>
                <c:pt idx="12">
                  <c:v>2868.6</c:v>
                </c:pt>
              </c:numCache>
            </c:numRef>
          </c:val>
          <c:smooth val="0"/>
          <c:extLs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593475160"/>
        <c:axId val="593468496"/>
      </c:lineChart>
      <c:dateAx>
        <c:axId val="59347516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8496"/>
        <c:crosses val="autoZero"/>
        <c:auto val="1"/>
        <c:lblOffset val="100"/>
        <c:baseTimeUnit val="months"/>
      </c:dateAx>
      <c:valAx>
        <c:axId val="593468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5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6387181634250377E-2"/>
          <c:y val="0.24300869965071092"/>
          <c:w val="0.89302447288741071"/>
          <c:h val="0.45275839704514859"/>
        </c:manualLayout>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Armenia!$F$5:$R$5</c:f>
              <c:numCache>
                <c:formatCode>0.0</c:formatCode>
                <c:ptCount val="13"/>
                <c:pt idx="0">
                  <c:v>1257.56792</c:v>
                </c:pt>
                <c:pt idx="1">
                  <c:v>1218.23732</c:v>
                </c:pt>
                <c:pt idx="2">
                  <c:v>1175.36383</c:v>
                </c:pt>
                <c:pt idx="3">
                  <c:v>1201.4094600000001</c:v>
                </c:pt>
                <c:pt idx="4">
                  <c:v>1282.7961299999999</c:v>
                </c:pt>
                <c:pt idx="5">
                  <c:v>1332.3318999999999</c:v>
                </c:pt>
                <c:pt idx="6">
                  <c:v>1210.1894</c:v>
                </c:pt>
                <c:pt idx="7">
                  <c:v>1234.8489099999999</c:v>
                </c:pt>
                <c:pt idx="8">
                  <c:v>1145.7721100000001</c:v>
                </c:pt>
                <c:pt idx="9">
                  <c:v>1057.5838699999999</c:v>
                </c:pt>
                <c:pt idx="10">
                  <c:v>1254.50974</c:v>
                </c:pt>
                <c:pt idx="11">
                  <c:v>1184.7213400000001</c:v>
                </c:pt>
                <c:pt idx="12">
                  <c:v>1250.14158</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Armenia!$F$6:$R$6</c:f>
              <c:numCache>
                <c:formatCode>0.0</c:formatCode>
                <c:ptCount val="13"/>
                <c:pt idx="0">
                  <c:v>662.12010999999995</c:v>
                </c:pt>
                <c:pt idx="1">
                  <c:v>683.34339999999997</c:v>
                </c:pt>
                <c:pt idx="2">
                  <c:v>676.17501000000004</c:v>
                </c:pt>
                <c:pt idx="3">
                  <c:v>659.45561999999995</c:v>
                </c:pt>
                <c:pt idx="4">
                  <c:v>689.52026000000001</c:v>
                </c:pt>
                <c:pt idx="5">
                  <c:v>903.57952</c:v>
                </c:pt>
                <c:pt idx="6">
                  <c:v>634.06871000000001</c:v>
                </c:pt>
                <c:pt idx="7">
                  <c:v>644.20610999999997</c:v>
                </c:pt>
                <c:pt idx="8">
                  <c:v>626.50918999999999</c:v>
                </c:pt>
                <c:pt idx="9">
                  <c:v>762.91840999999999</c:v>
                </c:pt>
                <c:pt idx="10">
                  <c:v>712.27544999999998</c:v>
                </c:pt>
                <c:pt idx="11">
                  <c:v>730.33019000000002</c:v>
                </c:pt>
                <c:pt idx="12">
                  <c:v>688.49208999999996</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Armenia!$F$7:$R$7</c:f>
              <c:numCache>
                <c:formatCode>0.0</c:formatCode>
                <c:ptCount val="13"/>
                <c:pt idx="0">
                  <c:v>683.34339999999997</c:v>
                </c:pt>
                <c:pt idx="1">
                  <c:v>683.34</c:v>
                </c:pt>
                <c:pt idx="2">
                  <c:v>683.34339999999997</c:v>
                </c:pt>
                <c:pt idx="3">
                  <c:v>683.34339999999997</c:v>
                </c:pt>
                <c:pt idx="4">
                  <c:v>746.75766999999996</c:v>
                </c:pt>
                <c:pt idx="5">
                  <c:v>746.75766999999996</c:v>
                </c:pt>
                <c:pt idx="6">
                  <c:v>746.75766999999996</c:v>
                </c:pt>
                <c:pt idx="7">
                  <c:v>746.72251000000006</c:v>
                </c:pt>
                <c:pt idx="8">
                  <c:v>746.75766999999996</c:v>
                </c:pt>
                <c:pt idx="9">
                  <c:v>746.75766999999996</c:v>
                </c:pt>
                <c:pt idx="10">
                  <c:v>746.75766999999996</c:v>
                </c:pt>
                <c:pt idx="11">
                  <c:v>746.75766999999996</c:v>
                </c:pt>
                <c:pt idx="12">
                  <c:v>746.75766999999996</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578727024"/>
        <c:axId val="578723888"/>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Armenia!$F$8:$R$8</c:f>
              <c:numCache>
                <c:formatCode>0.0</c:formatCode>
                <c:ptCount val="13"/>
                <c:pt idx="0">
                  <c:v>2717.39624</c:v>
                </c:pt>
                <c:pt idx="1">
                  <c:v>2696.2615900000001</c:v>
                </c:pt>
                <c:pt idx="2">
                  <c:v>2650.1422200000002</c:v>
                </c:pt>
                <c:pt idx="3">
                  <c:v>2657.2616200000002</c:v>
                </c:pt>
                <c:pt idx="4">
                  <c:v>2844.5066400000001</c:v>
                </c:pt>
                <c:pt idx="5">
                  <c:v>3112.31043</c:v>
                </c:pt>
                <c:pt idx="6">
                  <c:v>2710.99181</c:v>
                </c:pt>
                <c:pt idx="7">
                  <c:v>2755.1442499999998</c:v>
                </c:pt>
                <c:pt idx="8">
                  <c:v>2625.9594900000002</c:v>
                </c:pt>
                <c:pt idx="9">
                  <c:v>2674.4264499999999</c:v>
                </c:pt>
                <c:pt idx="10">
                  <c:v>2835.8522400000002</c:v>
                </c:pt>
                <c:pt idx="11">
                  <c:v>2779.1633000000002</c:v>
                </c:pt>
                <c:pt idx="12">
                  <c:v>2801.0820100000001</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578727024"/>
        <c:axId val="578723888"/>
      </c:lineChart>
      <c:dateAx>
        <c:axId val="578727024"/>
        <c:scaling>
          <c:orientation val="minMax"/>
          <c:max val="45536"/>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3888"/>
        <c:crosses val="autoZero"/>
        <c:auto val="0"/>
        <c:lblOffset val="100"/>
        <c:baseTimeUnit val="months"/>
      </c:dateAx>
      <c:valAx>
        <c:axId val="578723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7024"/>
        <c:crosses val="autoZero"/>
        <c:crossBetween val="between"/>
      </c:valAx>
      <c:spPr>
        <a:noFill/>
        <a:ln>
          <a:noFill/>
        </a:ln>
        <a:effectLst/>
      </c:spPr>
    </c:plotArea>
    <c:legend>
      <c:legendPos val="b"/>
      <c:layout>
        <c:manualLayout>
          <c:xMode val="edge"/>
          <c:yMode val="edge"/>
          <c:x val="0.39177745341167969"/>
          <c:y val="0.87024586999468556"/>
          <c:w val="0.37981626371258576"/>
          <c:h val="5.45334080694550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5374669464429865E-2"/>
          <c:y val="0.2737342126257864"/>
          <c:w val="0.89272194943640537"/>
          <c:h val="0.54930687068703243"/>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Valledupar!$F$13:$R$13</c:f>
              <c:numCache>
                <c:formatCode>0.0</c:formatCode>
                <c:ptCount val="13"/>
                <c:pt idx="0">
                  <c:v>1198</c:v>
                </c:pt>
                <c:pt idx="1">
                  <c:v>1201.1300000000001</c:v>
                </c:pt>
                <c:pt idx="2">
                  <c:v>1245.69</c:v>
                </c:pt>
                <c:pt idx="3">
                  <c:v>1191.7</c:v>
                </c:pt>
                <c:pt idx="4">
                  <c:v>1250.0899999999999</c:v>
                </c:pt>
                <c:pt idx="5">
                  <c:v>1250.0899999999999</c:v>
                </c:pt>
                <c:pt idx="6">
                  <c:v>1203.3</c:v>
                </c:pt>
                <c:pt idx="7">
                  <c:v>1237.07</c:v>
                </c:pt>
                <c:pt idx="8">
                  <c:v>1241.5899999999999</c:v>
                </c:pt>
                <c:pt idx="9">
                  <c:v>1284.18</c:v>
                </c:pt>
                <c:pt idx="10">
                  <c:v>1312.77</c:v>
                </c:pt>
                <c:pt idx="11">
                  <c:v>1311.01</c:v>
                </c:pt>
                <c:pt idx="12">
                  <c:v>1321.25</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Valledupar!$F$14:$R$14</c:f>
              <c:numCache>
                <c:formatCode>0.0</c:formatCode>
                <c:ptCount val="13"/>
                <c:pt idx="0">
                  <c:v>1503.27</c:v>
                </c:pt>
                <c:pt idx="1">
                  <c:v>1507.69</c:v>
                </c:pt>
                <c:pt idx="2">
                  <c:v>1564.66</c:v>
                </c:pt>
                <c:pt idx="3">
                  <c:v>1497.74</c:v>
                </c:pt>
                <c:pt idx="4">
                  <c:v>1571.48</c:v>
                </c:pt>
                <c:pt idx="5">
                  <c:v>1571.48</c:v>
                </c:pt>
                <c:pt idx="6">
                  <c:v>1510.97</c:v>
                </c:pt>
                <c:pt idx="7">
                  <c:v>1556.63</c:v>
                </c:pt>
                <c:pt idx="8">
                  <c:v>1558.84</c:v>
                </c:pt>
                <c:pt idx="9">
                  <c:v>1613.74</c:v>
                </c:pt>
                <c:pt idx="10">
                  <c:v>1647.94</c:v>
                </c:pt>
                <c:pt idx="11">
                  <c:v>1646.32</c:v>
                </c:pt>
                <c:pt idx="12">
                  <c:v>1659.26</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Valledupar!$F$15:$R$15</c:f>
              <c:numCache>
                <c:formatCode>0.0</c:formatCode>
                <c:ptCount val="13"/>
                <c:pt idx="0">
                  <c:v>2586.8000000000002</c:v>
                </c:pt>
                <c:pt idx="1">
                  <c:v>2594.42</c:v>
                </c:pt>
                <c:pt idx="2">
                  <c:v>2697.24</c:v>
                </c:pt>
                <c:pt idx="3">
                  <c:v>2567.0300000000002</c:v>
                </c:pt>
                <c:pt idx="4">
                  <c:v>2695.95</c:v>
                </c:pt>
                <c:pt idx="5">
                  <c:v>2695.95</c:v>
                </c:pt>
                <c:pt idx="6">
                  <c:v>2592.3000000000002</c:v>
                </c:pt>
                <c:pt idx="7">
                  <c:v>2680.45</c:v>
                </c:pt>
                <c:pt idx="8">
                  <c:v>2685.31</c:v>
                </c:pt>
                <c:pt idx="9">
                  <c:v>2780.38</c:v>
                </c:pt>
                <c:pt idx="10">
                  <c:v>2854.1</c:v>
                </c:pt>
                <c:pt idx="11">
                  <c:v>2836.03</c:v>
                </c:pt>
                <c:pt idx="12">
                  <c:v>2868.6</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Valledupar!$F$16:$R$16</c:f>
              <c:numCache>
                <c:formatCode>0.0</c:formatCode>
                <c:ptCount val="13"/>
                <c:pt idx="0">
                  <c:v>3104.1600000000003</c:v>
                </c:pt>
                <c:pt idx="1">
                  <c:v>3113.3040000000001</c:v>
                </c:pt>
                <c:pt idx="2">
                  <c:v>3236.6879999999996</c:v>
                </c:pt>
                <c:pt idx="3">
                  <c:v>3080.4360000000001</c:v>
                </c:pt>
                <c:pt idx="4">
                  <c:v>3235.14</c:v>
                </c:pt>
                <c:pt idx="5">
                  <c:v>3235.14</c:v>
                </c:pt>
                <c:pt idx="6">
                  <c:v>3110.76</c:v>
                </c:pt>
                <c:pt idx="7">
                  <c:v>3216.5399999999995</c:v>
                </c:pt>
                <c:pt idx="8">
                  <c:v>3222.3719999999998</c:v>
                </c:pt>
                <c:pt idx="9">
                  <c:v>3336.4560000000001</c:v>
                </c:pt>
                <c:pt idx="10">
                  <c:v>3424.9199999999996</c:v>
                </c:pt>
                <c:pt idx="11">
                  <c:v>3403.2360000000003</c:v>
                </c:pt>
                <c:pt idx="12">
                  <c:v>3442.3199999999997</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593484176"/>
        <c:axId val="593482608"/>
      </c:barChart>
      <c:dateAx>
        <c:axId val="5934841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2608"/>
        <c:crosses val="autoZero"/>
        <c:auto val="1"/>
        <c:lblOffset val="100"/>
        <c:baseTimeUnit val="months"/>
      </c:dateAx>
      <c:valAx>
        <c:axId val="5934826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3107919175328915E-2"/>
          <c:y val="0.2377068732869169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Tunja!$F$5:$R$5</c:f>
              <c:numCache>
                <c:formatCode>0.0</c:formatCode>
                <c:ptCount val="13"/>
                <c:pt idx="0">
                  <c:v>967.08</c:v>
                </c:pt>
                <c:pt idx="1">
                  <c:v>981.83</c:v>
                </c:pt>
                <c:pt idx="2">
                  <c:v>983.39</c:v>
                </c:pt>
                <c:pt idx="3">
                  <c:v>983.39</c:v>
                </c:pt>
                <c:pt idx="4">
                  <c:v>947.72</c:v>
                </c:pt>
                <c:pt idx="5">
                  <c:v>1000.09</c:v>
                </c:pt>
                <c:pt idx="6">
                  <c:v>951.57</c:v>
                </c:pt>
                <c:pt idx="7">
                  <c:v>938.45</c:v>
                </c:pt>
                <c:pt idx="8">
                  <c:v>1029.5999999999999</c:v>
                </c:pt>
                <c:pt idx="9">
                  <c:v>942.24</c:v>
                </c:pt>
                <c:pt idx="10">
                  <c:v>1043.2</c:v>
                </c:pt>
                <c:pt idx="11">
                  <c:v>983.89</c:v>
                </c:pt>
                <c:pt idx="12">
                  <c:v>983.89</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Tunja!$F$6:$R$6</c:f>
              <c:numCache>
                <c:formatCode>0.0</c:formatCode>
                <c:ptCount val="13"/>
                <c:pt idx="0">
                  <c:v>288.3</c:v>
                </c:pt>
                <c:pt idx="1">
                  <c:v>316.2</c:v>
                </c:pt>
                <c:pt idx="2">
                  <c:v>299.62</c:v>
                </c:pt>
                <c:pt idx="3">
                  <c:v>299.62</c:v>
                </c:pt>
                <c:pt idx="4">
                  <c:v>338.94</c:v>
                </c:pt>
                <c:pt idx="5">
                  <c:v>304.43</c:v>
                </c:pt>
                <c:pt idx="6">
                  <c:v>300.58</c:v>
                </c:pt>
                <c:pt idx="7">
                  <c:v>331.03</c:v>
                </c:pt>
                <c:pt idx="8">
                  <c:v>311.8</c:v>
                </c:pt>
                <c:pt idx="9">
                  <c:v>306.8</c:v>
                </c:pt>
                <c:pt idx="10">
                  <c:v>327.08999999999997</c:v>
                </c:pt>
                <c:pt idx="11">
                  <c:v>290.79000000000002</c:v>
                </c:pt>
                <c:pt idx="12">
                  <c:v>290.79000000000002</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Tunja!$F$7:$R$7</c:f>
              <c:numCache>
                <c:formatCode>0.0</c:formatCode>
                <c:ptCount val="13"/>
                <c:pt idx="0">
                  <c:v>457.72</c:v>
                </c:pt>
                <c:pt idx="1">
                  <c:v>465.18</c:v>
                </c:pt>
                <c:pt idx="2">
                  <c:v>465.37</c:v>
                </c:pt>
                <c:pt idx="3">
                  <c:v>465.37</c:v>
                </c:pt>
                <c:pt idx="4">
                  <c:v>469.19</c:v>
                </c:pt>
                <c:pt idx="5">
                  <c:v>472.07</c:v>
                </c:pt>
                <c:pt idx="6">
                  <c:v>436.76</c:v>
                </c:pt>
                <c:pt idx="7">
                  <c:v>435.61</c:v>
                </c:pt>
                <c:pt idx="8">
                  <c:v>439.84</c:v>
                </c:pt>
                <c:pt idx="9">
                  <c:v>442.24</c:v>
                </c:pt>
                <c:pt idx="10">
                  <c:v>451.59</c:v>
                </c:pt>
                <c:pt idx="11">
                  <c:v>457.09</c:v>
                </c:pt>
                <c:pt idx="12">
                  <c:v>457.09</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593481040"/>
        <c:axId val="593481824"/>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Tunja!$F$8:$R$8</c:f>
              <c:numCache>
                <c:formatCode>0.0</c:formatCode>
                <c:ptCount val="13"/>
                <c:pt idx="0">
                  <c:v>1694.55</c:v>
                </c:pt>
                <c:pt idx="1">
                  <c:v>1764.51</c:v>
                </c:pt>
                <c:pt idx="2">
                  <c:v>1750.95</c:v>
                </c:pt>
                <c:pt idx="3">
                  <c:v>1750.95</c:v>
                </c:pt>
                <c:pt idx="4">
                  <c:v>1752.45</c:v>
                </c:pt>
                <c:pt idx="5">
                  <c:v>1770.22</c:v>
                </c:pt>
                <c:pt idx="6">
                  <c:v>1684.98</c:v>
                </c:pt>
                <c:pt idx="7">
                  <c:v>1706.36</c:v>
                </c:pt>
                <c:pt idx="8">
                  <c:v>1785.28</c:v>
                </c:pt>
                <c:pt idx="9">
                  <c:v>1696.3</c:v>
                </c:pt>
                <c:pt idx="10">
                  <c:v>1817.36</c:v>
                </c:pt>
                <c:pt idx="11">
                  <c:v>1727.66</c:v>
                </c:pt>
                <c:pt idx="12">
                  <c:v>1727.66</c:v>
                </c:pt>
              </c:numCache>
            </c:numRef>
          </c:val>
          <c:smooth val="0"/>
          <c:extLs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593481040"/>
        <c:axId val="593481824"/>
      </c:lineChart>
      <c:dateAx>
        <c:axId val="59348104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81824"/>
        <c:crosses val="autoZero"/>
        <c:auto val="1"/>
        <c:lblOffset val="100"/>
        <c:baseTimeUnit val="months"/>
      </c:dateAx>
      <c:valAx>
        <c:axId val="5934818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81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Tunja!$F$13:$R$13</c:f>
              <c:numCache>
                <c:formatCode>0.0</c:formatCode>
                <c:ptCount val="13"/>
                <c:pt idx="0">
                  <c:v>760.57</c:v>
                </c:pt>
                <c:pt idx="1">
                  <c:v>789.68</c:v>
                </c:pt>
                <c:pt idx="2">
                  <c:v>784.66</c:v>
                </c:pt>
                <c:pt idx="3">
                  <c:v>783.85</c:v>
                </c:pt>
                <c:pt idx="4">
                  <c:v>788.85</c:v>
                </c:pt>
                <c:pt idx="5">
                  <c:v>796.03</c:v>
                </c:pt>
                <c:pt idx="6">
                  <c:v>762.25</c:v>
                </c:pt>
                <c:pt idx="7">
                  <c:v>772.2</c:v>
                </c:pt>
                <c:pt idx="8">
                  <c:v>802.14</c:v>
                </c:pt>
                <c:pt idx="9">
                  <c:v>764.44</c:v>
                </c:pt>
                <c:pt idx="10">
                  <c:v>814.64</c:v>
                </c:pt>
                <c:pt idx="11">
                  <c:v>782.48</c:v>
                </c:pt>
                <c:pt idx="12">
                  <c:v>777.72</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Tunja!$F$14:$R$14</c:f>
              <c:numCache>
                <c:formatCode>0.0</c:formatCode>
                <c:ptCount val="13"/>
                <c:pt idx="0">
                  <c:v>958.84</c:v>
                </c:pt>
                <c:pt idx="1">
                  <c:v>995.66</c:v>
                </c:pt>
                <c:pt idx="2">
                  <c:v>989.45</c:v>
                </c:pt>
                <c:pt idx="3">
                  <c:v>988.36</c:v>
                </c:pt>
                <c:pt idx="4">
                  <c:v>995.5</c:v>
                </c:pt>
                <c:pt idx="5">
                  <c:v>1003.92</c:v>
                </c:pt>
                <c:pt idx="6">
                  <c:v>961.87</c:v>
                </c:pt>
                <c:pt idx="7">
                  <c:v>974.75</c:v>
                </c:pt>
                <c:pt idx="8">
                  <c:v>1011.98</c:v>
                </c:pt>
                <c:pt idx="9">
                  <c:v>964.27</c:v>
                </c:pt>
                <c:pt idx="10">
                  <c:v>1026.9000000000001</c:v>
                </c:pt>
                <c:pt idx="11">
                  <c:v>988.2</c:v>
                </c:pt>
                <c:pt idx="12">
                  <c:v>980.63</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Tunja!$F$15:$R$15</c:f>
              <c:numCache>
                <c:formatCode>0.0</c:formatCode>
                <c:ptCount val="13"/>
                <c:pt idx="0">
                  <c:v>1694.55</c:v>
                </c:pt>
                <c:pt idx="1">
                  <c:v>1764.51</c:v>
                </c:pt>
                <c:pt idx="2">
                  <c:v>1750.95</c:v>
                </c:pt>
                <c:pt idx="3">
                  <c:v>1750.95</c:v>
                </c:pt>
                <c:pt idx="4">
                  <c:v>1752.45</c:v>
                </c:pt>
                <c:pt idx="5">
                  <c:v>1770.22</c:v>
                </c:pt>
                <c:pt idx="6">
                  <c:v>1684.98</c:v>
                </c:pt>
                <c:pt idx="7">
                  <c:v>1706.36</c:v>
                </c:pt>
                <c:pt idx="8">
                  <c:v>1785.28</c:v>
                </c:pt>
                <c:pt idx="9">
                  <c:v>1696.3</c:v>
                </c:pt>
                <c:pt idx="10">
                  <c:v>1817.36</c:v>
                </c:pt>
                <c:pt idx="11">
                  <c:v>1727.66</c:v>
                </c:pt>
                <c:pt idx="12">
                  <c:v>1727.66</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Tunja!$F$16:$R$16</c:f>
              <c:numCache>
                <c:formatCode>0.0</c:formatCode>
                <c:ptCount val="13"/>
                <c:pt idx="0">
                  <c:v>2033.4599999999998</c:v>
                </c:pt>
                <c:pt idx="1">
                  <c:v>2117.4119999999998</c:v>
                </c:pt>
                <c:pt idx="2">
                  <c:v>2101.14</c:v>
                </c:pt>
                <c:pt idx="3">
                  <c:v>2101.14</c:v>
                </c:pt>
                <c:pt idx="4">
                  <c:v>2102.94</c:v>
                </c:pt>
                <c:pt idx="5">
                  <c:v>2124.2640000000001</c:v>
                </c:pt>
                <c:pt idx="6">
                  <c:v>2021.9759999999999</c:v>
                </c:pt>
                <c:pt idx="7">
                  <c:v>2047.6319999999998</c:v>
                </c:pt>
                <c:pt idx="8">
                  <c:v>2142.3359999999998</c:v>
                </c:pt>
                <c:pt idx="9">
                  <c:v>2035.56</c:v>
                </c:pt>
                <c:pt idx="10">
                  <c:v>2180.8319999999999</c:v>
                </c:pt>
                <c:pt idx="11">
                  <c:v>2073.192</c:v>
                </c:pt>
                <c:pt idx="12">
                  <c:v>2073.192</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593483000"/>
        <c:axId val="593483392"/>
      </c:barChart>
      <c:dateAx>
        <c:axId val="593483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3392"/>
        <c:crosses val="autoZero"/>
        <c:auto val="1"/>
        <c:lblOffset val="100"/>
        <c:baseTimeUnit val="months"/>
      </c:dateAx>
      <c:valAx>
        <c:axId val="5934833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3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'Yopal Enerca'!$F$5:$R$5</c:f>
              <c:numCache>
                <c:formatCode>0.0</c:formatCode>
                <c:ptCount val="13"/>
                <c:pt idx="0">
                  <c:v>248.69390000000001</c:v>
                </c:pt>
                <c:pt idx="1">
                  <c:v>216.0239</c:v>
                </c:pt>
                <c:pt idx="2">
                  <c:v>213.55510000000001</c:v>
                </c:pt>
                <c:pt idx="3">
                  <c:v>228.4383</c:v>
                </c:pt>
                <c:pt idx="4">
                  <c:v>202.0241</c:v>
                </c:pt>
                <c:pt idx="5">
                  <c:v>291.04599999999999</c:v>
                </c:pt>
                <c:pt idx="6">
                  <c:v>260.536</c:v>
                </c:pt>
                <c:pt idx="7">
                  <c:v>224.18219999999999</c:v>
                </c:pt>
                <c:pt idx="8">
                  <c:v>171.68450000000001</c:v>
                </c:pt>
                <c:pt idx="9">
                  <c:v>206.45320000000001</c:v>
                </c:pt>
                <c:pt idx="10">
                  <c:v>217.57599999999999</c:v>
                </c:pt>
                <c:pt idx="11">
                  <c:v>245.26339999999999</c:v>
                </c:pt>
                <c:pt idx="12">
                  <c:v>246.5752</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'Yopal Enerca'!$F$6:$R$6</c:f>
              <c:numCache>
                <c:formatCode>0.0</c:formatCode>
                <c:ptCount val="13"/>
                <c:pt idx="0">
                  <c:v>90.4923</c:v>
                </c:pt>
                <c:pt idx="1">
                  <c:v>79.542000000000002</c:v>
                </c:pt>
                <c:pt idx="2">
                  <c:v>75.681600000000003</c:v>
                </c:pt>
                <c:pt idx="3">
                  <c:v>86.566900000000004</c:v>
                </c:pt>
                <c:pt idx="4">
                  <c:v>100.3098</c:v>
                </c:pt>
                <c:pt idx="5">
                  <c:v>104.56529999999999</c:v>
                </c:pt>
                <c:pt idx="6">
                  <c:v>102.1016</c:v>
                </c:pt>
                <c:pt idx="7">
                  <c:v>91.5227</c:v>
                </c:pt>
                <c:pt idx="8">
                  <c:v>65.286500000000004</c:v>
                </c:pt>
                <c:pt idx="9">
                  <c:v>77.802400000000006</c:v>
                </c:pt>
                <c:pt idx="10">
                  <c:v>85.094800000000006</c:v>
                </c:pt>
                <c:pt idx="11">
                  <c:v>84.908199999999994</c:v>
                </c:pt>
                <c:pt idx="12">
                  <c:v>86.653499999999994</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'Yopal Enerca'!$F$7:$R$7</c:f>
              <c:numCache>
                <c:formatCode>0.0</c:formatCode>
                <c:ptCount val="13"/>
                <c:pt idx="0">
                  <c:v>131.70519999999999</c:v>
                </c:pt>
                <c:pt idx="1">
                  <c:v>132.70439999999999</c:v>
                </c:pt>
                <c:pt idx="2">
                  <c:v>132.79580000000001</c:v>
                </c:pt>
                <c:pt idx="3">
                  <c:v>131.7354</c:v>
                </c:pt>
                <c:pt idx="4">
                  <c:v>130.38589999999999</c:v>
                </c:pt>
                <c:pt idx="5">
                  <c:v>131.0385</c:v>
                </c:pt>
                <c:pt idx="6">
                  <c:v>132.17400000000001</c:v>
                </c:pt>
                <c:pt idx="7">
                  <c:v>131.9967</c:v>
                </c:pt>
                <c:pt idx="8">
                  <c:v>132.35499999999999</c:v>
                </c:pt>
                <c:pt idx="9">
                  <c:v>131.98439999999999</c:v>
                </c:pt>
                <c:pt idx="10">
                  <c:v>132.7944</c:v>
                </c:pt>
                <c:pt idx="11">
                  <c:v>132.9205</c:v>
                </c:pt>
                <c:pt idx="12">
                  <c:v>131.69110000000001</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630347800"/>
        <c:axId val="630353288"/>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'Yopal Enerca'!$F$8:$R$8</c:f>
              <c:numCache>
                <c:formatCode>0.0</c:formatCode>
                <c:ptCount val="13"/>
                <c:pt idx="0">
                  <c:v>505.30160000000001</c:v>
                </c:pt>
                <c:pt idx="1">
                  <c:v>461.69459999999998</c:v>
                </c:pt>
                <c:pt idx="2">
                  <c:v>454.33969999999999</c:v>
                </c:pt>
                <c:pt idx="3">
                  <c:v>483.31040000000002</c:v>
                </c:pt>
                <c:pt idx="4">
                  <c:v>465.87240000000003</c:v>
                </c:pt>
                <c:pt idx="5">
                  <c:v>563.43700000000001</c:v>
                </c:pt>
                <c:pt idx="6">
                  <c:v>531.94399999999996</c:v>
                </c:pt>
                <c:pt idx="7">
                  <c:v>483.2054</c:v>
                </c:pt>
                <c:pt idx="8">
                  <c:v>399.89139999999998</c:v>
                </c:pt>
                <c:pt idx="9">
                  <c:v>447.69869999999997</c:v>
                </c:pt>
                <c:pt idx="10">
                  <c:v>467.4599</c:v>
                </c:pt>
                <c:pt idx="11">
                  <c:v>496.55369999999999</c:v>
                </c:pt>
                <c:pt idx="12">
                  <c:v>499.98750000000001</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630347800"/>
        <c:axId val="630353288"/>
      </c:lineChart>
      <c:dateAx>
        <c:axId val="630347800"/>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30353288"/>
        <c:crosses val="autoZero"/>
        <c:auto val="1"/>
        <c:lblOffset val="100"/>
        <c:baseTimeUnit val="months"/>
      </c:dateAx>
      <c:valAx>
        <c:axId val="6303532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30347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'Yopal Enerca'!$F$13:$R$13</c:f>
              <c:numCache>
                <c:formatCode>0.0</c:formatCode>
                <c:ptCount val="13"/>
                <c:pt idx="0">
                  <c:v>386.66</c:v>
                </c:pt>
                <c:pt idx="1">
                  <c:v>388.72</c:v>
                </c:pt>
                <c:pt idx="2">
                  <c:v>389.69</c:v>
                </c:pt>
                <c:pt idx="3">
                  <c:v>391.51</c:v>
                </c:pt>
                <c:pt idx="4">
                  <c:v>393.31</c:v>
                </c:pt>
                <c:pt idx="5">
                  <c:v>396.91</c:v>
                </c:pt>
                <c:pt idx="6">
                  <c:v>401.22</c:v>
                </c:pt>
                <c:pt idx="7">
                  <c:v>404.05</c:v>
                </c:pt>
                <c:pt idx="8">
                  <c:v>406.45</c:v>
                </c:pt>
                <c:pt idx="9">
                  <c:v>408.16</c:v>
                </c:pt>
                <c:pt idx="10">
                  <c:v>409.48</c:v>
                </c:pt>
                <c:pt idx="11">
                  <c:v>410.31</c:v>
                </c:pt>
                <c:pt idx="12">
                  <c:v>410.31</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'Yopal Enerca'!$F$14:$R$14</c:f>
              <c:numCache>
                <c:formatCode>0.0</c:formatCode>
                <c:ptCount val="13"/>
                <c:pt idx="0">
                  <c:v>444.37</c:v>
                </c:pt>
                <c:pt idx="1">
                  <c:v>446.74</c:v>
                </c:pt>
                <c:pt idx="2">
                  <c:v>447.85</c:v>
                </c:pt>
                <c:pt idx="3">
                  <c:v>449.95</c:v>
                </c:pt>
                <c:pt idx="4">
                  <c:v>452.02</c:v>
                </c:pt>
                <c:pt idx="5">
                  <c:v>456.16</c:v>
                </c:pt>
                <c:pt idx="6">
                  <c:v>461.11</c:v>
                </c:pt>
                <c:pt idx="7">
                  <c:v>464.36</c:v>
                </c:pt>
                <c:pt idx="8">
                  <c:v>467.12</c:v>
                </c:pt>
                <c:pt idx="9">
                  <c:v>469.09</c:v>
                </c:pt>
                <c:pt idx="10">
                  <c:v>470.6</c:v>
                </c:pt>
                <c:pt idx="11">
                  <c:v>471.55</c:v>
                </c:pt>
                <c:pt idx="12">
                  <c:v>471.55</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'Yopal Enerca'!$F$15:$R$15</c:f>
              <c:numCache>
                <c:formatCode>0.0</c:formatCode>
                <c:ptCount val="13"/>
                <c:pt idx="0">
                  <c:v>505.30160000000001</c:v>
                </c:pt>
                <c:pt idx="1">
                  <c:v>461.69459999999998</c:v>
                </c:pt>
                <c:pt idx="2">
                  <c:v>454.33969999999999</c:v>
                </c:pt>
                <c:pt idx="3">
                  <c:v>483.31040000000002</c:v>
                </c:pt>
                <c:pt idx="4">
                  <c:v>465.87240000000003</c:v>
                </c:pt>
                <c:pt idx="5">
                  <c:v>563.43700000000001</c:v>
                </c:pt>
                <c:pt idx="6">
                  <c:v>531.94399999999996</c:v>
                </c:pt>
                <c:pt idx="7">
                  <c:v>483.2054</c:v>
                </c:pt>
                <c:pt idx="8">
                  <c:v>399.89139999999998</c:v>
                </c:pt>
                <c:pt idx="9">
                  <c:v>447.69869999999997</c:v>
                </c:pt>
                <c:pt idx="10">
                  <c:v>467.4599</c:v>
                </c:pt>
                <c:pt idx="11">
                  <c:v>496.55369999999999</c:v>
                </c:pt>
                <c:pt idx="12">
                  <c:v>499.98750000000001</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'Yopal Enerca'!$F$16:$R$16</c:f>
              <c:numCache>
                <c:formatCode>0.0</c:formatCode>
                <c:ptCount val="13"/>
                <c:pt idx="0">
                  <c:v>606.36192000000005</c:v>
                </c:pt>
                <c:pt idx="1">
                  <c:v>554.03351999999995</c:v>
                </c:pt>
                <c:pt idx="2">
                  <c:v>545.20763999999997</c:v>
                </c:pt>
                <c:pt idx="3">
                  <c:v>579.97248000000002</c:v>
                </c:pt>
                <c:pt idx="4">
                  <c:v>559.04687999999999</c:v>
                </c:pt>
                <c:pt idx="5">
                  <c:v>676.12440000000004</c:v>
                </c:pt>
                <c:pt idx="6">
                  <c:v>638.33279999999991</c:v>
                </c:pt>
                <c:pt idx="7">
                  <c:v>579.84647999999993</c:v>
                </c:pt>
                <c:pt idx="8">
                  <c:v>479.86967999999996</c:v>
                </c:pt>
                <c:pt idx="9">
                  <c:v>537.23843999999997</c:v>
                </c:pt>
                <c:pt idx="10">
                  <c:v>560.95187999999996</c:v>
                </c:pt>
                <c:pt idx="11">
                  <c:v>595.86443999999995</c:v>
                </c:pt>
                <c:pt idx="12">
                  <c:v>599.98500000000001</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630348976"/>
        <c:axId val="630353680"/>
      </c:barChart>
      <c:dateAx>
        <c:axId val="6303489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3680"/>
        <c:crosses val="autoZero"/>
        <c:auto val="1"/>
        <c:lblOffset val="100"/>
        <c:baseTimeUnit val="months"/>
      </c:dateAx>
      <c:valAx>
        <c:axId val="630353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48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'Yopal Gases del Cusiana'!$F$13:$R$13</c:f>
              <c:numCache>
                <c:formatCode>0.0</c:formatCode>
                <c:ptCount val="13"/>
                <c:pt idx="0">
                  <c:v>580.51</c:v>
                </c:pt>
                <c:pt idx="1">
                  <c:v>581.75</c:v>
                </c:pt>
                <c:pt idx="2">
                  <c:v>583.20000000000005</c:v>
                </c:pt>
                <c:pt idx="3">
                  <c:v>585.94000000000005</c:v>
                </c:pt>
                <c:pt idx="4">
                  <c:v>588.63</c:v>
                </c:pt>
                <c:pt idx="5">
                  <c:v>594.02</c:v>
                </c:pt>
                <c:pt idx="6">
                  <c:v>600.47</c:v>
                </c:pt>
                <c:pt idx="7">
                  <c:v>604.70000000000005</c:v>
                </c:pt>
                <c:pt idx="8">
                  <c:v>608.29</c:v>
                </c:pt>
                <c:pt idx="9">
                  <c:v>610.85</c:v>
                </c:pt>
                <c:pt idx="10">
                  <c:v>612.82000000000005</c:v>
                </c:pt>
                <c:pt idx="11">
                  <c:v>614.05999999999995</c:v>
                </c:pt>
                <c:pt idx="12">
                  <c:v>614.05999999999995</c:v>
                </c:pt>
              </c:numCache>
            </c:numRef>
          </c:val>
          <c:extLs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'Yopal Gases del Cusiana'!$F$14:$R$14</c:f>
              <c:numCache>
                <c:formatCode>0.0</c:formatCode>
                <c:ptCount val="13"/>
                <c:pt idx="0">
                  <c:v>707.59</c:v>
                </c:pt>
                <c:pt idx="1">
                  <c:v>709.1</c:v>
                </c:pt>
                <c:pt idx="2">
                  <c:v>710.87</c:v>
                </c:pt>
                <c:pt idx="3">
                  <c:v>714.2</c:v>
                </c:pt>
                <c:pt idx="4">
                  <c:v>717.48</c:v>
                </c:pt>
                <c:pt idx="5">
                  <c:v>724.04</c:v>
                </c:pt>
                <c:pt idx="6">
                  <c:v>731.91</c:v>
                </c:pt>
                <c:pt idx="7">
                  <c:v>737.07</c:v>
                </c:pt>
                <c:pt idx="8">
                  <c:v>741.45</c:v>
                </c:pt>
                <c:pt idx="9">
                  <c:v>744.58</c:v>
                </c:pt>
                <c:pt idx="10">
                  <c:v>746.98</c:v>
                </c:pt>
                <c:pt idx="11">
                  <c:v>748.49</c:v>
                </c:pt>
                <c:pt idx="12">
                  <c:v>748.49</c:v>
                </c:pt>
              </c:numCache>
            </c:numRef>
          </c:val>
          <c:extLs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'Yopal Gases del Cusiana'!$F$15:$R$15</c:f>
              <c:numCache>
                <c:formatCode>0.0</c:formatCode>
                <c:ptCount val="13"/>
                <c:pt idx="0">
                  <c:v>725.31</c:v>
                </c:pt>
                <c:pt idx="1">
                  <c:v>743.81</c:v>
                </c:pt>
                <c:pt idx="2">
                  <c:v>745.28</c:v>
                </c:pt>
                <c:pt idx="3">
                  <c:v>724.84</c:v>
                </c:pt>
                <c:pt idx="4">
                  <c:v>672.77</c:v>
                </c:pt>
                <c:pt idx="5">
                  <c:v>714.4</c:v>
                </c:pt>
                <c:pt idx="6">
                  <c:v>730.01</c:v>
                </c:pt>
                <c:pt idx="7">
                  <c:v>740.02</c:v>
                </c:pt>
                <c:pt idx="8">
                  <c:v>678.87</c:v>
                </c:pt>
                <c:pt idx="9">
                  <c:v>718.3</c:v>
                </c:pt>
                <c:pt idx="10">
                  <c:v>698.2</c:v>
                </c:pt>
                <c:pt idx="11">
                  <c:v>684.87</c:v>
                </c:pt>
                <c:pt idx="12">
                  <c:v>715.2</c:v>
                </c:pt>
              </c:numCache>
            </c:numRef>
          </c:val>
          <c:extLs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'Yopal Gases del Cusiana'!$F$16:$R$16</c:f>
              <c:numCache>
                <c:formatCode>0.0</c:formatCode>
                <c:ptCount val="13"/>
                <c:pt idx="0">
                  <c:v>870.37199999999996</c:v>
                </c:pt>
                <c:pt idx="1">
                  <c:v>892.57199999999989</c:v>
                </c:pt>
                <c:pt idx="2">
                  <c:v>894.3359999999999</c:v>
                </c:pt>
                <c:pt idx="3">
                  <c:v>869.80799999999999</c:v>
                </c:pt>
                <c:pt idx="4">
                  <c:v>807.32399999999996</c:v>
                </c:pt>
                <c:pt idx="5">
                  <c:v>857.28</c:v>
                </c:pt>
                <c:pt idx="6">
                  <c:v>876.01199999999994</c:v>
                </c:pt>
                <c:pt idx="7">
                  <c:v>888.024</c:v>
                </c:pt>
                <c:pt idx="8">
                  <c:v>814.64400000000001</c:v>
                </c:pt>
                <c:pt idx="9">
                  <c:v>861.95999999999992</c:v>
                </c:pt>
                <c:pt idx="10">
                  <c:v>837.84</c:v>
                </c:pt>
                <c:pt idx="11">
                  <c:v>821.84399999999994</c:v>
                </c:pt>
                <c:pt idx="12">
                  <c:v>858.24</c:v>
                </c:pt>
              </c:numCache>
            </c:numRef>
          </c:val>
          <c:extLs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630354072"/>
        <c:axId val="630354856"/>
      </c:barChart>
      <c:dateAx>
        <c:axId val="630354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4856"/>
        <c:crosses val="autoZero"/>
        <c:auto val="1"/>
        <c:lblOffset val="100"/>
        <c:baseTimeUnit val="months"/>
      </c:dateAx>
      <c:valAx>
        <c:axId val="6303548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4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'Yopal Gases del Cusiana'!$F$5:$R$5</c:f>
              <c:numCache>
                <c:formatCode>0.0</c:formatCode>
                <c:ptCount val="13"/>
                <c:pt idx="0">
                  <c:v>158.55000000000001</c:v>
                </c:pt>
                <c:pt idx="1">
                  <c:v>164.94</c:v>
                </c:pt>
                <c:pt idx="2">
                  <c:v>166.18</c:v>
                </c:pt>
                <c:pt idx="3">
                  <c:v>149.82</c:v>
                </c:pt>
                <c:pt idx="4">
                  <c:v>114.55</c:v>
                </c:pt>
                <c:pt idx="5">
                  <c:v>144.5</c:v>
                </c:pt>
                <c:pt idx="6">
                  <c:v>167.32</c:v>
                </c:pt>
                <c:pt idx="7">
                  <c:v>183.39</c:v>
                </c:pt>
                <c:pt idx="8">
                  <c:v>116.14</c:v>
                </c:pt>
                <c:pt idx="9">
                  <c:v>152.08000000000001</c:v>
                </c:pt>
                <c:pt idx="10">
                  <c:v>121.92</c:v>
                </c:pt>
                <c:pt idx="11">
                  <c:v>109.11</c:v>
                </c:pt>
                <c:pt idx="12">
                  <c:v>143.01</c:v>
                </c:pt>
              </c:numCache>
            </c:numRef>
          </c:val>
          <c:extLs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'Yopal Gases del Cusiana'!$F$6:$R$6</c:f>
              <c:numCache>
                <c:formatCode>0.0</c:formatCode>
                <c:ptCount val="13"/>
                <c:pt idx="0">
                  <c:v>73.83</c:v>
                </c:pt>
                <c:pt idx="1">
                  <c:v>77.790000000000006</c:v>
                </c:pt>
                <c:pt idx="2">
                  <c:v>76.239999999999995</c:v>
                </c:pt>
                <c:pt idx="3">
                  <c:v>74.150000000000006</c:v>
                </c:pt>
                <c:pt idx="4">
                  <c:v>63.9</c:v>
                </c:pt>
                <c:pt idx="5">
                  <c:v>90.3</c:v>
                </c:pt>
                <c:pt idx="6">
                  <c:v>82.93</c:v>
                </c:pt>
                <c:pt idx="7">
                  <c:v>81.33</c:v>
                </c:pt>
                <c:pt idx="8">
                  <c:v>77.790000000000006</c:v>
                </c:pt>
                <c:pt idx="9">
                  <c:v>79.069999999999993</c:v>
                </c:pt>
                <c:pt idx="10">
                  <c:v>85.33</c:v>
                </c:pt>
                <c:pt idx="11">
                  <c:v>80.41</c:v>
                </c:pt>
                <c:pt idx="12">
                  <c:v>81.709999999999994</c:v>
                </c:pt>
              </c:numCache>
            </c:numRef>
          </c:val>
          <c:extLs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'Yopal Gases del Cusiana'!$F$7:$R$7</c:f>
              <c:numCache>
                <c:formatCode>0.0</c:formatCode>
                <c:ptCount val="13"/>
                <c:pt idx="0">
                  <c:v>489.25</c:v>
                </c:pt>
                <c:pt idx="1">
                  <c:v>496.13</c:v>
                </c:pt>
                <c:pt idx="2">
                  <c:v>496.87</c:v>
                </c:pt>
                <c:pt idx="3">
                  <c:v>492.91</c:v>
                </c:pt>
                <c:pt idx="4">
                  <c:v>487.46</c:v>
                </c:pt>
                <c:pt idx="5">
                  <c:v>487.45</c:v>
                </c:pt>
                <c:pt idx="6">
                  <c:v>489.29</c:v>
                </c:pt>
                <c:pt idx="7">
                  <c:v>485.49</c:v>
                </c:pt>
                <c:pt idx="8">
                  <c:v>486.81</c:v>
                </c:pt>
                <c:pt idx="9">
                  <c:v>488.85</c:v>
                </c:pt>
                <c:pt idx="10">
                  <c:v>491.85</c:v>
                </c:pt>
                <c:pt idx="11">
                  <c:v>496.03</c:v>
                </c:pt>
                <c:pt idx="12">
                  <c:v>491.44</c:v>
                </c:pt>
              </c:numCache>
            </c:numRef>
          </c:val>
          <c:extLs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630345840"/>
        <c:axId val="630357208"/>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'Yopal Gases del Cusiana'!$F$8:$R$8</c:f>
              <c:numCache>
                <c:formatCode>0.0</c:formatCode>
                <c:ptCount val="13"/>
                <c:pt idx="0">
                  <c:v>725.31</c:v>
                </c:pt>
                <c:pt idx="1">
                  <c:v>743.81</c:v>
                </c:pt>
                <c:pt idx="2">
                  <c:v>745.28</c:v>
                </c:pt>
                <c:pt idx="3">
                  <c:v>724.84</c:v>
                </c:pt>
                <c:pt idx="4">
                  <c:v>672.77</c:v>
                </c:pt>
                <c:pt idx="5">
                  <c:v>714.4</c:v>
                </c:pt>
                <c:pt idx="6">
                  <c:v>730.01</c:v>
                </c:pt>
                <c:pt idx="7">
                  <c:v>740.02</c:v>
                </c:pt>
                <c:pt idx="8">
                  <c:v>678.87</c:v>
                </c:pt>
                <c:pt idx="9">
                  <c:v>718.3</c:v>
                </c:pt>
                <c:pt idx="10">
                  <c:v>698.2</c:v>
                </c:pt>
                <c:pt idx="11">
                  <c:v>684.87</c:v>
                </c:pt>
                <c:pt idx="12">
                  <c:v>715.2</c:v>
                </c:pt>
              </c:numCache>
            </c:numRef>
          </c:val>
          <c:smooth val="0"/>
          <c:extLs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630345840"/>
        <c:axId val="630357208"/>
      </c:lineChart>
      <c:dateAx>
        <c:axId val="6303458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7208"/>
        <c:crosses val="autoZero"/>
        <c:auto val="1"/>
        <c:lblOffset val="100"/>
        <c:baseTimeUnit val="months"/>
      </c:dateAx>
      <c:valAx>
        <c:axId val="630357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45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Armenia!$F$13:$R$13</c:f>
              <c:numCache>
                <c:formatCode>0.0</c:formatCode>
                <c:ptCount val="13"/>
                <c:pt idx="0">
                  <c:v>1365.26</c:v>
                </c:pt>
                <c:pt idx="1">
                  <c:v>1372.52</c:v>
                </c:pt>
                <c:pt idx="2">
                  <c:v>1375.95</c:v>
                </c:pt>
                <c:pt idx="3">
                  <c:v>1382.4</c:v>
                </c:pt>
                <c:pt idx="4">
                  <c:v>1388.75</c:v>
                </c:pt>
                <c:pt idx="5">
                  <c:v>1401.46</c:v>
                </c:pt>
                <c:pt idx="6">
                  <c:v>1416.68</c:v>
                </c:pt>
                <c:pt idx="7">
                  <c:v>1426.67</c:v>
                </c:pt>
                <c:pt idx="8">
                  <c:v>1435.14</c:v>
                </c:pt>
                <c:pt idx="9">
                  <c:v>1441.19</c:v>
                </c:pt>
                <c:pt idx="10">
                  <c:v>1445.83</c:v>
                </c:pt>
                <c:pt idx="11">
                  <c:v>1448.75</c:v>
                </c:pt>
                <c:pt idx="12">
                  <c:v>1448.75</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Armenia!$F$14:$R$14</c:f>
              <c:numCache>
                <c:formatCode>0.0</c:formatCode>
                <c:ptCount val="13"/>
                <c:pt idx="0">
                  <c:v>1705.39</c:v>
                </c:pt>
                <c:pt idx="1">
                  <c:v>1714.46</c:v>
                </c:pt>
                <c:pt idx="2">
                  <c:v>1718.74</c:v>
                </c:pt>
                <c:pt idx="3">
                  <c:v>1726.8</c:v>
                </c:pt>
                <c:pt idx="4">
                  <c:v>1734.74</c:v>
                </c:pt>
                <c:pt idx="5">
                  <c:v>1750.61</c:v>
                </c:pt>
                <c:pt idx="6">
                  <c:v>1769.63</c:v>
                </c:pt>
                <c:pt idx="7">
                  <c:v>1782.1</c:v>
                </c:pt>
                <c:pt idx="8">
                  <c:v>1792.68</c:v>
                </c:pt>
                <c:pt idx="9">
                  <c:v>1800.24</c:v>
                </c:pt>
                <c:pt idx="10">
                  <c:v>1806.03</c:v>
                </c:pt>
                <c:pt idx="11">
                  <c:v>1809.69</c:v>
                </c:pt>
                <c:pt idx="12">
                  <c:v>1809.69</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Armenia!$F$15:$R$15</c:f>
              <c:numCache>
                <c:formatCode>0.0</c:formatCode>
                <c:ptCount val="13"/>
                <c:pt idx="0">
                  <c:v>2717.39624</c:v>
                </c:pt>
                <c:pt idx="1">
                  <c:v>2696.2615900000001</c:v>
                </c:pt>
                <c:pt idx="2">
                  <c:v>2650.1422200000002</c:v>
                </c:pt>
                <c:pt idx="3">
                  <c:v>2657.2616200000002</c:v>
                </c:pt>
                <c:pt idx="4">
                  <c:v>2844.5066400000001</c:v>
                </c:pt>
                <c:pt idx="5">
                  <c:v>3112.31043</c:v>
                </c:pt>
                <c:pt idx="6">
                  <c:v>2710.99181</c:v>
                </c:pt>
                <c:pt idx="7">
                  <c:v>2755.1442499999998</c:v>
                </c:pt>
                <c:pt idx="8">
                  <c:v>2625.9594900000002</c:v>
                </c:pt>
                <c:pt idx="9">
                  <c:v>2674.4264499999999</c:v>
                </c:pt>
                <c:pt idx="10">
                  <c:v>2835.8522400000002</c:v>
                </c:pt>
                <c:pt idx="11">
                  <c:v>2779.1633000000002</c:v>
                </c:pt>
                <c:pt idx="12">
                  <c:v>2801.0820100000001</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Armenia!$F$16:$R$16</c:f>
              <c:numCache>
                <c:formatCode>0.0</c:formatCode>
                <c:ptCount val="13"/>
                <c:pt idx="0">
                  <c:v>3260.8754880000001</c:v>
                </c:pt>
                <c:pt idx="1">
                  <c:v>3235.5139079999999</c:v>
                </c:pt>
                <c:pt idx="2">
                  <c:v>3180.1706640000002</c:v>
                </c:pt>
                <c:pt idx="3">
                  <c:v>3188.7139440000001</c:v>
                </c:pt>
                <c:pt idx="4">
                  <c:v>3413.407968</c:v>
                </c:pt>
                <c:pt idx="5">
                  <c:v>3734.772516</c:v>
                </c:pt>
                <c:pt idx="6">
                  <c:v>3253.1901720000001</c:v>
                </c:pt>
                <c:pt idx="7">
                  <c:v>3306.1730999999995</c:v>
                </c:pt>
                <c:pt idx="8">
                  <c:v>3151.1513880000002</c:v>
                </c:pt>
                <c:pt idx="9">
                  <c:v>3209.3117399999996</c:v>
                </c:pt>
                <c:pt idx="10">
                  <c:v>3403.022688</c:v>
                </c:pt>
                <c:pt idx="11">
                  <c:v>3334.9959600000002</c:v>
                </c:pt>
                <c:pt idx="12">
                  <c:v>3361.2984120000001</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578716440"/>
        <c:axId val="578726632"/>
      </c:barChart>
      <c:dateAx>
        <c:axId val="578716440"/>
        <c:scaling>
          <c:orientation val="minMax"/>
          <c:max val="45536"/>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6632"/>
        <c:crosses val="autoZero"/>
        <c:auto val="1"/>
        <c:lblOffset val="100"/>
        <c:baseTimeUnit val="months"/>
      </c:dateAx>
      <c:valAx>
        <c:axId val="578726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6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902597121083168"/>
          <c:y val="5.9470184651541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Barranquilla!$F$5:$R$5</c:f>
              <c:numCache>
                <c:formatCode>0.0</c:formatCode>
                <c:ptCount val="13"/>
                <c:pt idx="0">
                  <c:v>1425</c:v>
                </c:pt>
                <c:pt idx="1">
                  <c:v>1378</c:v>
                </c:pt>
                <c:pt idx="2">
                  <c:v>1423</c:v>
                </c:pt>
                <c:pt idx="3">
                  <c:v>1320</c:v>
                </c:pt>
                <c:pt idx="4">
                  <c:v>1441</c:v>
                </c:pt>
                <c:pt idx="5">
                  <c:v>1441</c:v>
                </c:pt>
                <c:pt idx="6">
                  <c:v>1429</c:v>
                </c:pt>
                <c:pt idx="7">
                  <c:v>1479</c:v>
                </c:pt>
                <c:pt idx="8">
                  <c:v>1496</c:v>
                </c:pt>
                <c:pt idx="9">
                  <c:v>1567</c:v>
                </c:pt>
                <c:pt idx="10">
                  <c:v>1627</c:v>
                </c:pt>
                <c:pt idx="11">
                  <c:v>1597</c:v>
                </c:pt>
                <c:pt idx="12">
                  <c:v>1629</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Barranquilla!$F$6:$R$6</c:f>
              <c:numCache>
                <c:formatCode>0.0</c:formatCode>
                <c:ptCount val="13"/>
                <c:pt idx="0">
                  <c:v>349</c:v>
                </c:pt>
                <c:pt idx="1">
                  <c:v>396</c:v>
                </c:pt>
                <c:pt idx="2">
                  <c:v>442</c:v>
                </c:pt>
                <c:pt idx="3">
                  <c:v>420</c:v>
                </c:pt>
                <c:pt idx="4">
                  <c:v>427</c:v>
                </c:pt>
                <c:pt idx="5">
                  <c:v>427</c:v>
                </c:pt>
                <c:pt idx="6">
                  <c:v>399</c:v>
                </c:pt>
                <c:pt idx="7">
                  <c:v>435</c:v>
                </c:pt>
                <c:pt idx="8">
                  <c:v>417</c:v>
                </c:pt>
                <c:pt idx="9">
                  <c:v>443</c:v>
                </c:pt>
                <c:pt idx="10">
                  <c:v>449</c:v>
                </c:pt>
                <c:pt idx="11">
                  <c:v>459</c:v>
                </c:pt>
                <c:pt idx="12">
                  <c:v>455</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Barranquilla!$F$7:$R$7</c:f>
              <c:numCache>
                <c:formatCode>0.0</c:formatCode>
                <c:ptCount val="13"/>
                <c:pt idx="0">
                  <c:v>757</c:v>
                </c:pt>
                <c:pt idx="1">
                  <c:v>762</c:v>
                </c:pt>
                <c:pt idx="2">
                  <c:v>766</c:v>
                </c:pt>
                <c:pt idx="3">
                  <c:v>763</c:v>
                </c:pt>
                <c:pt idx="4">
                  <c:v>764</c:v>
                </c:pt>
                <c:pt idx="5">
                  <c:v>764</c:v>
                </c:pt>
                <c:pt idx="6">
                  <c:v>702.88</c:v>
                </c:pt>
                <c:pt idx="7">
                  <c:v>703.7</c:v>
                </c:pt>
                <c:pt idx="8">
                  <c:v>706.75</c:v>
                </c:pt>
                <c:pt idx="9">
                  <c:v>705.75</c:v>
                </c:pt>
                <c:pt idx="10">
                  <c:v>708.62</c:v>
                </c:pt>
                <c:pt idx="11">
                  <c:v>708.42</c:v>
                </c:pt>
                <c:pt idx="12">
                  <c:v>704.36</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578718400"/>
        <c:axId val="578718792"/>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Barranquilla!$F$8:$R$8</c:f>
              <c:numCache>
                <c:formatCode>0.0</c:formatCode>
                <c:ptCount val="13"/>
                <c:pt idx="0">
                  <c:v>2586.8000000000002</c:v>
                </c:pt>
                <c:pt idx="1">
                  <c:v>2594.42</c:v>
                </c:pt>
                <c:pt idx="2">
                  <c:v>2697.24</c:v>
                </c:pt>
                <c:pt idx="3">
                  <c:v>2567.0300000000002</c:v>
                </c:pt>
                <c:pt idx="4">
                  <c:v>2695.95</c:v>
                </c:pt>
                <c:pt idx="5">
                  <c:v>2695.95</c:v>
                </c:pt>
                <c:pt idx="6">
                  <c:v>2592.3000000000002</c:v>
                </c:pt>
                <c:pt idx="7">
                  <c:v>2680.45</c:v>
                </c:pt>
                <c:pt idx="8">
                  <c:v>2685.31</c:v>
                </c:pt>
                <c:pt idx="9">
                  <c:v>2780.38</c:v>
                </c:pt>
                <c:pt idx="10">
                  <c:v>2854.1</c:v>
                </c:pt>
                <c:pt idx="11">
                  <c:v>2836.03</c:v>
                </c:pt>
                <c:pt idx="12">
                  <c:v>2868.6</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578718400"/>
        <c:axId val="578718792"/>
      </c:lineChart>
      <c:dateAx>
        <c:axId val="57871840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8792"/>
        <c:crosses val="autoZero"/>
        <c:auto val="1"/>
        <c:lblOffset val="100"/>
        <c:baseTimeUnit val="months"/>
      </c:dateAx>
      <c:valAx>
        <c:axId val="5787187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8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139764266570027E-2"/>
          <c:y val="0.179123887510798"/>
          <c:w val="0.91969146563733006"/>
          <c:h val="0.67281697521813899"/>
        </c:manualLayout>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Barranquilla!$F$13:$R$13</c:f>
              <c:numCache>
                <c:formatCode>0.0</c:formatCode>
                <c:ptCount val="13"/>
                <c:pt idx="0">
                  <c:v>1198</c:v>
                </c:pt>
                <c:pt idx="1">
                  <c:v>1201.1300000000001</c:v>
                </c:pt>
                <c:pt idx="2">
                  <c:v>1245.69</c:v>
                </c:pt>
                <c:pt idx="3">
                  <c:v>1191.7</c:v>
                </c:pt>
                <c:pt idx="4">
                  <c:v>1250.0899999999999</c:v>
                </c:pt>
                <c:pt idx="5">
                  <c:v>1250.0899999999999</c:v>
                </c:pt>
                <c:pt idx="6">
                  <c:v>1203.3</c:v>
                </c:pt>
                <c:pt idx="7">
                  <c:v>1237.07</c:v>
                </c:pt>
                <c:pt idx="8">
                  <c:v>1241.5899999999999</c:v>
                </c:pt>
                <c:pt idx="9">
                  <c:v>1284.18</c:v>
                </c:pt>
                <c:pt idx="10">
                  <c:v>1312.77</c:v>
                </c:pt>
                <c:pt idx="11">
                  <c:v>1311.01</c:v>
                </c:pt>
                <c:pt idx="12">
                  <c:v>1321.25</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Barranquilla!$F$14:$R$14</c:f>
              <c:numCache>
                <c:formatCode>0.0</c:formatCode>
                <c:ptCount val="13"/>
                <c:pt idx="0">
                  <c:v>1503.27</c:v>
                </c:pt>
                <c:pt idx="1">
                  <c:v>1507.69</c:v>
                </c:pt>
                <c:pt idx="2">
                  <c:v>1564.66</c:v>
                </c:pt>
                <c:pt idx="3">
                  <c:v>1497.74</c:v>
                </c:pt>
                <c:pt idx="4">
                  <c:v>1571.48</c:v>
                </c:pt>
                <c:pt idx="5">
                  <c:v>1571.48</c:v>
                </c:pt>
                <c:pt idx="6">
                  <c:v>1510.97</c:v>
                </c:pt>
                <c:pt idx="7">
                  <c:v>1556.63</c:v>
                </c:pt>
                <c:pt idx="8">
                  <c:v>1558.84</c:v>
                </c:pt>
                <c:pt idx="9">
                  <c:v>1613.74</c:v>
                </c:pt>
                <c:pt idx="10">
                  <c:v>1647.94</c:v>
                </c:pt>
                <c:pt idx="11">
                  <c:v>1646.32</c:v>
                </c:pt>
                <c:pt idx="12">
                  <c:v>1659.26</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Barranquilla!$F$15:$R$15</c:f>
              <c:numCache>
                <c:formatCode>0.0</c:formatCode>
                <c:ptCount val="13"/>
                <c:pt idx="0">
                  <c:v>2586.8000000000002</c:v>
                </c:pt>
                <c:pt idx="1">
                  <c:v>2594.42</c:v>
                </c:pt>
                <c:pt idx="2">
                  <c:v>2697.24</c:v>
                </c:pt>
                <c:pt idx="3">
                  <c:v>2567.0300000000002</c:v>
                </c:pt>
                <c:pt idx="4">
                  <c:v>2695.95</c:v>
                </c:pt>
                <c:pt idx="5">
                  <c:v>2695.95</c:v>
                </c:pt>
                <c:pt idx="6">
                  <c:v>2592.3000000000002</c:v>
                </c:pt>
                <c:pt idx="7">
                  <c:v>2680.45</c:v>
                </c:pt>
                <c:pt idx="8">
                  <c:v>2685.31</c:v>
                </c:pt>
                <c:pt idx="9">
                  <c:v>2780.38</c:v>
                </c:pt>
                <c:pt idx="10">
                  <c:v>2854.1</c:v>
                </c:pt>
                <c:pt idx="11">
                  <c:v>2836.03</c:v>
                </c:pt>
                <c:pt idx="12">
                  <c:v>2868.6</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Barranquilla!$F$16:$R$16</c:f>
              <c:numCache>
                <c:formatCode>0.0</c:formatCode>
                <c:ptCount val="13"/>
                <c:pt idx="0">
                  <c:v>3104.1600000000003</c:v>
                </c:pt>
                <c:pt idx="1">
                  <c:v>3113.3040000000001</c:v>
                </c:pt>
                <c:pt idx="2">
                  <c:v>3236.6879999999996</c:v>
                </c:pt>
                <c:pt idx="3">
                  <c:v>3080.4360000000001</c:v>
                </c:pt>
                <c:pt idx="4">
                  <c:v>3235.14</c:v>
                </c:pt>
                <c:pt idx="5">
                  <c:v>3235.14</c:v>
                </c:pt>
                <c:pt idx="6">
                  <c:v>3110.76</c:v>
                </c:pt>
                <c:pt idx="7">
                  <c:v>3216.5399999999995</c:v>
                </c:pt>
                <c:pt idx="8">
                  <c:v>3222.3719999999998</c:v>
                </c:pt>
                <c:pt idx="9">
                  <c:v>3336.4560000000001</c:v>
                </c:pt>
                <c:pt idx="10">
                  <c:v>3424.9199999999996</c:v>
                </c:pt>
                <c:pt idx="11">
                  <c:v>3403.2360000000003</c:v>
                </c:pt>
                <c:pt idx="12">
                  <c:v>3442.3199999999997</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578719576"/>
        <c:axId val="578719968"/>
      </c:barChart>
      <c:dateAx>
        <c:axId val="5787195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9968"/>
        <c:crosses val="autoZero"/>
        <c:auto val="1"/>
        <c:lblOffset val="100"/>
        <c:baseTimeUnit val="months"/>
      </c:dateAx>
      <c:valAx>
        <c:axId val="578719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9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'Bogotá Vanti'!$F$5:$R$5</c:f>
              <c:numCache>
                <c:formatCode>0.0</c:formatCode>
                <c:ptCount val="13"/>
                <c:pt idx="0">
                  <c:v>989.12</c:v>
                </c:pt>
                <c:pt idx="1">
                  <c:v>887.54</c:v>
                </c:pt>
                <c:pt idx="2">
                  <c:v>989.81</c:v>
                </c:pt>
                <c:pt idx="3">
                  <c:v>861.8</c:v>
                </c:pt>
                <c:pt idx="4">
                  <c:v>963.33</c:v>
                </c:pt>
                <c:pt idx="5">
                  <c:v>998.47</c:v>
                </c:pt>
                <c:pt idx="6">
                  <c:v>922.63</c:v>
                </c:pt>
                <c:pt idx="7">
                  <c:v>1002.95</c:v>
                </c:pt>
                <c:pt idx="8">
                  <c:v>988.31</c:v>
                </c:pt>
                <c:pt idx="9">
                  <c:v>1054.71</c:v>
                </c:pt>
                <c:pt idx="10">
                  <c:v>1188.32</c:v>
                </c:pt>
                <c:pt idx="11">
                  <c:v>1126.81</c:v>
                </c:pt>
                <c:pt idx="12">
                  <c:v>1083.47</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'Bogotá Vanti'!$F$6:$R$6</c:f>
              <c:numCache>
                <c:formatCode>0.0</c:formatCode>
                <c:ptCount val="13"/>
                <c:pt idx="0">
                  <c:v>720.82</c:v>
                </c:pt>
                <c:pt idx="1">
                  <c:v>778.8</c:v>
                </c:pt>
                <c:pt idx="2">
                  <c:v>700.33</c:v>
                </c:pt>
                <c:pt idx="3">
                  <c:v>712.5</c:v>
                </c:pt>
                <c:pt idx="4">
                  <c:v>779.54</c:v>
                </c:pt>
                <c:pt idx="5">
                  <c:v>886.04</c:v>
                </c:pt>
                <c:pt idx="6">
                  <c:v>715.46</c:v>
                </c:pt>
                <c:pt idx="7">
                  <c:v>563.77</c:v>
                </c:pt>
                <c:pt idx="8">
                  <c:v>558.32000000000005</c:v>
                </c:pt>
                <c:pt idx="9">
                  <c:v>548.34</c:v>
                </c:pt>
                <c:pt idx="10">
                  <c:v>579.02</c:v>
                </c:pt>
                <c:pt idx="11">
                  <c:v>520.47</c:v>
                </c:pt>
                <c:pt idx="12">
                  <c:v>514.03</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'Bogotá Vanti'!$F$7:$R$7</c:f>
              <c:numCache>
                <c:formatCode>0.0</c:formatCode>
                <c:ptCount val="13"/>
                <c:pt idx="0">
                  <c:v>525.15</c:v>
                </c:pt>
                <c:pt idx="1">
                  <c:v>529.13</c:v>
                </c:pt>
                <c:pt idx="2">
                  <c:v>529.5</c:v>
                </c:pt>
                <c:pt idx="3">
                  <c:v>525.29999999999995</c:v>
                </c:pt>
                <c:pt idx="4">
                  <c:v>519.89</c:v>
                </c:pt>
                <c:pt idx="5">
                  <c:v>522.49</c:v>
                </c:pt>
                <c:pt idx="6">
                  <c:v>527.02</c:v>
                </c:pt>
                <c:pt idx="7">
                  <c:v>526.32000000000005</c:v>
                </c:pt>
                <c:pt idx="8">
                  <c:v>527.75</c:v>
                </c:pt>
                <c:pt idx="9">
                  <c:v>526.26</c:v>
                </c:pt>
                <c:pt idx="10">
                  <c:v>529.5</c:v>
                </c:pt>
                <c:pt idx="11">
                  <c:v>529.99122</c:v>
                </c:pt>
                <c:pt idx="12">
                  <c:v>525.10096999999996</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578724672"/>
        <c:axId val="57872506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numCache>
            </c:numRef>
          </c:cat>
          <c:val>
            <c:numRef>
              <c:f>'Bogotá Vanti'!$F$8:$R$8</c:f>
              <c:numCache>
                <c:formatCode>0.0</c:formatCode>
                <c:ptCount val="13"/>
                <c:pt idx="0">
                  <c:v>2366.44</c:v>
                </c:pt>
                <c:pt idx="1">
                  <c:v>2326.42</c:v>
                </c:pt>
                <c:pt idx="2">
                  <c:v>2350.92</c:v>
                </c:pt>
                <c:pt idx="3">
                  <c:v>2225.9</c:v>
                </c:pt>
                <c:pt idx="4">
                  <c:v>2394.5</c:v>
                </c:pt>
                <c:pt idx="5">
                  <c:v>2544.46</c:v>
                </c:pt>
                <c:pt idx="6">
                  <c:v>2293.7399999999998</c:v>
                </c:pt>
                <c:pt idx="7">
                  <c:v>2219.14</c:v>
                </c:pt>
                <c:pt idx="8">
                  <c:v>2200.52</c:v>
                </c:pt>
                <c:pt idx="9">
                  <c:v>2257.17</c:v>
                </c:pt>
                <c:pt idx="10">
                  <c:v>2430.2199999999998</c:v>
                </c:pt>
                <c:pt idx="11">
                  <c:v>2307.16</c:v>
                </c:pt>
                <c:pt idx="12">
                  <c:v>2250.11</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578724672"/>
        <c:axId val="578725064"/>
      </c:lineChart>
      <c:dateAx>
        <c:axId val="5787246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5064"/>
        <c:crosses val="autoZero"/>
        <c:auto val="1"/>
        <c:lblOffset val="100"/>
        <c:baseTimeUnit val="months"/>
      </c:dateAx>
      <c:valAx>
        <c:axId val="578725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chart" Target="../charts/chart20.xml"/><Relationship Id="rId4" Type="http://schemas.openxmlformats.org/officeDocument/2006/relationships/hyperlink" Target="#'Estructura Tarifari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28015</xdr:colOff>
      <xdr:row>19</xdr:row>
      <xdr:rowOff>11905</xdr:rowOff>
    </xdr:from>
    <xdr:to>
      <xdr:col>18</xdr:col>
      <xdr:colOff>59267</xdr:colOff>
      <xdr:row>41</xdr:row>
      <xdr:rowOff>792</xdr:rowOff>
    </xdr:to>
    <xdr:graphicFrame macro="">
      <xdr:nvGraphicFramePr>
        <xdr:cNvPr id="2" name="Gráfico 1" descr="Comportamiento de los componentes tarifarios:  CUV, G,T, D, desde septiembre 2023 a septiembre 2024" title="Componentes Cartagena Mercado 20">
          <a:extLst>
            <a:ext uri="{FF2B5EF4-FFF2-40B4-BE49-F238E27FC236}">
              <a16:creationId xmlns:a16="http://schemas.microsoft.com/office/drawing/2014/main" id="{DBAB9EB8-77EB-42A0-B502-01F107294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924483</xdr:colOff>
      <xdr:row>43</xdr:row>
      <xdr:rowOff>23811</xdr:rowOff>
    </xdr:from>
    <xdr:to>
      <xdr:col>18</xdr:col>
      <xdr:colOff>60960</xdr:colOff>
      <xdr:row>61</xdr:row>
      <xdr:rowOff>1680</xdr:rowOff>
    </xdr:to>
    <xdr:graphicFrame macro="">
      <xdr:nvGraphicFramePr>
        <xdr:cNvPr id="3" name="Gráfico 2" descr="Comportamiento de la tarifa:  estrato1, estrato 2, estratos 3 y 4 y estratos 5y 6&#10; y 6. desde septiembre 2023 a septiembre 2024&#10;&#10;" title="Tarifa a usuario final por estrato">
          <a:extLst>
            <a:ext uri="{FF2B5EF4-FFF2-40B4-BE49-F238E27FC236}">
              <a16:creationId xmlns:a16="http://schemas.microsoft.com/office/drawing/2014/main" id="{5043AF29-1672-4FE0-A0F2-D3E897C6B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306512</xdr:colOff>
      <xdr:row>39</xdr:row>
      <xdr:rowOff>125095</xdr:rowOff>
    </xdr:from>
    <xdr:to>
      <xdr:col>12</xdr:col>
      <xdr:colOff>592913</xdr:colOff>
      <xdr:row>41</xdr:row>
      <xdr:rowOff>4445</xdr:rowOff>
    </xdr:to>
    <xdr:sp macro="" textlink="">
      <xdr:nvSpPr>
        <xdr:cNvPr id="4" name="CuadroTexto 3">
          <a:extLst>
            <a:ext uri="{FF2B5EF4-FFF2-40B4-BE49-F238E27FC236}">
              <a16:creationId xmlns:a16="http://schemas.microsoft.com/office/drawing/2014/main" id="{AD0AB040-0601-4D19-8830-6DF3D65EFA9C}"/>
            </a:ext>
          </a:extLst>
        </xdr:cNvPr>
        <xdr:cNvSpPr txBox="1"/>
      </xdr:nvSpPr>
      <xdr:spPr>
        <a:xfrm>
          <a:off x="8312592" y="9899015"/>
          <a:ext cx="1851041" cy="2451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566466</xdr:colOff>
      <xdr:row>60</xdr:row>
      <xdr:rowOff>146561</xdr:rowOff>
    </xdr:from>
    <xdr:to>
      <xdr:col>13</xdr:col>
      <xdr:colOff>77362</xdr:colOff>
      <xdr:row>62</xdr:row>
      <xdr:rowOff>20831</xdr:rowOff>
    </xdr:to>
    <xdr:sp macro="" textlink="">
      <xdr:nvSpPr>
        <xdr:cNvPr id="5" name="CuadroTexto 4">
          <a:extLst>
            <a:ext uri="{FF2B5EF4-FFF2-40B4-BE49-F238E27FC236}">
              <a16:creationId xmlns:a16="http://schemas.microsoft.com/office/drawing/2014/main" id="{8D7B7610-97F9-4528-9000-C82CD2170521}"/>
            </a:ext>
          </a:extLst>
        </xdr:cNvPr>
        <xdr:cNvSpPr txBox="1"/>
      </xdr:nvSpPr>
      <xdr:spPr>
        <a:xfrm>
          <a:off x="8572546" y="13760961"/>
          <a:ext cx="1857856" cy="2400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763F90B0-B118-4378-AE4A-C0DDFA5D4755}"/>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6EC2C55A-A6BF-4AAD-8B27-E02CE09EC912}"/>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209353</xdr:colOff>
      <xdr:row>17</xdr:row>
      <xdr:rowOff>327326</xdr:rowOff>
    </xdr:from>
    <xdr:to>
      <xdr:col>20</xdr:col>
      <xdr:colOff>524283</xdr:colOff>
      <xdr:row>21</xdr:row>
      <xdr:rowOff>42705</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A9679B90-6FEC-4774-B7E9-93AD93867A7E}"/>
            </a:ext>
          </a:extLst>
        </xdr:cNvPr>
        <xdr:cNvSpPr txBox="1"/>
      </xdr:nvSpPr>
      <xdr:spPr>
        <a:xfrm>
          <a:off x="14839753" y="5847593"/>
          <a:ext cx="1923597" cy="69751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287996</xdr:colOff>
      <xdr:row>19</xdr:row>
      <xdr:rowOff>133590</xdr:rowOff>
    </xdr:from>
    <xdr:to>
      <xdr:col>17</xdr:col>
      <xdr:colOff>690880</xdr:colOff>
      <xdr:row>40</xdr:row>
      <xdr:rowOff>173220</xdr:rowOff>
    </xdr:to>
    <xdr:graphicFrame macro="">
      <xdr:nvGraphicFramePr>
        <xdr:cNvPr id="2" name="Gráfico 1" descr="Comportamiento de los componentes tarifarios:  CUV, G,T, D, desde septiembre 2023 a septiembre 2024"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128172</xdr:colOff>
      <xdr:row>41</xdr:row>
      <xdr:rowOff>57727</xdr:rowOff>
    </xdr:from>
    <xdr:to>
      <xdr:col>17</xdr:col>
      <xdr:colOff>640080</xdr:colOff>
      <xdr:row>59</xdr:row>
      <xdr:rowOff>142875</xdr:rowOff>
    </xdr:to>
    <xdr:graphicFrame macro="">
      <xdr:nvGraphicFramePr>
        <xdr:cNvPr id="3" name="Gráfico 2" descr="Comportamiento de la tarifa:  estrato1, estrato 2, estratos 3 y 4 y estratos 5y 6&#10; y 6. desde septiembre 2023 a septiembre 2024&#10;&#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512202</xdr:colOff>
      <xdr:row>39</xdr:row>
      <xdr:rowOff>40938</xdr:rowOff>
    </xdr:from>
    <xdr:to>
      <xdr:col>10</xdr:col>
      <xdr:colOff>166577</xdr:colOff>
      <xdr:row>40</xdr:row>
      <xdr:rowOff>69513</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9264491" y="10040275"/>
          <a:ext cx="2064315" cy="2121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528083</xdr:colOff>
      <xdr:row>59</xdr:row>
      <xdr:rowOff>130707</xdr:rowOff>
    </xdr:from>
    <xdr:to>
      <xdr:col>10</xdr:col>
      <xdr:colOff>522181</xdr:colOff>
      <xdr:row>61</xdr:row>
      <xdr:rowOff>73557</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9280372" y="13802334"/>
          <a:ext cx="2404038" cy="3100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290791</xdr:colOff>
      <xdr:row>17</xdr:row>
      <xdr:rowOff>34475</xdr:rowOff>
    </xdr:from>
    <xdr:to>
      <xdr:col>21</xdr:col>
      <xdr:colOff>269368</xdr:colOff>
      <xdr:row>18</xdr:row>
      <xdr:rowOff>64331</xdr:rowOff>
    </xdr:to>
    <xdr:sp macro="[0]!EST" textlink="">
      <xdr:nvSpPr>
        <xdr:cNvPr id="9" name="CuadroTexto 8">
          <a:extLst>
            <a:ext uri="{FF2B5EF4-FFF2-40B4-BE49-F238E27FC236}">
              <a16:creationId xmlns:a16="http://schemas.microsoft.com/office/drawing/2014/main" id="{00000000-0008-0000-0900-000009000000}"/>
            </a:ext>
          </a:extLst>
        </xdr:cNvPr>
        <xdr:cNvSpPr txBox="1"/>
      </xdr:nvSpPr>
      <xdr:spPr>
        <a:xfrm>
          <a:off x="15043111" y="5581835"/>
          <a:ext cx="2325537" cy="6089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18</xdr:row>
      <xdr:rowOff>141229</xdr:rowOff>
    </xdr:from>
    <xdr:to>
      <xdr:col>17</xdr:col>
      <xdr:colOff>719666</xdr:colOff>
      <xdr:row>39</xdr:row>
      <xdr:rowOff>134864</xdr:rowOff>
    </xdr:to>
    <xdr:graphicFrame macro="">
      <xdr:nvGraphicFramePr>
        <xdr:cNvPr id="4" name="Gráfico 3" descr="Comportamiento de los componentes tarifarios:  CUV, G,T, D, desde septiembre 2023 a septiembre 2024&#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144317</xdr:colOff>
      <xdr:row>41</xdr:row>
      <xdr:rowOff>66675</xdr:rowOff>
    </xdr:from>
    <xdr:to>
      <xdr:col>17</xdr:col>
      <xdr:colOff>550332</xdr:colOff>
      <xdr:row>58</xdr:row>
      <xdr:rowOff>133350</xdr:rowOff>
    </xdr:to>
    <xdr:graphicFrame macro="">
      <xdr:nvGraphicFramePr>
        <xdr:cNvPr id="5" name="Gráfico 4" descr="Comportamiento de la tarifa:  estrato1, estrato 2, estratos 3 y 4 y estratos 5y 6&#10; y 6.desde septiembre 2023 a septiembre 2024&#10;"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424242</xdr:colOff>
      <xdr:row>39</xdr:row>
      <xdr:rowOff>117795</xdr:rowOff>
    </xdr:from>
    <xdr:to>
      <xdr:col>10</xdr:col>
      <xdr:colOff>713293</xdr:colOff>
      <xdr:row>40</xdr:row>
      <xdr:rowOff>174945</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956333" y="9815977"/>
          <a:ext cx="1859233" cy="2418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474832</xdr:colOff>
      <xdr:row>58</xdr:row>
      <xdr:rowOff>106865</xdr:rowOff>
    </xdr:from>
    <xdr:to>
      <xdr:col>11</xdr:col>
      <xdr:colOff>41963</xdr:colOff>
      <xdr:row>59</xdr:row>
      <xdr:rowOff>164016</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9006923" y="13314865"/>
          <a:ext cx="1864676" cy="2418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482868</xdr:colOff>
      <xdr:row>17</xdr:row>
      <xdr:rowOff>97897</xdr:rowOff>
    </xdr:from>
    <xdr:to>
      <xdr:col>21</xdr:col>
      <xdr:colOff>394583</xdr:colOff>
      <xdr:row>20</xdr:row>
      <xdr:rowOff>25118</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A00-00000F000000}"/>
            </a:ext>
          </a:extLst>
        </xdr:cNvPr>
        <xdr:cNvSpPr txBox="1"/>
      </xdr:nvSpPr>
      <xdr:spPr>
        <a:xfrm>
          <a:off x="15193701" y="5622397"/>
          <a:ext cx="2261215" cy="60455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1133316</xdr:colOff>
      <xdr:row>18</xdr:row>
      <xdr:rowOff>218286</xdr:rowOff>
    </xdr:from>
    <xdr:to>
      <xdr:col>18</xdr:col>
      <xdr:colOff>21166</xdr:colOff>
      <xdr:row>41</xdr:row>
      <xdr:rowOff>26908</xdr:rowOff>
    </xdr:to>
    <xdr:graphicFrame macro="">
      <xdr:nvGraphicFramePr>
        <xdr:cNvPr id="2" name="Gráfico 1" descr="Comportamiento de los componentes tarifarios:  CUV, G,T, D, desde septiembre 2023 a septiembre 2024"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1232644</xdr:colOff>
      <xdr:row>43</xdr:row>
      <xdr:rowOff>415001</xdr:rowOff>
    </xdr:from>
    <xdr:to>
      <xdr:col>18</xdr:col>
      <xdr:colOff>179915</xdr:colOff>
      <xdr:row>57</xdr:row>
      <xdr:rowOff>91761</xdr:rowOff>
    </xdr:to>
    <xdr:graphicFrame macro="">
      <xdr:nvGraphicFramePr>
        <xdr:cNvPr id="3" name="Gráfico 2" descr="Comportamiento de la tarifa:  estrato1, estrato 2, estratos 3 y 4 y estratos 5y 6&#10; y 6. desde septiembre 2023 a septiembre 2024&#10;"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8809</xdr:colOff>
      <xdr:row>41</xdr:row>
      <xdr:rowOff>20953</xdr:rowOff>
    </xdr:from>
    <xdr:to>
      <xdr:col>11</xdr:col>
      <xdr:colOff>620524</xdr:colOff>
      <xdr:row>42</xdr:row>
      <xdr:rowOff>138023</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8507226" y="10223286"/>
          <a:ext cx="2178048" cy="2969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82967</xdr:colOff>
      <xdr:row>57</xdr:row>
      <xdr:rowOff>88423</xdr:rowOff>
    </xdr:from>
    <xdr:to>
      <xdr:col>11</xdr:col>
      <xdr:colOff>332442</xdr:colOff>
      <xdr:row>59</xdr:row>
      <xdr:rowOff>8715</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8581384" y="15032090"/>
          <a:ext cx="1815808" cy="280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770808</xdr:colOff>
      <xdr:row>17</xdr:row>
      <xdr:rowOff>102159</xdr:rowOff>
    </xdr:from>
    <xdr:to>
      <xdr:col>21</xdr:col>
      <xdr:colOff>493980</xdr:colOff>
      <xdr:row>21</xdr:row>
      <xdr:rowOff>21107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B00-000009000000}"/>
            </a:ext>
          </a:extLst>
        </xdr:cNvPr>
        <xdr:cNvSpPr txBox="1"/>
      </xdr:nvSpPr>
      <xdr:spPr>
        <a:xfrm>
          <a:off x="15523975" y="5975909"/>
          <a:ext cx="2072672" cy="64919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796030</xdr:colOff>
      <xdr:row>43</xdr:row>
      <xdr:rowOff>169125</xdr:rowOff>
    </xdr:from>
    <xdr:to>
      <xdr:col>17</xdr:col>
      <xdr:colOff>719666</xdr:colOff>
      <xdr:row>61</xdr:row>
      <xdr:rowOff>135788</xdr:rowOff>
    </xdr:to>
    <xdr:graphicFrame macro="">
      <xdr:nvGraphicFramePr>
        <xdr:cNvPr id="3" name="Gráfico 2" descr="Comportamiento de la tarifa:  estrato1, estrato 2, estratos 3 y 4 y estratos 5y 6&#10; y 6. desde septiembre 2023 a septiembre 2024&#10;&#10;" title="Tarifa a usuario final por estrato">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180826</xdr:colOff>
      <xdr:row>40</xdr:row>
      <xdr:rowOff>203130</xdr:rowOff>
    </xdr:from>
    <xdr:to>
      <xdr:col>12</xdr:col>
      <xdr:colOff>487002</xdr:colOff>
      <xdr:row>42</xdr:row>
      <xdr:rowOff>64902</xdr:rowOff>
    </xdr:to>
    <xdr:sp macro="" textlink="">
      <xdr:nvSpPr>
        <xdr:cNvPr id="4" name="CuadroTexto 3">
          <a:extLst>
            <a:ext uri="{FF2B5EF4-FFF2-40B4-BE49-F238E27FC236}">
              <a16:creationId xmlns:a16="http://schemas.microsoft.com/office/drawing/2014/main" id="{00000000-0008-0000-0C00-00000C000000}"/>
            </a:ext>
          </a:extLst>
        </xdr:cNvPr>
        <xdr:cNvSpPr txBox="1"/>
      </xdr:nvSpPr>
      <xdr:spPr>
        <a:xfrm>
          <a:off x="8446409" y="11199213"/>
          <a:ext cx="1872510" cy="3697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683380</xdr:colOff>
      <xdr:row>61</xdr:row>
      <xdr:rowOff>115427</xdr:rowOff>
    </xdr:from>
    <xdr:to>
      <xdr:col>13</xdr:col>
      <xdr:colOff>205287</xdr:colOff>
      <xdr:row>62</xdr:row>
      <xdr:rowOff>250643</xdr:rowOff>
    </xdr:to>
    <xdr:sp macro="" textlink="">
      <xdr:nvSpPr>
        <xdr:cNvPr id="5" name="CuadroTexto 4">
          <a:extLst>
            <a:ext uri="{FF2B5EF4-FFF2-40B4-BE49-F238E27FC236}">
              <a16:creationId xmlns:a16="http://schemas.microsoft.com/office/drawing/2014/main" id="{00000000-0008-0000-0C00-00000D000000}"/>
            </a:ext>
          </a:extLst>
        </xdr:cNvPr>
        <xdr:cNvSpPr txBox="1"/>
      </xdr:nvSpPr>
      <xdr:spPr>
        <a:xfrm>
          <a:off x="8948963" y="16445510"/>
          <a:ext cx="1871407" cy="3892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C00-00000E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F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270971</xdr:colOff>
      <xdr:row>18</xdr:row>
      <xdr:rowOff>82070</xdr:rowOff>
    </xdr:from>
    <xdr:to>
      <xdr:col>20</xdr:col>
      <xdr:colOff>549934</xdr:colOff>
      <xdr:row>21</xdr:row>
      <xdr:rowOff>17414</xdr:rowOff>
    </xdr:to>
    <xdr:sp macro="" textlink="">
      <xdr:nvSpPr>
        <xdr:cNvPr id="8" name="CuadroTexto 7">
          <a:hlinkClick xmlns:r="http://schemas.openxmlformats.org/officeDocument/2006/relationships" r:id="rId4"/>
          <a:extLst>
            <a:ext uri="{FF2B5EF4-FFF2-40B4-BE49-F238E27FC236}">
              <a16:creationId xmlns:a16="http://schemas.microsoft.com/office/drawing/2014/main" id="{00000000-0008-0000-0C00-000010000000}"/>
            </a:ext>
          </a:extLst>
        </xdr:cNvPr>
        <xdr:cNvSpPr txBox="1"/>
      </xdr:nvSpPr>
      <xdr:spPr>
        <a:xfrm>
          <a:off x="15468638" y="5786487"/>
          <a:ext cx="1845296" cy="47509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785812</xdr:colOff>
      <xdr:row>21</xdr:row>
      <xdr:rowOff>178593</xdr:rowOff>
    </xdr:from>
    <xdr:to>
      <xdr:col>18</xdr:col>
      <xdr:colOff>31750</xdr:colOff>
      <xdr:row>41</xdr:row>
      <xdr:rowOff>9525</xdr:rowOff>
    </xdr:to>
    <xdr:graphicFrame macro="">
      <xdr:nvGraphicFramePr>
        <xdr:cNvPr id="9" name="Gráfico 8" descr="Comportamiento de los componentes tarifarios:  CUV, G,T, D,desde septiembre 2023 a septiembre 2024&#10;&#10;&#10;" title="Componentes Manizales Mercado 168">
          <a:extLst>
            <a:ext uri="{FF2B5EF4-FFF2-40B4-BE49-F238E27FC236}">
              <a16:creationId xmlns:a16="http://schemas.microsoft.com/office/drawing/2014/main" id="{EED0CFE5-DEB8-4FEF-B3E8-5C197C3E8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866774</xdr:colOff>
      <xdr:row>19</xdr:row>
      <xdr:rowOff>161925</xdr:rowOff>
    </xdr:from>
    <xdr:to>
      <xdr:col>18</xdr:col>
      <xdr:colOff>0</xdr:colOff>
      <xdr:row>40</xdr:row>
      <xdr:rowOff>150813</xdr:rowOff>
    </xdr:to>
    <xdr:graphicFrame macro="">
      <xdr:nvGraphicFramePr>
        <xdr:cNvPr id="2" name="Gráfico 1" descr="Comportamiento de los componentes tarifarios:  CUV, G,T, D, desde agosto 2023 a agosto 2024&#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1037988</xdr:colOff>
      <xdr:row>45</xdr:row>
      <xdr:rowOff>55997</xdr:rowOff>
    </xdr:from>
    <xdr:to>
      <xdr:col>18</xdr:col>
      <xdr:colOff>40822</xdr:colOff>
      <xdr:row>63</xdr:row>
      <xdr:rowOff>34419</xdr:rowOff>
    </xdr:to>
    <xdr:graphicFrame macro="">
      <xdr:nvGraphicFramePr>
        <xdr:cNvPr id="3" name="Gráfico 2" descr="Comportamiento de la tarifa:  estrato1, estrato 2, estratos 3 y 4 y estratos 5y 6&#10; y 6. desde agosto 2023 a agosto 2024&#10;&#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395499</xdr:colOff>
      <xdr:row>40</xdr:row>
      <xdr:rowOff>112115</xdr:rowOff>
    </xdr:from>
    <xdr:to>
      <xdr:col>13</xdr:col>
      <xdr:colOff>36270</xdr:colOff>
      <xdr:row>41</xdr:row>
      <xdr:rowOff>169265</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8328463" y="9827615"/>
          <a:ext cx="1885950" cy="234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360941</xdr:colOff>
      <xdr:row>62</xdr:row>
      <xdr:rowOff>169552</xdr:rowOff>
    </xdr:from>
    <xdr:to>
      <xdr:col>13</xdr:col>
      <xdr:colOff>1713</xdr:colOff>
      <xdr:row>64</xdr:row>
      <xdr:rowOff>49809</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8293905" y="13776695"/>
          <a:ext cx="1885951" cy="234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268479</xdr:colOff>
      <xdr:row>16</xdr:row>
      <xdr:rowOff>270372</xdr:rowOff>
    </xdr:from>
    <xdr:to>
      <xdr:col>21</xdr:col>
      <xdr:colOff>40822</xdr:colOff>
      <xdr:row>20</xdr:row>
      <xdr:rowOff>15807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4272803" y="5624967"/>
          <a:ext cx="2120127" cy="63100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20</xdr:row>
      <xdr:rowOff>89218</xdr:rowOff>
    </xdr:from>
    <xdr:to>
      <xdr:col>18</xdr:col>
      <xdr:colOff>175055</xdr:colOff>
      <xdr:row>41</xdr:row>
      <xdr:rowOff>78106</xdr:rowOff>
    </xdr:to>
    <xdr:graphicFrame macro="">
      <xdr:nvGraphicFramePr>
        <xdr:cNvPr id="2" name="Gráfico 1" descr="Comportamiento de los componentes tarifarios:  CUV, G,T, D, desde septiembre 2023 a septiembre 2024"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1190623</xdr:colOff>
      <xdr:row>42</xdr:row>
      <xdr:rowOff>155800</xdr:rowOff>
    </xdr:from>
    <xdr:to>
      <xdr:col>18</xdr:col>
      <xdr:colOff>185352</xdr:colOff>
      <xdr:row>60</xdr:row>
      <xdr:rowOff>122463</xdr:rowOff>
    </xdr:to>
    <xdr:graphicFrame macro="">
      <xdr:nvGraphicFramePr>
        <xdr:cNvPr id="3" name="Gráfico 2" descr="Comportamiento de la tarifa:  estrato1, estrato 2, estratos 3 y 4 y estratos 5y 6&#10; y 6. desde septiembre 2023 a septiembre 2024&#10;"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610362</xdr:colOff>
      <xdr:row>40</xdr:row>
      <xdr:rowOff>157833</xdr:rowOff>
    </xdr:from>
    <xdr:to>
      <xdr:col>13</xdr:col>
      <xdr:colOff>114422</xdr:colOff>
      <xdr:row>42</xdr:row>
      <xdr:rowOff>29926</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9260092" y="10156509"/>
          <a:ext cx="1851844" cy="2427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436082</xdr:colOff>
      <xdr:row>60</xdr:row>
      <xdr:rowOff>36815</xdr:rowOff>
    </xdr:from>
    <xdr:to>
      <xdr:col>12</xdr:col>
      <xdr:colOff>598914</xdr:colOff>
      <xdr:row>61</xdr:row>
      <xdr:rowOff>94762</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9085812" y="13742518"/>
          <a:ext cx="1728021" cy="2432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574772</xdr:colOff>
      <xdr:row>17</xdr:row>
      <xdr:rowOff>59784</xdr:rowOff>
    </xdr:from>
    <xdr:to>
      <xdr:col>21</xdr:col>
      <xdr:colOff>478870</xdr:colOff>
      <xdr:row>20</xdr:row>
      <xdr:rowOff>57926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E00-000009000000}"/>
            </a:ext>
          </a:extLst>
        </xdr:cNvPr>
        <xdr:cNvSpPr txBox="1"/>
      </xdr:nvSpPr>
      <xdr:spPr>
        <a:xfrm>
          <a:off x="15485258" y="5671811"/>
          <a:ext cx="2251882" cy="67776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500059</xdr:colOff>
      <xdr:row>19</xdr:row>
      <xdr:rowOff>29527</xdr:rowOff>
    </xdr:from>
    <xdr:to>
      <xdr:col>17</xdr:col>
      <xdr:colOff>761999</xdr:colOff>
      <xdr:row>42</xdr:row>
      <xdr:rowOff>171449</xdr:rowOff>
    </xdr:to>
    <xdr:graphicFrame macro="">
      <xdr:nvGraphicFramePr>
        <xdr:cNvPr id="2" name="Gráfico 1" descr="Comportamiento de los componentes tarifarios:  CUV, G,T, D, desde septiembre 2023 a septiembre 2024&#10;" title="Componentes Monteria Mercado 20">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659949</xdr:colOff>
      <xdr:row>45</xdr:row>
      <xdr:rowOff>127582</xdr:rowOff>
    </xdr:from>
    <xdr:to>
      <xdr:col>18</xdr:col>
      <xdr:colOff>373062</xdr:colOff>
      <xdr:row>63</xdr:row>
      <xdr:rowOff>94245</xdr:rowOff>
    </xdr:to>
    <xdr:graphicFrame macro="">
      <xdr:nvGraphicFramePr>
        <xdr:cNvPr id="3" name="Gráfico 2" descr="Comportamiento de la tarifa:  estrato1, estrato 2, estratos 3 y 4 y estratos 5y 6&#10; y 6. desde septiembre 2023 a septiembre 2024&#10;" title="Tarifa a usuario final por estrato">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249508</xdr:colOff>
      <xdr:row>42</xdr:row>
      <xdr:rowOff>166502</xdr:rowOff>
    </xdr:from>
    <xdr:to>
      <xdr:col>12</xdr:col>
      <xdr:colOff>540310</xdr:colOff>
      <xdr:row>44</xdr:row>
      <xdr:rowOff>44359</xdr:rowOff>
    </xdr:to>
    <xdr:sp macro="" textlink="">
      <xdr:nvSpPr>
        <xdr:cNvPr id="4" name="CuadroTexto 3">
          <a:extLst>
            <a:ext uri="{FF2B5EF4-FFF2-40B4-BE49-F238E27FC236}">
              <a16:creationId xmlns:a16="http://schemas.microsoft.com/office/drawing/2014/main" id="{00000000-0008-0000-0F00-00000C000000}"/>
            </a:ext>
          </a:extLst>
        </xdr:cNvPr>
        <xdr:cNvSpPr txBox="1"/>
      </xdr:nvSpPr>
      <xdr:spPr>
        <a:xfrm>
          <a:off x="8612458" y="10186802"/>
          <a:ext cx="1852902" cy="2398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351033</xdr:colOff>
      <xdr:row>63</xdr:row>
      <xdr:rowOff>136909</xdr:rowOff>
    </xdr:from>
    <xdr:to>
      <xdr:col>12</xdr:col>
      <xdr:colOff>654075</xdr:colOff>
      <xdr:row>65</xdr:row>
      <xdr:rowOff>13084</xdr:rowOff>
    </xdr:to>
    <xdr:sp macro="" textlink="">
      <xdr:nvSpPr>
        <xdr:cNvPr id="5" name="CuadroTexto 4">
          <a:extLst>
            <a:ext uri="{FF2B5EF4-FFF2-40B4-BE49-F238E27FC236}">
              <a16:creationId xmlns:a16="http://schemas.microsoft.com/office/drawing/2014/main" id="{00000000-0008-0000-0F00-00000D000000}"/>
            </a:ext>
          </a:extLst>
        </xdr:cNvPr>
        <xdr:cNvSpPr txBox="1"/>
      </xdr:nvSpPr>
      <xdr:spPr>
        <a:xfrm>
          <a:off x="8713983" y="13957684"/>
          <a:ext cx="1865142"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0F00-00000E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0F00-00000F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361177</xdr:colOff>
      <xdr:row>15</xdr:row>
      <xdr:rowOff>350605</xdr:rowOff>
    </xdr:from>
    <xdr:to>
      <xdr:col>20</xdr:col>
      <xdr:colOff>637403</xdr:colOff>
      <xdr:row>18</xdr:row>
      <xdr:rowOff>74917</xdr:rowOff>
    </xdr:to>
    <xdr:sp macro="" textlink="">
      <xdr:nvSpPr>
        <xdr:cNvPr id="8" name="CuadroTexto 7">
          <a:hlinkClick xmlns:r="http://schemas.openxmlformats.org/officeDocument/2006/relationships" r:id="rId5"/>
          <a:extLst>
            <a:ext uri="{FF2B5EF4-FFF2-40B4-BE49-F238E27FC236}">
              <a16:creationId xmlns:a16="http://schemas.microsoft.com/office/drawing/2014/main" id="{00000000-0008-0000-0F00-000010000000}"/>
            </a:ext>
          </a:extLst>
        </xdr:cNvPr>
        <xdr:cNvSpPr txBox="1"/>
      </xdr:nvSpPr>
      <xdr:spPr>
        <a:xfrm>
          <a:off x="15323365" y="5335355"/>
          <a:ext cx="1879601" cy="4783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919976</xdr:colOff>
      <xdr:row>20</xdr:row>
      <xdr:rowOff>28575</xdr:rowOff>
    </xdr:from>
    <xdr:to>
      <xdr:col>18</xdr:col>
      <xdr:colOff>0</xdr:colOff>
      <xdr:row>41</xdr:row>
      <xdr:rowOff>17463</xdr:rowOff>
    </xdr:to>
    <xdr:graphicFrame macro="">
      <xdr:nvGraphicFramePr>
        <xdr:cNvPr id="2" name="Gráfico 1" descr="Comportamiento de los componentes tarifarios:  CUV, G,T, D, desde septiembre 2023 a septiembre 2024&#10;" title="Componentes Mocoa Mercado 172">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626056</xdr:colOff>
      <xdr:row>43</xdr:row>
      <xdr:rowOff>33336</xdr:rowOff>
    </xdr:from>
    <xdr:to>
      <xdr:col>17</xdr:col>
      <xdr:colOff>752104</xdr:colOff>
      <xdr:row>61</xdr:row>
      <xdr:rowOff>4749</xdr:rowOff>
    </xdr:to>
    <xdr:graphicFrame macro="">
      <xdr:nvGraphicFramePr>
        <xdr:cNvPr id="3" name="Gráfico 2" descr="Comportamiento de la tarifa:  estrato1, estrato 2, estratos 3 y 4 y estratos 5y 6&#10; y 6. desde septiembre 2023 a septiembre 2024&#10;" title="Tarifa a usuario final por estrato">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513347</xdr:colOff>
      <xdr:row>40</xdr:row>
      <xdr:rowOff>171099</xdr:rowOff>
    </xdr:from>
    <xdr:to>
      <xdr:col>12</xdr:col>
      <xdr:colOff>142773</xdr:colOff>
      <xdr:row>42</xdr:row>
      <xdr:rowOff>48993</xdr:rowOff>
    </xdr:to>
    <xdr:sp macro="" textlink="">
      <xdr:nvSpPr>
        <xdr:cNvPr id="4" name="CuadroTexto 3">
          <a:extLst>
            <a:ext uri="{FF2B5EF4-FFF2-40B4-BE49-F238E27FC236}">
              <a16:creationId xmlns:a16="http://schemas.microsoft.com/office/drawing/2014/main" id="{00000000-0008-0000-1000-000008000000}"/>
            </a:ext>
          </a:extLst>
        </xdr:cNvPr>
        <xdr:cNvSpPr txBox="1"/>
      </xdr:nvSpPr>
      <xdr:spPr>
        <a:xfrm>
          <a:off x="7737503" y="10136476"/>
          <a:ext cx="1856049" cy="2341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559906</xdr:colOff>
      <xdr:row>60</xdr:row>
      <xdr:rowOff>121375</xdr:rowOff>
    </xdr:from>
    <xdr:to>
      <xdr:col>12</xdr:col>
      <xdr:colOff>189332</xdr:colOff>
      <xdr:row>61</xdr:row>
      <xdr:rowOff>176602</xdr:rowOff>
    </xdr:to>
    <xdr:sp macro="" textlink="">
      <xdr:nvSpPr>
        <xdr:cNvPr id="5" name="CuadroTexto 4">
          <a:extLst>
            <a:ext uri="{FF2B5EF4-FFF2-40B4-BE49-F238E27FC236}">
              <a16:creationId xmlns:a16="http://schemas.microsoft.com/office/drawing/2014/main" id="{00000000-0008-0000-1000-000009000000}"/>
            </a:ext>
          </a:extLst>
        </xdr:cNvPr>
        <xdr:cNvSpPr txBox="1"/>
      </xdr:nvSpPr>
      <xdr:spPr>
        <a:xfrm>
          <a:off x="7784062" y="13649349"/>
          <a:ext cx="1856049" cy="2333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337264</xdr:colOff>
      <xdr:row>17</xdr:row>
      <xdr:rowOff>57626</xdr:rowOff>
    </xdr:from>
    <xdr:to>
      <xdr:col>21</xdr:col>
      <xdr:colOff>182143</xdr:colOff>
      <xdr:row>20</xdr:row>
      <xdr:rowOff>5145</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000-00000F000000}"/>
            </a:ext>
          </a:extLst>
        </xdr:cNvPr>
        <xdr:cNvSpPr txBox="1"/>
      </xdr:nvSpPr>
      <xdr:spPr>
        <a:xfrm>
          <a:off x="14478796" y="5688509"/>
          <a:ext cx="2190256" cy="71941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1142998</xdr:colOff>
      <xdr:row>20</xdr:row>
      <xdr:rowOff>65555</xdr:rowOff>
    </xdr:from>
    <xdr:to>
      <xdr:col>17</xdr:col>
      <xdr:colOff>687916</xdr:colOff>
      <xdr:row>41</xdr:row>
      <xdr:rowOff>44825</xdr:rowOff>
    </xdr:to>
    <xdr:graphicFrame macro="">
      <xdr:nvGraphicFramePr>
        <xdr:cNvPr id="2" name="Gráfico 1" descr="Comportamiento de los componentes tarifarios:  CUV, G,T, D, desde agosto 2023 a agosto 2024"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1231651</xdr:colOff>
      <xdr:row>45</xdr:row>
      <xdr:rowOff>156601</xdr:rowOff>
    </xdr:from>
    <xdr:to>
      <xdr:col>17</xdr:col>
      <xdr:colOff>635000</xdr:colOff>
      <xdr:row>63</xdr:row>
      <xdr:rowOff>123264</xdr:rowOff>
    </xdr:to>
    <xdr:graphicFrame macro="">
      <xdr:nvGraphicFramePr>
        <xdr:cNvPr id="3" name="Gráfico 2" descr="Comportamiento de la tarifa:  estrato1, estrato 2, estratos 3 y 4 y estratos 5y 6&#10; y 6. desde agosto 2023 a agosto 2024&#10;&#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119215</xdr:colOff>
      <xdr:row>40</xdr:row>
      <xdr:rowOff>162325</xdr:rowOff>
    </xdr:from>
    <xdr:to>
      <xdr:col>12</xdr:col>
      <xdr:colOff>404306</xdr:colOff>
      <xdr:row>42</xdr:row>
      <xdr:rowOff>39558</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8353048" y="10004825"/>
          <a:ext cx="1851425" cy="2370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597061</xdr:colOff>
      <xdr:row>63</xdr:row>
      <xdr:rowOff>102396</xdr:rowOff>
    </xdr:from>
    <xdr:to>
      <xdr:col>12</xdr:col>
      <xdr:colOff>50044</xdr:colOff>
      <xdr:row>64</xdr:row>
      <xdr:rowOff>154103</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8100644" y="14082979"/>
          <a:ext cx="1749567" cy="231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357712</xdr:colOff>
      <xdr:row>17</xdr:row>
      <xdr:rowOff>19473</xdr:rowOff>
    </xdr:from>
    <xdr:to>
      <xdr:col>21</xdr:col>
      <xdr:colOff>340903</xdr:colOff>
      <xdr:row>20</xdr:row>
      <xdr:rowOff>26908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100-000009000000}"/>
            </a:ext>
          </a:extLst>
        </xdr:cNvPr>
        <xdr:cNvSpPr txBox="1"/>
      </xdr:nvSpPr>
      <xdr:spPr>
        <a:xfrm>
          <a:off x="14856879" y="5618056"/>
          <a:ext cx="2332691" cy="65301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1003608</xdr:colOff>
      <xdr:row>18</xdr:row>
      <xdr:rowOff>72449</xdr:rowOff>
    </xdr:from>
    <xdr:to>
      <xdr:col>18</xdr:col>
      <xdr:colOff>70338</xdr:colOff>
      <xdr:row>39</xdr:row>
      <xdr:rowOff>61337</xdr:rowOff>
    </xdr:to>
    <xdr:graphicFrame macro="">
      <xdr:nvGraphicFramePr>
        <xdr:cNvPr id="2" name="Gráfico 1" descr="Comportamiento de los componentes tarifarios:  CUV, G,T, D, desde agosto 2023 a agosto 2024&#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46279</xdr:rowOff>
    </xdr:from>
    <xdr:to>
      <xdr:col>17</xdr:col>
      <xdr:colOff>738554</xdr:colOff>
      <xdr:row>60</xdr:row>
      <xdr:rowOff>12942</xdr:rowOff>
    </xdr:to>
    <xdr:graphicFrame macro="">
      <xdr:nvGraphicFramePr>
        <xdr:cNvPr id="3" name="Gráfico 2" descr="Comportamiento de la tarifa:  estrato1, estrato 2, estratos 3 y 4 y estratos 5y 6&#10; y 6. desde agosto 2023 a agosto 2024&#10;&#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365395</xdr:colOff>
      <xdr:row>39</xdr:row>
      <xdr:rowOff>19996</xdr:rowOff>
    </xdr:from>
    <xdr:to>
      <xdr:col>12</xdr:col>
      <xdr:colOff>705112</xdr:colOff>
      <xdr:row>40</xdr:row>
      <xdr:rowOff>70797</xdr:rowOff>
    </xdr:to>
    <xdr:sp macro="" textlink="">
      <xdr:nvSpPr>
        <xdr:cNvPr id="4" name="CuadroTexto 3">
          <a:extLst>
            <a:ext uri="{FF2B5EF4-FFF2-40B4-BE49-F238E27FC236}">
              <a16:creationId xmlns:a16="http://schemas.microsoft.com/office/drawing/2014/main" id="{00000000-0008-0000-1200-000005000000}"/>
            </a:ext>
          </a:extLst>
        </xdr:cNvPr>
        <xdr:cNvSpPr txBox="1"/>
      </xdr:nvSpPr>
      <xdr:spPr>
        <a:xfrm>
          <a:off x="8876349" y="9949442"/>
          <a:ext cx="1910609" cy="238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378607</xdr:colOff>
      <xdr:row>59</xdr:row>
      <xdr:rowOff>106906</xdr:rowOff>
    </xdr:from>
    <xdr:to>
      <xdr:col>12</xdr:col>
      <xdr:colOff>718324</xdr:colOff>
      <xdr:row>60</xdr:row>
      <xdr:rowOff>165771</xdr:rowOff>
    </xdr:to>
    <xdr:sp macro="" textlink="">
      <xdr:nvSpPr>
        <xdr:cNvPr id="5" name="CuadroTexto 4">
          <a:extLst>
            <a:ext uri="{FF2B5EF4-FFF2-40B4-BE49-F238E27FC236}">
              <a16:creationId xmlns:a16="http://schemas.microsoft.com/office/drawing/2014/main" id="{00000000-0008-0000-1200-000006000000}"/>
            </a:ext>
          </a:extLst>
        </xdr:cNvPr>
        <xdr:cNvSpPr txBox="1"/>
      </xdr:nvSpPr>
      <xdr:spPr>
        <a:xfrm>
          <a:off x="8889561" y="13787737"/>
          <a:ext cx="1910609" cy="246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7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8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637071</xdr:colOff>
      <xdr:row>16</xdr:row>
      <xdr:rowOff>169774</xdr:rowOff>
    </xdr:from>
    <xdr:to>
      <xdr:col>21</xdr:col>
      <xdr:colOff>149623</xdr:colOff>
      <xdr:row>18</xdr:row>
      <xdr:rowOff>116143</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6217040" y="5550666"/>
          <a:ext cx="1868891" cy="55596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1136010</xdr:colOff>
      <xdr:row>18</xdr:row>
      <xdr:rowOff>121550</xdr:rowOff>
    </xdr:from>
    <xdr:to>
      <xdr:col>18</xdr:col>
      <xdr:colOff>24189</xdr:colOff>
      <xdr:row>39</xdr:row>
      <xdr:rowOff>110439</xdr:rowOff>
    </xdr:to>
    <xdr:graphicFrame macro="">
      <xdr:nvGraphicFramePr>
        <xdr:cNvPr id="2" name="Gráfico 1" descr="Comportamiento de los componentes tarifarios:  CUV, G,T, D, desde agosto 2023 a agosto 2024&#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1230083</xdr:colOff>
      <xdr:row>43</xdr:row>
      <xdr:rowOff>47625</xdr:rowOff>
    </xdr:from>
    <xdr:to>
      <xdr:col>17</xdr:col>
      <xdr:colOff>774095</xdr:colOff>
      <xdr:row>59</xdr:row>
      <xdr:rowOff>123825</xdr:rowOff>
    </xdr:to>
    <xdr:graphicFrame macro="">
      <xdr:nvGraphicFramePr>
        <xdr:cNvPr id="3" name="Gráfico 2" descr="Comportamiento de la tarifa:  estrato1, estrato 2, estratos 3 y 4 y estratos 5y 6&#10; y 6. desde agosto 2023 a agosto 2024&#10;&#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8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484751</xdr:colOff>
      <xdr:row>17</xdr:row>
      <xdr:rowOff>10014</xdr:rowOff>
    </xdr:from>
    <xdr:to>
      <xdr:col>21</xdr:col>
      <xdr:colOff>16667</xdr:colOff>
      <xdr:row>20</xdr:row>
      <xdr:rowOff>15003</xdr:rowOff>
    </xdr:to>
    <xdr:sp macro="[0]!EST" textlink="">
      <xdr:nvSpPr>
        <xdr:cNvPr id="6" name="CuadroTexto 5">
          <a:hlinkClick xmlns:r="http://schemas.openxmlformats.org/officeDocument/2006/relationships" r:id="rId5"/>
          <a:extLst>
            <a:ext uri="{FF2B5EF4-FFF2-40B4-BE49-F238E27FC236}">
              <a16:creationId xmlns:a16="http://schemas.microsoft.com/office/drawing/2014/main" id="{00000000-0008-0000-1300-000009000000}"/>
            </a:ext>
          </a:extLst>
        </xdr:cNvPr>
        <xdr:cNvSpPr txBox="1"/>
      </xdr:nvSpPr>
      <xdr:spPr>
        <a:xfrm>
          <a:off x="14950656" y="5682681"/>
          <a:ext cx="1890487" cy="6097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20</xdr:row>
      <xdr:rowOff>1681</xdr:rowOff>
    </xdr:from>
    <xdr:to>
      <xdr:col>18</xdr:col>
      <xdr:colOff>100853</xdr:colOff>
      <xdr:row>40</xdr:row>
      <xdr:rowOff>169863</xdr:rowOff>
    </xdr:to>
    <xdr:graphicFrame macro="">
      <xdr:nvGraphicFramePr>
        <xdr:cNvPr id="2" name="Gráfico 1" descr="Comportamiento de los componentes tarifarios:  CUV, G,T, D, desde agosto 2023 a agosto 2024"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3279</xdr:colOff>
      <xdr:row>42</xdr:row>
      <xdr:rowOff>79261</xdr:rowOff>
    </xdr:from>
    <xdr:to>
      <xdr:col>18</xdr:col>
      <xdr:colOff>156882</xdr:colOff>
      <xdr:row>60</xdr:row>
      <xdr:rowOff>45924</xdr:rowOff>
    </xdr:to>
    <xdr:graphicFrame macro="">
      <xdr:nvGraphicFramePr>
        <xdr:cNvPr id="3" name="Gráfico 2" descr="Comportamiento de la tarifa:  estrato1, estrato 2, estratos 3 y 4 y estratos 5y 6&#10; y 6. desde agosto 2023 a agosto 2024&#10;&#10;&#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145397</xdr:colOff>
      <xdr:row>40</xdr:row>
      <xdr:rowOff>99311</xdr:rowOff>
    </xdr:from>
    <xdr:to>
      <xdr:col>13</xdr:col>
      <xdr:colOff>442094</xdr:colOff>
      <xdr:row>41</xdr:row>
      <xdr:rowOff>149901</xdr:rowOff>
    </xdr:to>
    <xdr:sp macro="" textlink="">
      <xdr:nvSpPr>
        <xdr:cNvPr id="4" name="CuadroTexto 3">
          <a:extLst>
            <a:ext uri="{FF2B5EF4-FFF2-40B4-BE49-F238E27FC236}">
              <a16:creationId xmlns:a16="http://schemas.microsoft.com/office/drawing/2014/main" id="{00000000-0008-0000-1400-000005000000}"/>
            </a:ext>
          </a:extLst>
        </xdr:cNvPr>
        <xdr:cNvSpPr txBox="1"/>
      </xdr:nvSpPr>
      <xdr:spPr>
        <a:xfrm>
          <a:off x="9054073" y="9837223"/>
          <a:ext cx="1865521" cy="2298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545470</xdr:colOff>
      <xdr:row>59</xdr:row>
      <xdr:rowOff>130342</xdr:rowOff>
    </xdr:from>
    <xdr:to>
      <xdr:col>13</xdr:col>
      <xdr:colOff>61833</xdr:colOff>
      <xdr:row>61</xdr:row>
      <xdr:rowOff>1639</xdr:rowOff>
    </xdr:to>
    <xdr:sp macro="" textlink="">
      <xdr:nvSpPr>
        <xdr:cNvPr id="5" name="CuadroTexto 4">
          <a:extLst>
            <a:ext uri="{FF2B5EF4-FFF2-40B4-BE49-F238E27FC236}">
              <a16:creationId xmlns:a16="http://schemas.microsoft.com/office/drawing/2014/main" id="{00000000-0008-0000-1400-000006000000}"/>
            </a:ext>
          </a:extLst>
        </xdr:cNvPr>
        <xdr:cNvSpPr txBox="1"/>
      </xdr:nvSpPr>
      <xdr:spPr>
        <a:xfrm>
          <a:off x="8669735" y="13274842"/>
          <a:ext cx="1869598" cy="229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7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8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503988</xdr:colOff>
      <xdr:row>17</xdr:row>
      <xdr:rowOff>202353</xdr:rowOff>
    </xdr:from>
    <xdr:to>
      <xdr:col>20</xdr:col>
      <xdr:colOff>780213</xdr:colOff>
      <xdr:row>20</xdr:row>
      <xdr:rowOff>130004</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4903547" y="5704441"/>
          <a:ext cx="1845048" cy="57759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0</xdr:colOff>
      <xdr:row>20</xdr:row>
      <xdr:rowOff>16329</xdr:rowOff>
    </xdr:from>
    <xdr:to>
      <xdr:col>17</xdr:col>
      <xdr:colOff>773546</xdr:colOff>
      <xdr:row>41</xdr:row>
      <xdr:rowOff>168729</xdr:rowOff>
    </xdr:to>
    <xdr:graphicFrame macro="">
      <xdr:nvGraphicFramePr>
        <xdr:cNvPr id="2" name="Gráfico 1" descr="Comportamiento de los componentes tarifarios:  CUV, G,T, D, desde septiembre 2023 a septiembre 2024&#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133351</xdr:rowOff>
    </xdr:from>
    <xdr:to>
      <xdr:col>17</xdr:col>
      <xdr:colOff>704273</xdr:colOff>
      <xdr:row>60</xdr:row>
      <xdr:rowOff>9526</xdr:rowOff>
    </xdr:to>
    <xdr:graphicFrame macro="">
      <xdr:nvGraphicFramePr>
        <xdr:cNvPr id="3" name="Gráfico 2" descr="Comportamiento de la tarifa:  estrato1, estrato 2, estratos 3 y 4 y estratos 5y 6&#10; y 6. desde septiembre 2023 a septiembre 2024&#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320721</xdr:colOff>
      <xdr:row>41</xdr:row>
      <xdr:rowOff>175262</xdr:rowOff>
    </xdr:from>
    <xdr:to>
      <xdr:col>12</xdr:col>
      <xdr:colOff>680249</xdr:colOff>
      <xdr:row>43</xdr:row>
      <xdr:rowOff>104165</xdr:rowOff>
    </xdr:to>
    <xdr:sp macro="" textlink="">
      <xdr:nvSpPr>
        <xdr:cNvPr id="4" name="CuadroTexto 3">
          <a:extLst>
            <a:ext uri="{FF2B5EF4-FFF2-40B4-BE49-F238E27FC236}">
              <a16:creationId xmlns:a16="http://schemas.microsoft.com/office/drawing/2014/main" id="{00000000-0008-0000-1500-000005000000}"/>
            </a:ext>
          </a:extLst>
        </xdr:cNvPr>
        <xdr:cNvSpPr txBox="1"/>
      </xdr:nvSpPr>
      <xdr:spPr>
        <a:xfrm>
          <a:off x="8829721" y="10196717"/>
          <a:ext cx="1929710" cy="2983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771256</xdr:colOff>
      <xdr:row>59</xdr:row>
      <xdr:rowOff>150448</xdr:rowOff>
    </xdr:from>
    <xdr:to>
      <xdr:col>13</xdr:col>
      <xdr:colOff>359830</xdr:colOff>
      <xdr:row>61</xdr:row>
      <xdr:rowOff>161336</xdr:rowOff>
    </xdr:to>
    <xdr:sp macro="" textlink="">
      <xdr:nvSpPr>
        <xdr:cNvPr id="5" name="CuadroTexto 4">
          <a:extLst>
            <a:ext uri="{FF2B5EF4-FFF2-40B4-BE49-F238E27FC236}">
              <a16:creationId xmlns:a16="http://schemas.microsoft.com/office/drawing/2014/main" id="{00000000-0008-0000-1500-000006000000}"/>
            </a:ext>
          </a:extLst>
        </xdr:cNvPr>
        <xdr:cNvSpPr txBox="1"/>
      </xdr:nvSpPr>
      <xdr:spPr>
        <a:xfrm>
          <a:off x="9280256" y="13496993"/>
          <a:ext cx="1943847" cy="3803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7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453863</xdr:colOff>
      <xdr:row>18</xdr:row>
      <xdr:rowOff>86043</xdr:rowOff>
    </xdr:from>
    <xdr:to>
      <xdr:col>21</xdr:col>
      <xdr:colOff>415763</xdr:colOff>
      <xdr:row>21</xdr:row>
      <xdr:rowOff>41382</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5243590" y="5824134"/>
          <a:ext cx="2317173" cy="54415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0</xdr:colOff>
      <xdr:row>19</xdr:row>
      <xdr:rowOff>112802</xdr:rowOff>
    </xdr:from>
    <xdr:to>
      <xdr:col>17</xdr:col>
      <xdr:colOff>20877</xdr:colOff>
      <xdr:row>40</xdr:row>
      <xdr:rowOff>98717</xdr:rowOff>
    </xdr:to>
    <xdr:graphicFrame macro="">
      <xdr:nvGraphicFramePr>
        <xdr:cNvPr id="2" name="Gráfico 1" descr="Comportamiento de los componentes tarifarios:  CUV, G,T, D, desde septiembre 2023 a septiembre 2024&#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1195911</xdr:colOff>
      <xdr:row>43</xdr:row>
      <xdr:rowOff>76200</xdr:rowOff>
    </xdr:from>
    <xdr:to>
      <xdr:col>17</xdr:col>
      <xdr:colOff>73068</xdr:colOff>
      <xdr:row>63</xdr:row>
      <xdr:rowOff>19050</xdr:rowOff>
    </xdr:to>
    <xdr:graphicFrame macro="">
      <xdr:nvGraphicFramePr>
        <xdr:cNvPr id="3" name="Gráfico 2" descr="Comportamiento de la tarifa:  estrato1, estrato 2, estratos 3 y 4 y estratos 5y 6&#10; y 6. desde septiembre 2023 a septiembre 2024&#10;&#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701588</xdr:colOff>
      <xdr:row>40</xdr:row>
      <xdr:rowOff>79751</xdr:rowOff>
    </xdr:from>
    <xdr:to>
      <xdr:col>12</xdr:col>
      <xdr:colOff>579123</xdr:colOff>
      <xdr:row>42</xdr:row>
      <xdr:rowOff>56468</xdr:rowOff>
    </xdr:to>
    <xdr:sp macro="" textlink="">
      <xdr:nvSpPr>
        <xdr:cNvPr id="4" name="CuadroTexto 3">
          <a:extLst>
            <a:ext uri="{FF2B5EF4-FFF2-40B4-BE49-F238E27FC236}">
              <a16:creationId xmlns:a16="http://schemas.microsoft.com/office/drawing/2014/main" id="{00000000-0008-0000-1600-000005000000}"/>
            </a:ext>
          </a:extLst>
        </xdr:cNvPr>
        <xdr:cNvSpPr txBox="1"/>
      </xdr:nvSpPr>
      <xdr:spPr>
        <a:xfrm>
          <a:off x="9187972" y="9943998"/>
          <a:ext cx="2226165" cy="352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122599</xdr:colOff>
      <xdr:row>63</xdr:row>
      <xdr:rowOff>13407</xdr:rowOff>
    </xdr:from>
    <xdr:to>
      <xdr:col>12</xdr:col>
      <xdr:colOff>676874</xdr:colOff>
      <xdr:row>64</xdr:row>
      <xdr:rowOff>187347</xdr:rowOff>
    </xdr:to>
    <xdr:sp macro="" textlink="">
      <xdr:nvSpPr>
        <xdr:cNvPr id="5" name="CuadroTexto 4">
          <a:extLst>
            <a:ext uri="{FF2B5EF4-FFF2-40B4-BE49-F238E27FC236}">
              <a16:creationId xmlns:a16="http://schemas.microsoft.com/office/drawing/2014/main" id="{00000000-0008-0000-1600-000006000000}"/>
            </a:ext>
          </a:extLst>
        </xdr:cNvPr>
        <xdr:cNvSpPr txBox="1"/>
      </xdr:nvSpPr>
      <xdr:spPr>
        <a:xfrm>
          <a:off x="9391859" y="14199133"/>
          <a:ext cx="2120029" cy="3618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363955</xdr:colOff>
      <xdr:row>18</xdr:row>
      <xdr:rowOff>37860</xdr:rowOff>
    </xdr:from>
    <xdr:to>
      <xdr:col>21</xdr:col>
      <xdr:colOff>137040</xdr:colOff>
      <xdr:row>20</xdr:row>
      <xdr:rowOff>178113</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5134229" y="5768518"/>
          <a:ext cx="2121715" cy="51603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1231650</xdr:colOff>
      <xdr:row>19</xdr:row>
      <xdr:rowOff>112939</xdr:rowOff>
    </xdr:from>
    <xdr:to>
      <xdr:col>17</xdr:col>
      <xdr:colOff>750955</xdr:colOff>
      <xdr:row>40</xdr:row>
      <xdr:rowOff>101827</xdr:rowOff>
    </xdr:to>
    <xdr:graphicFrame macro="">
      <xdr:nvGraphicFramePr>
        <xdr:cNvPr id="2" name="Gráfico 1" descr="Comportamiento de los componentes tarifarios:  CUV, G,T, D, desde septiembre 2023 a septiembre 2024&#10;" title="Componentes San Jose del Guaviare Mercado 116">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1230082</xdr:colOff>
      <xdr:row>42</xdr:row>
      <xdr:rowOff>128586</xdr:rowOff>
    </xdr:from>
    <xdr:to>
      <xdr:col>17</xdr:col>
      <xdr:colOff>717826</xdr:colOff>
      <xdr:row>60</xdr:row>
      <xdr:rowOff>95249</xdr:rowOff>
    </xdr:to>
    <xdr:graphicFrame macro="">
      <xdr:nvGraphicFramePr>
        <xdr:cNvPr id="3" name="Gráfico 2" descr="Comportamiento de la tarifa:  estrato1, estrato 2, estratos 3 y 4 y estratos 5y 6&#10; y 6. desde septiembre 2023 a septiembre 2024&#10;" title="Tarifa a usuario final por estrato">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439083</xdr:colOff>
      <xdr:row>40</xdr:row>
      <xdr:rowOff>69871</xdr:rowOff>
    </xdr:from>
    <xdr:to>
      <xdr:col>13</xdr:col>
      <xdr:colOff>741607</xdr:colOff>
      <xdr:row>41</xdr:row>
      <xdr:rowOff>127021</xdr:rowOff>
    </xdr:to>
    <xdr:sp macro="" textlink="">
      <xdr:nvSpPr>
        <xdr:cNvPr id="4" name="CuadroTexto 3">
          <a:extLst>
            <a:ext uri="{FF2B5EF4-FFF2-40B4-BE49-F238E27FC236}">
              <a16:creationId xmlns:a16="http://schemas.microsoft.com/office/drawing/2014/main" id="{00000000-0008-0000-1700-000008000000}"/>
            </a:ext>
          </a:extLst>
        </xdr:cNvPr>
        <xdr:cNvSpPr txBox="1"/>
      </xdr:nvSpPr>
      <xdr:spPr>
        <a:xfrm>
          <a:off x="9119257" y="10097349"/>
          <a:ext cx="1870698" cy="2448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202811</xdr:colOff>
      <xdr:row>60</xdr:row>
      <xdr:rowOff>16096</xdr:rowOff>
    </xdr:from>
    <xdr:to>
      <xdr:col>13</xdr:col>
      <xdr:colOff>508164</xdr:colOff>
      <xdr:row>61</xdr:row>
      <xdr:rowOff>73246</xdr:rowOff>
    </xdr:to>
    <xdr:sp macro="" textlink="">
      <xdr:nvSpPr>
        <xdr:cNvPr id="5" name="CuadroTexto 4">
          <a:extLst>
            <a:ext uri="{FF2B5EF4-FFF2-40B4-BE49-F238E27FC236}">
              <a16:creationId xmlns:a16="http://schemas.microsoft.com/office/drawing/2014/main" id="{00000000-0008-0000-1700-000009000000}"/>
            </a:ext>
          </a:extLst>
        </xdr:cNvPr>
        <xdr:cNvSpPr txBox="1"/>
      </xdr:nvSpPr>
      <xdr:spPr>
        <a:xfrm>
          <a:off x="8882985" y="13798357"/>
          <a:ext cx="1873527" cy="2448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255349</xdr:colOff>
      <xdr:row>17</xdr:row>
      <xdr:rowOff>2322</xdr:rowOff>
    </xdr:from>
    <xdr:to>
      <xdr:col>21</xdr:col>
      <xdr:colOff>119322</xdr:colOff>
      <xdr:row>20</xdr:row>
      <xdr:rowOff>53044</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700-00000F000000}"/>
            </a:ext>
          </a:extLst>
        </xdr:cNvPr>
        <xdr:cNvSpPr txBox="1"/>
      </xdr:nvSpPr>
      <xdr:spPr>
        <a:xfrm>
          <a:off x="14424132" y="5711800"/>
          <a:ext cx="2216233" cy="61394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1035842</xdr:colOff>
      <xdr:row>20</xdr:row>
      <xdr:rowOff>152400</xdr:rowOff>
    </xdr:from>
    <xdr:to>
      <xdr:col>17</xdr:col>
      <xdr:colOff>779318</xdr:colOff>
      <xdr:row>41</xdr:row>
      <xdr:rowOff>141288</xdr:rowOff>
    </xdr:to>
    <xdr:graphicFrame macro="">
      <xdr:nvGraphicFramePr>
        <xdr:cNvPr id="2" name="Gráfico 1" descr="Comportamiento de los componentes tarifarios:  CUV, G,T, D, desde septiembre 2023 a septiembre 2024&#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1235924</xdr:colOff>
      <xdr:row>43</xdr:row>
      <xdr:rowOff>180974</xdr:rowOff>
    </xdr:from>
    <xdr:to>
      <xdr:col>18</xdr:col>
      <xdr:colOff>0</xdr:colOff>
      <xdr:row>61</xdr:row>
      <xdr:rowOff>57149</xdr:rowOff>
    </xdr:to>
    <xdr:graphicFrame macro="">
      <xdr:nvGraphicFramePr>
        <xdr:cNvPr id="3" name="Gráfico 2" descr="Comportamiento de la tarifa:  estrato1, estrato 2, estratos 3 y 4 y estratos 5y 6&#10; y 6. desde septiembre 2023 a septiembre 2024&#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50409</xdr:colOff>
      <xdr:row>41</xdr:row>
      <xdr:rowOff>97593</xdr:rowOff>
    </xdr:from>
    <xdr:to>
      <xdr:col>13</xdr:col>
      <xdr:colOff>244317</xdr:colOff>
      <xdr:row>42</xdr:row>
      <xdr:rowOff>180267</xdr:rowOff>
    </xdr:to>
    <xdr:sp macro="" textlink="">
      <xdr:nvSpPr>
        <xdr:cNvPr id="4" name="CuadroTexto 3">
          <a:extLst>
            <a:ext uri="{FF2B5EF4-FFF2-40B4-BE49-F238E27FC236}">
              <a16:creationId xmlns:a16="http://schemas.microsoft.com/office/drawing/2014/main" id="{00000000-0008-0000-1800-000005000000}"/>
            </a:ext>
          </a:extLst>
        </xdr:cNvPr>
        <xdr:cNvSpPr txBox="1"/>
      </xdr:nvSpPr>
      <xdr:spPr>
        <a:xfrm>
          <a:off x="9090500" y="10107502"/>
          <a:ext cx="1764090" cy="267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767092</xdr:colOff>
      <xdr:row>60</xdr:row>
      <xdr:rowOff>182190</xdr:rowOff>
    </xdr:from>
    <xdr:to>
      <xdr:col>13</xdr:col>
      <xdr:colOff>656199</xdr:colOff>
      <xdr:row>62</xdr:row>
      <xdr:rowOff>28417</xdr:rowOff>
    </xdr:to>
    <xdr:sp macro="" textlink="">
      <xdr:nvSpPr>
        <xdr:cNvPr id="5" name="CuadroTexto 4">
          <a:extLst>
            <a:ext uri="{FF2B5EF4-FFF2-40B4-BE49-F238E27FC236}">
              <a16:creationId xmlns:a16="http://schemas.microsoft.com/office/drawing/2014/main" id="{00000000-0008-0000-1800-000006000000}"/>
            </a:ext>
          </a:extLst>
        </xdr:cNvPr>
        <xdr:cNvSpPr txBox="1"/>
      </xdr:nvSpPr>
      <xdr:spPr>
        <a:xfrm>
          <a:off x="9022092" y="13701917"/>
          <a:ext cx="2244380" cy="2156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7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8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339598</xdr:colOff>
      <xdr:row>17</xdr:row>
      <xdr:rowOff>94162</xdr:rowOff>
    </xdr:from>
    <xdr:to>
      <xdr:col>21</xdr:col>
      <xdr:colOff>407632</xdr:colOff>
      <xdr:row>20</xdr:row>
      <xdr:rowOff>8334</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5781643" y="5703329"/>
          <a:ext cx="2463716" cy="47220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0</xdr:colOff>
      <xdr:row>19</xdr:row>
      <xdr:rowOff>62592</xdr:rowOff>
    </xdr:from>
    <xdr:to>
      <xdr:col>18</xdr:col>
      <xdr:colOff>9338</xdr:colOff>
      <xdr:row>40</xdr:row>
      <xdr:rowOff>90941</xdr:rowOff>
    </xdr:to>
    <xdr:graphicFrame macro="">
      <xdr:nvGraphicFramePr>
        <xdr:cNvPr id="2" name="Gráfico 1" descr="Comportamiento de los componentes tarifarios:  CUV, G,T, D, desde septiembre 2023 a septiembre 2024&#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1230083</xdr:colOff>
      <xdr:row>44</xdr:row>
      <xdr:rowOff>68035</xdr:rowOff>
    </xdr:from>
    <xdr:to>
      <xdr:col>18</xdr:col>
      <xdr:colOff>37353</xdr:colOff>
      <xdr:row>67</xdr:row>
      <xdr:rowOff>142874</xdr:rowOff>
    </xdr:to>
    <xdr:graphicFrame macro="">
      <xdr:nvGraphicFramePr>
        <xdr:cNvPr id="3" name="Gráfico 2" descr="Comportamiento de la tarifa:  estrato1, estrato 2, estratos 3 y 4 y estratos 5y 6&#10; y 6. desde septiembre 2023 a septiembre 2024&#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268941</xdr:colOff>
      <xdr:row>40</xdr:row>
      <xdr:rowOff>92047</xdr:rowOff>
    </xdr:from>
    <xdr:to>
      <xdr:col>13</xdr:col>
      <xdr:colOff>560294</xdr:colOff>
      <xdr:row>42</xdr:row>
      <xdr:rowOff>113819</xdr:rowOff>
    </xdr:to>
    <xdr:sp macro="" textlink="">
      <xdr:nvSpPr>
        <xdr:cNvPr id="4" name="CuadroTexto 3">
          <a:extLst>
            <a:ext uri="{FF2B5EF4-FFF2-40B4-BE49-F238E27FC236}">
              <a16:creationId xmlns:a16="http://schemas.microsoft.com/office/drawing/2014/main" id="{00000000-0008-0000-1900-000005000000}"/>
            </a:ext>
          </a:extLst>
        </xdr:cNvPr>
        <xdr:cNvSpPr txBox="1"/>
      </xdr:nvSpPr>
      <xdr:spPr>
        <a:xfrm>
          <a:off x="9345706" y="9919606"/>
          <a:ext cx="1972235" cy="3803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661147</xdr:colOff>
      <xdr:row>67</xdr:row>
      <xdr:rowOff>92768</xdr:rowOff>
    </xdr:from>
    <xdr:to>
      <xdr:col>13</xdr:col>
      <xdr:colOff>145677</xdr:colOff>
      <xdr:row>69</xdr:row>
      <xdr:rowOff>33618</xdr:rowOff>
    </xdr:to>
    <xdr:sp macro="" textlink="">
      <xdr:nvSpPr>
        <xdr:cNvPr id="5" name="CuadroTexto 4">
          <a:extLst>
            <a:ext uri="{FF2B5EF4-FFF2-40B4-BE49-F238E27FC236}">
              <a16:creationId xmlns:a16="http://schemas.microsoft.com/office/drawing/2014/main" id="{00000000-0008-0000-1900-000006000000}"/>
            </a:ext>
          </a:extLst>
        </xdr:cNvPr>
        <xdr:cNvSpPr txBox="1"/>
      </xdr:nvSpPr>
      <xdr:spPr>
        <a:xfrm>
          <a:off x="8953500" y="14761268"/>
          <a:ext cx="1949824" cy="299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7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8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542335</xdr:colOff>
      <xdr:row>16</xdr:row>
      <xdr:rowOff>275442</xdr:rowOff>
    </xdr:from>
    <xdr:to>
      <xdr:col>21</xdr:col>
      <xdr:colOff>251928</xdr:colOff>
      <xdr:row>19</xdr:row>
      <xdr:rowOff>134196</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6267923" y="5616913"/>
          <a:ext cx="2118858" cy="60581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1043156</xdr:colOff>
      <xdr:row>19</xdr:row>
      <xdr:rowOff>113393</xdr:rowOff>
    </xdr:from>
    <xdr:to>
      <xdr:col>17</xdr:col>
      <xdr:colOff>770860</xdr:colOff>
      <xdr:row>40</xdr:row>
      <xdr:rowOff>111353</xdr:rowOff>
    </xdr:to>
    <xdr:graphicFrame macro="">
      <xdr:nvGraphicFramePr>
        <xdr:cNvPr id="2" name="Gráfico 1" descr="Comportamiento de los componentes tarifarios:  CUV, G,T, D, desde septiembre 2023 a septiembre 2024"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4201</xdr:rowOff>
    </xdr:from>
    <xdr:to>
      <xdr:col>17</xdr:col>
      <xdr:colOff>637953</xdr:colOff>
      <xdr:row>59</xdr:row>
      <xdr:rowOff>150158</xdr:rowOff>
    </xdr:to>
    <xdr:graphicFrame macro="">
      <xdr:nvGraphicFramePr>
        <xdr:cNvPr id="3" name="Gráfico 2" descr="Comportamiento de la tarifa:  estrato1, estrato 2, estratos 3 y 4 y estratos 5y 6&#10; y 6. desde septiembre 2023 a septiembre 2024&#10;"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39144</xdr:colOff>
      <xdr:row>40</xdr:row>
      <xdr:rowOff>26589</xdr:rowOff>
    </xdr:from>
    <xdr:to>
      <xdr:col>12</xdr:col>
      <xdr:colOff>665168</xdr:colOff>
      <xdr:row>41</xdr:row>
      <xdr:rowOff>81443</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8305958" y="10003473"/>
          <a:ext cx="2096861" cy="2409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457617</xdr:colOff>
      <xdr:row>59</xdr:row>
      <xdr:rowOff>129837</xdr:rowOff>
    </xdr:from>
    <xdr:to>
      <xdr:col>13</xdr:col>
      <xdr:colOff>396482</xdr:colOff>
      <xdr:row>61</xdr:row>
      <xdr:rowOff>115</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8724431" y="13642046"/>
          <a:ext cx="2091958" cy="2424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263959</xdr:colOff>
      <xdr:row>16</xdr:row>
      <xdr:rowOff>313384</xdr:rowOff>
    </xdr:from>
    <xdr:to>
      <xdr:col>21</xdr:col>
      <xdr:colOff>160113</xdr:colOff>
      <xdr:row>20</xdr:row>
      <xdr:rowOff>55756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A00-000009000000}"/>
            </a:ext>
          </a:extLst>
        </xdr:cNvPr>
        <xdr:cNvSpPr txBox="1"/>
      </xdr:nvSpPr>
      <xdr:spPr>
        <a:xfrm>
          <a:off x="14573610" y="5656244"/>
          <a:ext cx="2261898" cy="6550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0</xdr:colOff>
      <xdr:row>19</xdr:row>
      <xdr:rowOff>95621</xdr:rowOff>
    </xdr:from>
    <xdr:to>
      <xdr:col>18</xdr:col>
      <xdr:colOff>117928</xdr:colOff>
      <xdr:row>40</xdr:row>
      <xdr:rowOff>55934</xdr:rowOff>
    </xdr:to>
    <xdr:graphicFrame macro="">
      <xdr:nvGraphicFramePr>
        <xdr:cNvPr id="2" name="Gráfico 1" descr="Comportamiento de los componentes tarifarios:  CUV, G,T, D, desde septiembre 2023 a septiembre 2024&#10;&#10;" title="Componentes Valledupar Mercado 31">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1260927</xdr:colOff>
      <xdr:row>42</xdr:row>
      <xdr:rowOff>52386</xdr:rowOff>
    </xdr:from>
    <xdr:to>
      <xdr:col>17</xdr:col>
      <xdr:colOff>771070</xdr:colOff>
      <xdr:row>60</xdr:row>
      <xdr:rowOff>19049</xdr:rowOff>
    </xdr:to>
    <xdr:graphicFrame macro="">
      <xdr:nvGraphicFramePr>
        <xdr:cNvPr id="3" name="Gráfico 2" descr="Comportamiento de la tarifa:  estrato1, estrato 2, estratos 3 y 4 y estratos 5y 6&#10; y 6. desde septiembre 2023 a septiembre 2024&#10;" title="Tarifa a usuario final por estrato">
          <a:extLst>
            <a:ext uri="{FF2B5EF4-FFF2-40B4-BE49-F238E27FC236}">
              <a16:creationId xmlns:a16="http://schemas.microsoft.com/office/drawing/2014/main" id="{00000000-0008-0000-1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523140</xdr:colOff>
      <xdr:row>40</xdr:row>
      <xdr:rowOff>27666</xdr:rowOff>
    </xdr:from>
    <xdr:to>
      <xdr:col>13</xdr:col>
      <xdr:colOff>44508</xdr:colOff>
      <xdr:row>41</xdr:row>
      <xdr:rowOff>72446</xdr:rowOff>
    </xdr:to>
    <xdr:sp macro="" textlink="">
      <xdr:nvSpPr>
        <xdr:cNvPr id="4" name="CuadroTexto 3">
          <a:extLst>
            <a:ext uri="{FF2B5EF4-FFF2-40B4-BE49-F238E27FC236}">
              <a16:creationId xmlns:a16="http://schemas.microsoft.com/office/drawing/2014/main" id="{00000000-0008-0000-1B00-00000C000000}"/>
            </a:ext>
          </a:extLst>
        </xdr:cNvPr>
        <xdr:cNvSpPr txBox="1"/>
      </xdr:nvSpPr>
      <xdr:spPr>
        <a:xfrm>
          <a:off x="8868417" y="10080558"/>
          <a:ext cx="1853272" cy="2283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611003</xdr:colOff>
      <xdr:row>59</xdr:row>
      <xdr:rowOff>154223</xdr:rowOff>
    </xdr:from>
    <xdr:to>
      <xdr:col>13</xdr:col>
      <xdr:colOff>152165</xdr:colOff>
      <xdr:row>61</xdr:row>
      <xdr:rowOff>27759</xdr:rowOff>
    </xdr:to>
    <xdr:sp macro="" textlink="">
      <xdr:nvSpPr>
        <xdr:cNvPr id="5" name="CuadroTexto 4">
          <a:extLst>
            <a:ext uri="{FF2B5EF4-FFF2-40B4-BE49-F238E27FC236}">
              <a16:creationId xmlns:a16="http://schemas.microsoft.com/office/drawing/2014/main" id="{00000000-0008-0000-1B00-00000D000000}"/>
            </a:ext>
          </a:extLst>
        </xdr:cNvPr>
        <xdr:cNvSpPr txBox="1"/>
      </xdr:nvSpPr>
      <xdr:spPr>
        <a:xfrm>
          <a:off x="8956280" y="13695789"/>
          <a:ext cx="1873066" cy="2407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B00-00000E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B00-00000F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415958</xdr:colOff>
      <xdr:row>17</xdr:row>
      <xdr:rowOff>153537</xdr:rowOff>
    </xdr:from>
    <xdr:to>
      <xdr:col>21</xdr:col>
      <xdr:colOff>508938</xdr:colOff>
      <xdr:row>20</xdr:row>
      <xdr:rowOff>54343</xdr:rowOff>
    </xdr:to>
    <xdr:sp macro="" textlink="">
      <xdr:nvSpPr>
        <xdr:cNvPr id="8" name="CuadroTexto 7">
          <a:hlinkClick xmlns:r="http://schemas.openxmlformats.org/officeDocument/2006/relationships" r:id="rId5"/>
          <a:extLst>
            <a:ext uri="{FF2B5EF4-FFF2-40B4-BE49-F238E27FC236}">
              <a16:creationId xmlns:a16="http://schemas.microsoft.com/office/drawing/2014/main" id="{00000000-0008-0000-1B00-000010000000}"/>
            </a:ext>
          </a:extLst>
        </xdr:cNvPr>
        <xdr:cNvSpPr txBox="1"/>
      </xdr:nvSpPr>
      <xdr:spPr>
        <a:xfrm>
          <a:off x="15311244" y="5777823"/>
          <a:ext cx="2487837" cy="57209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1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1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1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1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1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1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1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1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1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1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1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1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1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1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1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1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1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1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1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1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1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1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1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1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1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1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100-000067000000}"/>
            </a:ext>
          </a:extLst>
        </xdr:cNvPr>
        <xdr:cNvGrpSpPr/>
      </xdr:nvGrpSpPr>
      <xdr:grpSpPr>
        <a:xfrm>
          <a:off x="7458075" y="2803525"/>
          <a:ext cx="4933950" cy="5232213"/>
          <a:chOff x="7485054" y="1792941"/>
          <a:chExt cx="4466019" cy="5003613"/>
        </a:xfrm>
      </xdr:grpSpPr>
      <xdr:sp macro="" textlink="">
        <xdr:nvSpPr>
          <xdr:cNvPr id="104" name="QUI">
            <a:extLst>
              <a:ext uri="{FF2B5EF4-FFF2-40B4-BE49-F238E27FC236}">
                <a16:creationId xmlns:a16="http://schemas.microsoft.com/office/drawing/2014/main" id="{00000000-0008-0000-01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1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1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1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1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1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1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1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1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1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1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1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1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1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1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1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1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1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1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1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1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1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1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1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1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1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1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1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1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1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1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1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1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1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1230085</xdr:colOff>
      <xdr:row>18</xdr:row>
      <xdr:rowOff>18362</xdr:rowOff>
    </xdr:from>
    <xdr:to>
      <xdr:col>18</xdr:col>
      <xdr:colOff>87085</xdr:colOff>
      <xdr:row>40</xdr:row>
      <xdr:rowOff>55564</xdr:rowOff>
    </xdr:to>
    <xdr:graphicFrame macro="">
      <xdr:nvGraphicFramePr>
        <xdr:cNvPr id="2" name="Gráfico 1" descr="Comportamiento de los componentes tarifarios:  CUV, G,T, D, desde septiembre 2023 a septiembre 2024&#10;&#10;&#10;" title="Componentes Tunja Mercado 16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40</xdr:row>
      <xdr:rowOff>165254</xdr:rowOff>
    </xdr:from>
    <xdr:to>
      <xdr:col>18</xdr:col>
      <xdr:colOff>80682</xdr:colOff>
      <xdr:row>59</xdr:row>
      <xdr:rowOff>1377</xdr:rowOff>
    </xdr:to>
    <xdr:graphicFrame macro="">
      <xdr:nvGraphicFramePr>
        <xdr:cNvPr id="3" name="Gráfico 2" descr="Comportamiento de la tarifa:  estrato1, estrato 2, estratos 3 y 4 y estratos 5y 6&#10; y 6. desde septiembre 2023 a septiembre 2024&#10;&#10;" title="Tarifa a usuario final por estrato">
          <a:extLst>
            <a:ext uri="{FF2B5EF4-FFF2-40B4-BE49-F238E27FC236}">
              <a16:creationId xmlns:a16="http://schemas.microsoft.com/office/drawing/2014/main" id="{00000000-0008-0000-1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428387</xdr:colOff>
      <xdr:row>40</xdr:row>
      <xdr:rowOff>13608</xdr:rowOff>
    </xdr:from>
    <xdr:to>
      <xdr:col>13</xdr:col>
      <xdr:colOff>725517</xdr:colOff>
      <xdr:row>41</xdr:row>
      <xdr:rowOff>74840</xdr:rowOff>
    </xdr:to>
    <xdr:sp macro="" textlink="">
      <xdr:nvSpPr>
        <xdr:cNvPr id="4" name="CuadroTexto 3">
          <a:extLst>
            <a:ext uri="{FF2B5EF4-FFF2-40B4-BE49-F238E27FC236}">
              <a16:creationId xmlns:a16="http://schemas.microsoft.com/office/drawing/2014/main" id="{00000000-0008-0000-1C00-00000C000000}"/>
            </a:ext>
          </a:extLst>
        </xdr:cNvPr>
        <xdr:cNvSpPr txBox="1"/>
      </xdr:nvSpPr>
      <xdr:spPr>
        <a:xfrm>
          <a:off x="9463530" y="10006694"/>
          <a:ext cx="1875558" cy="2462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207012</xdr:colOff>
      <xdr:row>58</xdr:row>
      <xdr:rowOff>134370</xdr:rowOff>
    </xdr:from>
    <xdr:to>
      <xdr:col>13</xdr:col>
      <xdr:colOff>504142</xdr:colOff>
      <xdr:row>60</xdr:row>
      <xdr:rowOff>10545</xdr:rowOff>
    </xdr:to>
    <xdr:sp macro="" textlink="">
      <xdr:nvSpPr>
        <xdr:cNvPr id="5" name="CuadroTexto 4">
          <a:extLst>
            <a:ext uri="{FF2B5EF4-FFF2-40B4-BE49-F238E27FC236}">
              <a16:creationId xmlns:a16="http://schemas.microsoft.com/office/drawing/2014/main" id="{00000000-0008-0000-1C00-00000D000000}"/>
            </a:ext>
          </a:extLst>
        </xdr:cNvPr>
        <xdr:cNvSpPr txBox="1"/>
      </xdr:nvSpPr>
      <xdr:spPr>
        <a:xfrm>
          <a:off x="9242155" y="13458484"/>
          <a:ext cx="1875558" cy="2462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E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F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496521</xdr:colOff>
      <xdr:row>16</xdr:row>
      <xdr:rowOff>252608</xdr:rowOff>
    </xdr:from>
    <xdr:to>
      <xdr:col>21</xdr:col>
      <xdr:colOff>555222</xdr:colOff>
      <xdr:row>19</xdr:row>
      <xdr:rowOff>90977</xdr:rowOff>
    </xdr:to>
    <xdr:sp macro="" textlink="">
      <xdr:nvSpPr>
        <xdr:cNvPr id="8" name="CuadroTexto 7">
          <a:hlinkClick xmlns:r="http://schemas.openxmlformats.org/officeDocument/2006/relationships" r:id="rId5"/>
          <a:extLst>
            <a:ext uri="{FF2B5EF4-FFF2-40B4-BE49-F238E27FC236}">
              <a16:creationId xmlns:a16="http://schemas.microsoft.com/office/drawing/2014/main" id="{00000000-0008-0000-1C00-000010000000}"/>
            </a:ext>
          </a:extLst>
        </xdr:cNvPr>
        <xdr:cNvSpPr txBox="1"/>
      </xdr:nvSpPr>
      <xdr:spPr>
        <a:xfrm>
          <a:off x="15692978" y="5586608"/>
          <a:ext cx="2410015" cy="61125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0</xdr:colOff>
      <xdr:row>18</xdr:row>
      <xdr:rowOff>142875</xdr:rowOff>
    </xdr:from>
    <xdr:to>
      <xdr:col>17</xdr:col>
      <xdr:colOff>728383</xdr:colOff>
      <xdr:row>39</xdr:row>
      <xdr:rowOff>46464</xdr:rowOff>
    </xdr:to>
    <xdr:graphicFrame macro="">
      <xdr:nvGraphicFramePr>
        <xdr:cNvPr id="10" name="Gráfico 9" descr="Comportamiento de los componentes tarifarios:  CUV, G,T, D, desde septiembre 2023 a septiembre 2024&#10;&#10;&#10;" title="Componentes Yopal Mercado 14 Gases del Cusiana">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119061</xdr:rowOff>
    </xdr:from>
    <xdr:to>
      <xdr:col>18</xdr:col>
      <xdr:colOff>11206</xdr:colOff>
      <xdr:row>59</xdr:row>
      <xdr:rowOff>85724</xdr:rowOff>
    </xdr:to>
    <xdr:graphicFrame macro="">
      <xdr:nvGraphicFramePr>
        <xdr:cNvPr id="11" name="Gráfico 10" descr="Comportamiento de la tarifa:  estrato1, estrato 2, estratos 3 y 4 y estratos 5y 6&#10; y 6. desde septiembre 2023 a septiembre 2024&#10;&#10;&#10;"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486542</xdr:colOff>
      <xdr:row>38</xdr:row>
      <xdr:rowOff>177346</xdr:rowOff>
    </xdr:from>
    <xdr:to>
      <xdr:col>13</xdr:col>
      <xdr:colOff>142262</xdr:colOff>
      <xdr:row>40</xdr:row>
      <xdr:rowOff>48643</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9271954" y="9579081"/>
          <a:ext cx="1874484" cy="2298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3809</xdr:colOff>
      <xdr:row>58</xdr:row>
      <xdr:rowOff>169856</xdr:rowOff>
    </xdr:from>
    <xdr:to>
      <xdr:col>13</xdr:col>
      <xdr:colOff>439693</xdr:colOff>
      <xdr:row>60</xdr:row>
      <xdr:rowOff>36506</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9573633" y="13157474"/>
          <a:ext cx="1870236" cy="2252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370013</xdr:colOff>
      <xdr:row>17</xdr:row>
      <xdr:rowOff>103208</xdr:rowOff>
    </xdr:from>
    <xdr:to>
      <xdr:col>21</xdr:col>
      <xdr:colOff>176180</xdr:colOff>
      <xdr:row>20</xdr:row>
      <xdr:rowOff>90208</xdr:rowOff>
    </xdr:to>
    <xdr:sp macro="" textlink="">
      <xdr:nvSpPr>
        <xdr:cNvPr id="16" name="CuadroTexto 15">
          <a:hlinkClick xmlns:r="http://schemas.openxmlformats.org/officeDocument/2006/relationships" r:id="rId5"/>
          <a:extLst>
            <a:ext uri="{FF2B5EF4-FFF2-40B4-BE49-F238E27FC236}">
              <a16:creationId xmlns:a16="http://schemas.microsoft.com/office/drawing/2014/main" id="{00000000-0008-0000-1D00-000010000000}"/>
            </a:ext>
          </a:extLst>
        </xdr:cNvPr>
        <xdr:cNvSpPr txBox="1"/>
      </xdr:nvSpPr>
      <xdr:spPr>
        <a:xfrm>
          <a:off x="14635101" y="5638914"/>
          <a:ext cx="2159403" cy="61452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446512</xdr:colOff>
      <xdr:row>39</xdr:row>
      <xdr:rowOff>14968</xdr:rowOff>
    </xdr:from>
    <xdr:to>
      <xdr:col>17</xdr:col>
      <xdr:colOff>698500</xdr:colOff>
      <xdr:row>56</xdr:row>
      <xdr:rowOff>172131</xdr:rowOff>
    </xdr:to>
    <xdr:graphicFrame macro="">
      <xdr:nvGraphicFramePr>
        <xdr:cNvPr id="10" name="Gráfico 9" descr="Comportamiento de la tarifa:  estrato1, estrato 2, estratos 3 y 4 y estratos 5y 6&#10; y 6. desde septiembre 2023 a septiembre 2024&#10;&#10;&#10;&#10;" title="Tarifa a usuario final por estrato">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419095</xdr:colOff>
      <xdr:row>19</xdr:row>
      <xdr:rowOff>38100</xdr:rowOff>
    </xdr:from>
    <xdr:to>
      <xdr:col>17</xdr:col>
      <xdr:colOff>761999</xdr:colOff>
      <xdr:row>36</xdr:row>
      <xdr:rowOff>152400</xdr:rowOff>
    </xdr:to>
    <xdr:graphicFrame macro="">
      <xdr:nvGraphicFramePr>
        <xdr:cNvPr id="11" name="Gráfico 10" descr="Comportamiento de los componentes tarifarios:  CUV, G,T, D, desde septiembre 2023 a septiembre 2024&#10;&#10;" title="Componentes Yopal Mercado 14 Gases del Cusiana">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226510</xdr:colOff>
      <xdr:row>36</xdr:row>
      <xdr:rowOff>90703</xdr:rowOff>
    </xdr:from>
    <xdr:to>
      <xdr:col>11</xdr:col>
      <xdr:colOff>559698</xdr:colOff>
      <xdr:row>37</xdr:row>
      <xdr:rowOff>147853</xdr:rowOff>
    </xdr:to>
    <xdr:sp macro="" textlink="">
      <xdr:nvSpPr>
        <xdr:cNvPr id="12" name="CuadroTexto 11">
          <a:extLst>
            <a:ext uri="{FF2B5EF4-FFF2-40B4-BE49-F238E27FC236}">
              <a16:creationId xmlns:a16="http://schemas.microsoft.com/office/drawing/2014/main" id="{00000000-0008-0000-1E00-00000C000000}"/>
            </a:ext>
          </a:extLst>
        </xdr:cNvPr>
        <xdr:cNvSpPr txBox="1"/>
      </xdr:nvSpPr>
      <xdr:spPr>
        <a:xfrm>
          <a:off x="8418010" y="9234703"/>
          <a:ext cx="1899521" cy="2370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455957</xdr:colOff>
      <xdr:row>56</xdr:row>
      <xdr:rowOff>82690</xdr:rowOff>
    </xdr:from>
    <xdr:to>
      <xdr:col>12</xdr:col>
      <xdr:colOff>11421</xdr:colOff>
      <xdr:row>57</xdr:row>
      <xdr:rowOff>128462</xdr:rowOff>
    </xdr:to>
    <xdr:sp macro="" textlink="">
      <xdr:nvSpPr>
        <xdr:cNvPr id="13" name="CuadroTexto 12">
          <a:extLst>
            <a:ext uri="{FF2B5EF4-FFF2-40B4-BE49-F238E27FC236}">
              <a16:creationId xmlns:a16="http://schemas.microsoft.com/office/drawing/2014/main" id="{00000000-0008-0000-1E00-00000D000000}"/>
            </a:ext>
          </a:extLst>
        </xdr:cNvPr>
        <xdr:cNvSpPr txBox="1"/>
      </xdr:nvSpPr>
      <xdr:spPr>
        <a:xfrm>
          <a:off x="8647457" y="12825023"/>
          <a:ext cx="1904964" cy="2256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193947</xdr:colOff>
      <xdr:row>17</xdr:row>
      <xdr:rowOff>116120</xdr:rowOff>
    </xdr:from>
    <xdr:to>
      <xdr:col>20</xdr:col>
      <xdr:colOff>746233</xdr:colOff>
      <xdr:row>20</xdr:row>
      <xdr:rowOff>41774</xdr:rowOff>
    </xdr:to>
    <xdr:sp macro="" textlink="">
      <xdr:nvSpPr>
        <xdr:cNvPr id="16" name="CuadroTexto 15">
          <a:hlinkClick xmlns:r="http://schemas.openxmlformats.org/officeDocument/2006/relationships" r:id="rId5"/>
          <a:extLst>
            <a:ext uri="{FF2B5EF4-FFF2-40B4-BE49-F238E27FC236}">
              <a16:creationId xmlns:a16="http://schemas.microsoft.com/office/drawing/2014/main" id="{00000000-0008-0000-1E00-000010000000}"/>
            </a:ext>
          </a:extLst>
        </xdr:cNvPr>
        <xdr:cNvSpPr txBox="1"/>
      </xdr:nvSpPr>
      <xdr:spPr>
        <a:xfrm>
          <a:off x="14756614" y="5640620"/>
          <a:ext cx="2118619" cy="66648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133046</xdr:colOff>
      <xdr:row>10</xdr:row>
      <xdr:rowOff>3024</xdr:rowOff>
    </xdr:from>
    <xdr:to>
      <xdr:col>20</xdr:col>
      <xdr:colOff>810380</xdr:colOff>
      <xdr:row>23</xdr:row>
      <xdr:rowOff>1</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278191</xdr:colOff>
      <xdr:row>28</xdr:row>
      <xdr:rowOff>157237</xdr:rowOff>
    </xdr:from>
    <xdr:to>
      <xdr:col>9</xdr:col>
      <xdr:colOff>1560286</xdr:colOff>
      <xdr:row>43</xdr:row>
      <xdr:rowOff>145141</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302381</xdr:colOff>
      <xdr:row>29</xdr:row>
      <xdr:rowOff>146476</xdr:rowOff>
    </xdr:from>
    <xdr:to>
      <xdr:col>20</xdr:col>
      <xdr:colOff>495904</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5782733"/>
          <a:ext cx="13354958" cy="2678293"/>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814082" y="5366656"/>
          <a:ext cx="6369996" cy="962189"/>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073868"/>
          <a:ext cx="5248399" cy="2355760"/>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96218" y="12175599"/>
          <a:ext cx="10726511" cy="239273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952926</xdr:colOff>
      <xdr:row>18</xdr:row>
      <xdr:rowOff>163993</xdr:rowOff>
    </xdr:from>
    <xdr:to>
      <xdr:col>18</xdr:col>
      <xdr:colOff>274320</xdr:colOff>
      <xdr:row>39</xdr:row>
      <xdr:rowOff>64209</xdr:rowOff>
    </xdr:to>
    <xdr:graphicFrame macro="">
      <xdr:nvGraphicFramePr>
        <xdr:cNvPr id="9" name="Gráfico 8" descr="Comportamiento de los componentes tarifarios:  CUV, G,T, D, desde septiembre 2023 a septiembre 2024&#10;"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90714</xdr:colOff>
      <xdr:row>41</xdr:row>
      <xdr:rowOff>66928</xdr:rowOff>
    </xdr:from>
    <xdr:to>
      <xdr:col>18</xdr:col>
      <xdr:colOff>350520</xdr:colOff>
      <xdr:row>59</xdr:row>
      <xdr:rowOff>47039</xdr:rowOff>
    </xdr:to>
    <xdr:graphicFrame macro="">
      <xdr:nvGraphicFramePr>
        <xdr:cNvPr id="10" name="Gráfico 9" descr="Comportamiento de la tarifa:  estrato1, estrato 2, estratos 3 y 4 y estratos 5y 6&#10; y 6.  desde septiembre 2023 a septiembre 2024&#10;&#10;&#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419316</xdr:colOff>
      <xdr:row>17</xdr:row>
      <xdr:rowOff>143841</xdr:rowOff>
    </xdr:from>
    <xdr:to>
      <xdr:col>21</xdr:col>
      <xdr:colOff>230205</xdr:colOff>
      <xdr:row>20</xdr:row>
      <xdr:rowOff>95039</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5354516" y="5736921"/>
          <a:ext cx="2188329" cy="68271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9</xdr:col>
      <xdr:colOff>589047</xdr:colOff>
      <xdr:row>59</xdr:row>
      <xdr:rowOff>11436</xdr:rowOff>
    </xdr:from>
    <xdr:to>
      <xdr:col>12</xdr:col>
      <xdr:colOff>478006</xdr:colOff>
      <xdr:row>60</xdr:row>
      <xdr:rowOff>68587</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695430" y="13532883"/>
          <a:ext cx="2004725" cy="2435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0.50315</cdr:x>
      <cdr:y>0.92649</cdr:y>
    </cdr:from>
    <cdr:to>
      <cdr:x>0.64937</cdr:x>
      <cdr:y>1</cdr:y>
    </cdr:to>
    <cdr:pic>
      <cdr:nvPicPr>
        <cdr:cNvPr id="2" name="chart">
          <a:extLst xmlns:a="http://schemas.openxmlformats.org/drawingml/2006/main">
            <a:ext uri="{FF2B5EF4-FFF2-40B4-BE49-F238E27FC236}">
              <a16:creationId xmlns:a16="http://schemas.microsoft.com/office/drawing/2014/main" id="{D1E3F168-728A-8613-E947-1D076E60B5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96127" y="3534327"/>
          <a:ext cx="1597290" cy="280440"/>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3</xdr:col>
      <xdr:colOff>691443</xdr:colOff>
      <xdr:row>19</xdr:row>
      <xdr:rowOff>153206</xdr:rowOff>
    </xdr:from>
    <xdr:to>
      <xdr:col>18</xdr:col>
      <xdr:colOff>55418</xdr:colOff>
      <xdr:row>40</xdr:row>
      <xdr:rowOff>144815</xdr:rowOff>
    </xdr:to>
    <xdr:graphicFrame macro="">
      <xdr:nvGraphicFramePr>
        <xdr:cNvPr id="2" name="Gráfico 1" descr="Comportamiento de los componentes tarifarios:  CUV, G,T, D,  desde septiembre 2023 a septiembre 2024&#10;"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860777</xdr:colOff>
      <xdr:row>42</xdr:row>
      <xdr:rowOff>54430</xdr:rowOff>
    </xdr:from>
    <xdr:to>
      <xdr:col>18</xdr:col>
      <xdr:colOff>290946</xdr:colOff>
      <xdr:row>64</xdr:row>
      <xdr:rowOff>56445</xdr:rowOff>
    </xdr:to>
    <xdr:graphicFrame macro="">
      <xdr:nvGraphicFramePr>
        <xdr:cNvPr id="3" name="Gráfico 2" descr="Comportamiento de la tarifa:  estrato1, estrato 2, estratos 3 y 4 y estratos 5 y 6&#10;y 6.  desde septiembre 2023 a septiembre 2024&#10;"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565083</xdr:colOff>
      <xdr:row>17</xdr:row>
      <xdr:rowOff>98112</xdr:rowOff>
    </xdr:from>
    <xdr:to>
      <xdr:col>21</xdr:col>
      <xdr:colOff>50878</xdr:colOff>
      <xdr:row>20</xdr:row>
      <xdr:rowOff>39515</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5943628" y="5709203"/>
          <a:ext cx="1854923" cy="49558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116633</xdr:colOff>
      <xdr:row>19</xdr:row>
      <xdr:rowOff>129638</xdr:rowOff>
    </xdr:from>
    <xdr:to>
      <xdr:col>18</xdr:col>
      <xdr:colOff>195649</xdr:colOff>
      <xdr:row>39</xdr:row>
      <xdr:rowOff>102051</xdr:rowOff>
    </xdr:to>
    <xdr:graphicFrame macro="">
      <xdr:nvGraphicFramePr>
        <xdr:cNvPr id="2" name="Gráfico 1" descr="Comportamiento de los componentes tarifarios:  CUV, G,T, D,  desde septiembre 2023 a septiembre 2024&#10;"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390485</xdr:colOff>
      <xdr:row>39</xdr:row>
      <xdr:rowOff>132217</xdr:rowOff>
    </xdr:from>
    <xdr:to>
      <xdr:col>12</xdr:col>
      <xdr:colOff>667775</xdr:colOff>
      <xdr:row>40</xdr:row>
      <xdr:rowOff>189367</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8000188" y="10831109"/>
          <a:ext cx="1842479" cy="3042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271714</xdr:colOff>
      <xdr:row>61</xdr:row>
      <xdr:rowOff>148442</xdr:rowOff>
    </xdr:from>
    <xdr:to>
      <xdr:col>12</xdr:col>
      <xdr:colOff>529373</xdr:colOff>
      <xdr:row>63</xdr:row>
      <xdr:rowOff>13925</xdr:rowOff>
    </xdr:to>
    <xdr:sp macro="" textlink="">
      <xdr:nvSpPr>
        <xdr:cNvPr id="6" name="CuadroTexto 5">
          <a:extLst>
            <a:ext uri="{FF2B5EF4-FFF2-40B4-BE49-F238E27FC236}">
              <a16:creationId xmlns:a16="http://schemas.microsoft.com/office/drawing/2014/main" id="{00000000-0008-0000-0700-000006000000}"/>
            </a:ext>
          </a:extLst>
        </xdr:cNvPr>
        <xdr:cNvSpPr txBox="1"/>
      </xdr:nvSpPr>
      <xdr:spPr>
        <a:xfrm>
          <a:off x="7881417" y="16284307"/>
          <a:ext cx="1822848" cy="2979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549758</xdr:colOff>
      <xdr:row>17</xdr:row>
      <xdr:rowOff>290647</xdr:rowOff>
    </xdr:from>
    <xdr:to>
      <xdr:col>21</xdr:col>
      <xdr:colOff>679027</xdr:colOff>
      <xdr:row>21</xdr:row>
      <xdr:rowOff>28922</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4420217" y="5779106"/>
          <a:ext cx="2477053" cy="62384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298063</xdr:colOff>
      <xdr:row>43</xdr:row>
      <xdr:rowOff>93067</xdr:rowOff>
    </xdr:from>
    <xdr:to>
      <xdr:col>18</xdr:col>
      <xdr:colOff>92676</xdr:colOff>
      <xdr:row>61</xdr:row>
      <xdr:rowOff>68801</xdr:rowOff>
    </xdr:to>
    <xdr:graphicFrame macro="">
      <xdr:nvGraphicFramePr>
        <xdr:cNvPr id="14" name="Gráfico 13" descr="Comportamiento de la tarifa:  estrato1, estrato 2, estratos 3 y 4 y estratos 5y 6&#10; y 6.  desde septiembre 2023 a septiembre 2024&#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topLeftCell="A19" workbookViewId="0"/>
  </sheetViews>
  <sheetFormatPr baseColWidth="10" defaultRowHeight="14.4"/>
  <cols>
    <col min="1" max="29" width="11.44140625" style="2"/>
  </cols>
  <sheetData>
    <row r="2" spans="1:11" ht="15" customHeight="1" thickBot="1">
      <c r="B2" s="10"/>
      <c r="C2" s="10"/>
      <c r="D2" s="10"/>
      <c r="E2" s="10"/>
      <c r="F2" s="10"/>
      <c r="G2" s="10"/>
      <c r="H2" s="10"/>
      <c r="I2" s="10"/>
      <c r="J2" s="10"/>
      <c r="K2" s="10"/>
    </row>
    <row r="3" spans="1:11" ht="26.25" customHeight="1">
      <c r="A3" s="10"/>
      <c r="B3" s="10"/>
      <c r="C3" s="93" t="s">
        <v>90</v>
      </c>
      <c r="D3" s="94"/>
      <c r="E3" s="94"/>
      <c r="F3" s="94"/>
      <c r="G3" s="94"/>
      <c r="H3" s="94"/>
      <c r="I3" s="95"/>
      <c r="J3" s="10"/>
      <c r="K3" s="10"/>
    </row>
    <row r="4" spans="1:11" ht="26.25" customHeight="1" thickBot="1">
      <c r="A4" s="10"/>
      <c r="B4" s="10"/>
      <c r="C4" s="96"/>
      <c r="D4" s="97"/>
      <c r="E4" s="97"/>
      <c r="F4" s="97"/>
      <c r="G4" s="97"/>
      <c r="H4" s="97"/>
      <c r="I4" s="98"/>
      <c r="J4" s="10"/>
      <c r="K4" s="10"/>
    </row>
    <row r="5" spans="1:11" ht="15" customHeight="1">
      <c r="A5" s="10"/>
      <c r="B5" s="10"/>
      <c r="C5" s="37"/>
      <c r="D5" s="38"/>
      <c r="E5" s="38"/>
      <c r="F5" s="38"/>
      <c r="G5" s="38"/>
      <c r="H5" s="38"/>
      <c r="I5" s="39"/>
      <c r="J5" s="10"/>
      <c r="K5" s="10"/>
    </row>
    <row r="6" spans="1:11" ht="15" customHeight="1">
      <c r="A6" s="10"/>
      <c r="B6" s="10"/>
      <c r="C6" s="16"/>
      <c r="D6" s="40"/>
      <c r="E6" s="40"/>
      <c r="F6" s="40"/>
      <c r="G6" s="40"/>
      <c r="H6" s="40"/>
      <c r="I6" s="17"/>
      <c r="J6" s="10"/>
      <c r="K6" s="10"/>
    </row>
    <row r="7" spans="1:11" ht="15" customHeight="1">
      <c r="A7" s="10"/>
      <c r="B7" s="10"/>
      <c r="C7" s="16"/>
      <c r="D7" s="40"/>
      <c r="E7" s="40"/>
      <c r="F7" s="40"/>
      <c r="G7" s="40"/>
      <c r="H7" s="40"/>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 thickBot="1">
      <c r="C20" s="4"/>
      <c r="D20" s="5"/>
      <c r="E20" s="5"/>
      <c r="F20" s="5"/>
      <c r="G20" s="5"/>
      <c r="H20" s="5"/>
      <c r="I20" s="6"/>
    </row>
    <row r="21" spans="3:9" ht="15" customHeight="1" thickBot="1"/>
    <row r="22" spans="3:9" ht="81" customHeight="1" thickBot="1">
      <c r="C22" s="99" t="s">
        <v>61</v>
      </c>
      <c r="D22" s="100"/>
      <c r="E22" s="100"/>
      <c r="F22" s="100"/>
      <c r="G22" s="100"/>
      <c r="H22" s="100"/>
      <c r="I22" s="101"/>
    </row>
    <row r="23" spans="3:9" ht="3" customHeight="1" thickBot="1"/>
    <row r="24" spans="3:9" ht="45.6" customHeight="1" thickBot="1">
      <c r="C24" s="99" t="s">
        <v>89</v>
      </c>
      <c r="D24" s="100"/>
      <c r="E24" s="100"/>
      <c r="F24" s="100"/>
      <c r="G24" s="100"/>
      <c r="H24" s="100"/>
      <c r="I24" s="101"/>
    </row>
    <row r="25" spans="3:9" ht="7.5" customHeight="1" thickBot="1"/>
    <row r="26" spans="3:9" ht="19.5" customHeight="1">
      <c r="C26" s="102" t="s">
        <v>94</v>
      </c>
      <c r="D26" s="103"/>
      <c r="E26" s="103"/>
      <c r="F26" s="103"/>
      <c r="G26" s="103"/>
      <c r="H26" s="103"/>
      <c r="I26" s="104"/>
    </row>
    <row r="27" spans="3:9">
      <c r="C27" s="105"/>
      <c r="D27" s="106"/>
      <c r="E27" s="106"/>
      <c r="F27" s="106"/>
      <c r="G27" s="106"/>
      <c r="H27" s="106"/>
      <c r="I27" s="107"/>
    </row>
    <row r="28" spans="3:9">
      <c r="C28" s="105"/>
      <c r="D28" s="106"/>
      <c r="E28" s="106"/>
      <c r="F28" s="106"/>
      <c r="G28" s="106"/>
      <c r="H28" s="106"/>
      <c r="I28" s="107"/>
    </row>
    <row r="29" spans="3:9">
      <c r="C29" s="105"/>
      <c r="D29" s="106"/>
      <c r="E29" s="106"/>
      <c r="F29" s="106"/>
      <c r="G29" s="106"/>
      <c r="H29" s="106"/>
      <c r="I29" s="107"/>
    </row>
    <row r="30" spans="3:9" ht="15" thickBot="1">
      <c r="C30" s="108"/>
      <c r="D30" s="109"/>
      <c r="E30" s="109"/>
      <c r="F30" s="109"/>
      <c r="G30" s="109"/>
      <c r="H30" s="109"/>
      <c r="I30" s="110"/>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87"/>
  <sheetViews>
    <sheetView zoomScale="82" zoomScaleNormal="82" workbookViewId="0">
      <selection sqref="A1:C1"/>
    </sheetView>
  </sheetViews>
  <sheetFormatPr baseColWidth="10" defaultColWidth="11.44140625" defaultRowHeight="14.4"/>
  <cols>
    <col min="1" max="3" width="11.44140625" style="2"/>
    <col min="4" max="4" width="14.44140625" style="2" customWidth="1"/>
    <col min="5" max="5" width="18" style="2" customWidth="1"/>
    <col min="6" max="6" width="11.44140625" style="2"/>
    <col min="7" max="7" width="12.33203125" style="2" customWidth="1"/>
    <col min="8" max="12" width="11.44140625" style="2"/>
    <col min="13" max="13" width="10.5546875" style="2" customWidth="1"/>
    <col min="14" max="16384" width="11.44140625" style="2"/>
  </cols>
  <sheetData>
    <row r="1" spans="1:18">
      <c r="A1" s="190"/>
      <c r="B1" s="190"/>
      <c r="C1" s="190"/>
    </row>
    <row r="2" spans="1:18" ht="15" thickBot="1"/>
    <row r="3" spans="1:18" ht="26.25" customHeight="1" thickBot="1">
      <c r="F3" s="193" t="s">
        <v>125</v>
      </c>
      <c r="G3" s="194"/>
      <c r="H3" s="194"/>
      <c r="I3" s="194"/>
      <c r="J3" s="194"/>
      <c r="K3" s="194"/>
      <c r="L3" s="194"/>
      <c r="M3" s="194"/>
      <c r="N3" s="194"/>
      <c r="O3" s="194"/>
      <c r="P3" s="194"/>
      <c r="Q3" s="194"/>
      <c r="R3" s="195"/>
    </row>
    <row r="4" spans="1:18" ht="26.25" customHeight="1" thickBot="1">
      <c r="E4" s="41" t="s">
        <v>60</v>
      </c>
      <c r="F4" s="78">
        <v>45170</v>
      </c>
      <c r="G4" s="64">
        <v>45200</v>
      </c>
      <c r="H4" s="64">
        <v>45231</v>
      </c>
      <c r="I4" s="64">
        <v>45261</v>
      </c>
      <c r="J4" s="64">
        <v>45292</v>
      </c>
      <c r="K4" s="64">
        <v>45323</v>
      </c>
      <c r="L4" s="70">
        <v>45352</v>
      </c>
      <c r="M4" s="64">
        <v>45383</v>
      </c>
      <c r="N4" s="70">
        <v>45413</v>
      </c>
      <c r="O4" s="64">
        <v>45444</v>
      </c>
      <c r="P4" s="70">
        <v>45474</v>
      </c>
      <c r="Q4" s="64">
        <v>45505</v>
      </c>
      <c r="R4" s="79">
        <v>45536</v>
      </c>
    </row>
    <row r="5" spans="1:18" ht="26.25" customHeight="1">
      <c r="E5" s="44" t="s">
        <v>63</v>
      </c>
      <c r="F5" s="82">
        <v>699.68</v>
      </c>
      <c r="G5" s="69">
        <v>694.96</v>
      </c>
      <c r="H5" s="69">
        <v>695.28</v>
      </c>
      <c r="I5" s="69">
        <v>695.28</v>
      </c>
      <c r="J5" s="69">
        <v>642.83000000000004</v>
      </c>
      <c r="K5" s="69">
        <v>677.42</v>
      </c>
      <c r="L5" s="69">
        <v>708.44</v>
      </c>
      <c r="M5" s="69">
        <v>1399.86</v>
      </c>
      <c r="N5" s="69">
        <v>1311.98</v>
      </c>
      <c r="O5" s="69">
        <v>1312.28</v>
      </c>
      <c r="P5" s="69">
        <v>1259.8</v>
      </c>
      <c r="Q5" s="69">
        <v>1305.17</v>
      </c>
      <c r="R5" s="81">
        <v>1305.17</v>
      </c>
    </row>
    <row r="6" spans="1:18" ht="26.25" customHeight="1">
      <c r="E6" s="29" t="s">
        <v>64</v>
      </c>
      <c r="F6" s="74">
        <v>450.11</v>
      </c>
      <c r="G6" s="11">
        <v>517.63</v>
      </c>
      <c r="H6" s="11">
        <v>446.03</v>
      </c>
      <c r="I6" s="11">
        <v>446.03</v>
      </c>
      <c r="J6" s="11">
        <v>538.87</v>
      </c>
      <c r="K6" s="11">
        <v>461.59</v>
      </c>
      <c r="L6" s="11">
        <v>460.14</v>
      </c>
      <c r="M6" s="11">
        <v>650.49</v>
      </c>
      <c r="N6" s="11">
        <v>670.54</v>
      </c>
      <c r="O6" s="11">
        <v>567.94000000000005</v>
      </c>
      <c r="P6" s="11">
        <v>601.86</v>
      </c>
      <c r="Q6" s="11">
        <v>486.9</v>
      </c>
      <c r="R6" s="25">
        <v>486.9</v>
      </c>
    </row>
    <row r="7" spans="1:18" ht="26.25" customHeight="1">
      <c r="E7" s="29" t="s">
        <v>65</v>
      </c>
      <c r="F7" s="74">
        <v>475.33</v>
      </c>
      <c r="G7" s="11">
        <v>475.33</v>
      </c>
      <c r="H7" s="11">
        <v>479.27</v>
      </c>
      <c r="I7" s="11">
        <v>475.44</v>
      </c>
      <c r="J7" s="11">
        <v>513.39</v>
      </c>
      <c r="K7" s="11">
        <v>472.92</v>
      </c>
      <c r="L7" s="11">
        <v>477.03</v>
      </c>
      <c r="M7" s="11">
        <v>476.39</v>
      </c>
      <c r="N7" s="11">
        <v>477.68</v>
      </c>
      <c r="O7" s="11">
        <v>476.34</v>
      </c>
      <c r="P7" s="11">
        <v>479.26</v>
      </c>
      <c r="Q7" s="11">
        <v>479.71586000000002</v>
      </c>
      <c r="R7" s="25">
        <v>479.71586000000002</v>
      </c>
    </row>
    <row r="8" spans="1:18" ht="26.25" customHeight="1">
      <c r="E8" s="29" t="s">
        <v>66</v>
      </c>
      <c r="F8" s="74">
        <v>1679.03</v>
      </c>
      <c r="G8" s="11">
        <v>1746.12</v>
      </c>
      <c r="H8" s="11">
        <v>1675.45</v>
      </c>
      <c r="I8" s="11">
        <v>1675</v>
      </c>
      <c r="J8" s="11">
        <v>1705.82</v>
      </c>
      <c r="K8" s="11">
        <v>1662.32</v>
      </c>
      <c r="L8" s="11">
        <v>1703.21</v>
      </c>
      <c r="M8" s="11">
        <v>2569.14</v>
      </c>
      <c r="N8" s="11">
        <v>2524.7600000000002</v>
      </c>
      <c r="O8" s="11">
        <v>2424.67</v>
      </c>
      <c r="P8" s="11">
        <v>2399.06</v>
      </c>
      <c r="Q8" s="11">
        <v>2329.89</v>
      </c>
      <c r="R8" s="25">
        <v>2329.89</v>
      </c>
    </row>
    <row r="9" spans="1:18" ht="26.25" customHeight="1" thickBot="1">
      <c r="E9" s="30" t="s">
        <v>67</v>
      </c>
      <c r="F9" s="75">
        <v>2699</v>
      </c>
      <c r="G9" s="26">
        <v>2710</v>
      </c>
      <c r="H9" s="31">
        <v>2713</v>
      </c>
      <c r="I9" s="31">
        <v>2713</v>
      </c>
      <c r="J9" s="31">
        <v>2732</v>
      </c>
      <c r="K9" s="31">
        <v>2753</v>
      </c>
      <c r="L9" s="26">
        <v>2780</v>
      </c>
      <c r="M9" s="26">
        <v>2796</v>
      </c>
      <c r="N9" s="26">
        <v>2809</v>
      </c>
      <c r="O9" s="26">
        <v>2817</v>
      </c>
      <c r="P9" s="26">
        <v>2823</v>
      </c>
      <c r="Q9" s="26">
        <v>2825</v>
      </c>
      <c r="R9" s="27">
        <v>2825</v>
      </c>
    </row>
    <row r="10" spans="1:18" ht="30" customHeight="1" thickBot="1">
      <c r="E10" s="196" t="s">
        <v>88</v>
      </c>
      <c r="F10" s="196"/>
      <c r="G10" s="196"/>
      <c r="H10" s="196"/>
      <c r="I10" s="196"/>
      <c r="J10" s="196"/>
      <c r="K10" s="196"/>
      <c r="L10" s="196"/>
      <c r="M10" s="196"/>
      <c r="N10" s="196"/>
      <c r="O10" s="196"/>
      <c r="P10" s="196"/>
      <c r="Q10" s="196"/>
      <c r="R10" s="196"/>
    </row>
    <row r="11" spans="1:18" ht="30" customHeight="1" thickBot="1">
      <c r="F11" s="193" t="s">
        <v>126</v>
      </c>
      <c r="G11" s="194"/>
      <c r="H11" s="194"/>
      <c r="I11" s="194"/>
      <c r="J11" s="194"/>
      <c r="K11" s="194"/>
      <c r="L11" s="194"/>
      <c r="M11" s="194"/>
      <c r="N11" s="194"/>
      <c r="O11" s="194"/>
      <c r="P11" s="194"/>
      <c r="Q11" s="194"/>
      <c r="R11" s="195"/>
    </row>
    <row r="12" spans="1:18" ht="30" customHeight="1" thickBot="1">
      <c r="D12" s="36" t="s">
        <v>84</v>
      </c>
      <c r="E12" s="46" t="s">
        <v>83</v>
      </c>
      <c r="F12" s="78">
        <v>45170</v>
      </c>
      <c r="G12" s="64">
        <v>45200</v>
      </c>
      <c r="H12" s="64">
        <v>45231</v>
      </c>
      <c r="I12" s="64">
        <v>45261</v>
      </c>
      <c r="J12" s="64">
        <v>45292</v>
      </c>
      <c r="K12" s="64">
        <v>45323</v>
      </c>
      <c r="L12" s="70">
        <v>45352</v>
      </c>
      <c r="M12" s="64">
        <v>45383</v>
      </c>
      <c r="N12" s="70">
        <v>45413</v>
      </c>
      <c r="O12" s="64">
        <v>45444</v>
      </c>
      <c r="P12" s="70">
        <v>45474</v>
      </c>
      <c r="Q12" s="64">
        <v>45505</v>
      </c>
      <c r="R12" s="79">
        <v>45536</v>
      </c>
    </row>
    <row r="13" spans="1:18" ht="30" customHeight="1">
      <c r="D13" s="191" t="s">
        <v>85</v>
      </c>
      <c r="E13" s="44" t="s">
        <v>68</v>
      </c>
      <c r="F13" s="82">
        <v>765.41</v>
      </c>
      <c r="G13" s="69">
        <v>794.12</v>
      </c>
      <c r="H13" s="69">
        <v>760.84</v>
      </c>
      <c r="I13" s="69">
        <v>762.7</v>
      </c>
      <c r="J13" s="69">
        <v>794.89</v>
      </c>
      <c r="K13" s="69">
        <v>781.94</v>
      </c>
      <c r="L13" s="69">
        <v>785.02</v>
      </c>
      <c r="M13" s="69">
        <v>1125.1600000000001</v>
      </c>
      <c r="N13" s="69">
        <v>1112.9000000000001</v>
      </c>
      <c r="O13" s="69">
        <v>1070.1199999999999</v>
      </c>
      <c r="P13" s="69">
        <v>1061.6300000000001</v>
      </c>
      <c r="Q13" s="69">
        <v>1029.96</v>
      </c>
      <c r="R13" s="81">
        <v>1030.3900000000001</v>
      </c>
    </row>
    <row r="14" spans="1:18" ht="30" customHeight="1" thickBot="1">
      <c r="D14" s="192"/>
      <c r="E14" s="29" t="s">
        <v>69</v>
      </c>
      <c r="F14" s="74">
        <v>980.53</v>
      </c>
      <c r="G14" s="11">
        <v>1014.06</v>
      </c>
      <c r="H14" s="11">
        <v>969.81</v>
      </c>
      <c r="I14" s="11">
        <v>971.9</v>
      </c>
      <c r="J14" s="11">
        <v>991.4</v>
      </c>
      <c r="K14" s="11">
        <v>996.24</v>
      </c>
      <c r="L14" s="11">
        <v>978.2</v>
      </c>
      <c r="M14" s="11">
        <v>1428.55</v>
      </c>
      <c r="N14" s="11">
        <v>1389.48</v>
      </c>
      <c r="O14" s="11">
        <v>1335.02</v>
      </c>
      <c r="P14" s="11">
        <v>1324.88</v>
      </c>
      <c r="Q14" s="11">
        <v>1311.92</v>
      </c>
      <c r="R14" s="25">
        <v>1308.93</v>
      </c>
    </row>
    <row r="15" spans="1:18" ht="30" customHeight="1" thickBot="1">
      <c r="D15" s="35" t="s">
        <v>86</v>
      </c>
      <c r="E15" s="29" t="s">
        <v>70</v>
      </c>
      <c r="F15" s="74">
        <v>1679.03</v>
      </c>
      <c r="G15" s="11">
        <v>1746.12</v>
      </c>
      <c r="H15" s="11">
        <v>1675.45</v>
      </c>
      <c r="I15" s="11">
        <v>1675</v>
      </c>
      <c r="J15" s="11">
        <v>1705.82</v>
      </c>
      <c r="K15" s="11">
        <v>1705.82</v>
      </c>
      <c r="L15" s="11">
        <f t="shared" ref="L15:Q15" si="0">+L8</f>
        <v>1703.21</v>
      </c>
      <c r="M15" s="11">
        <f t="shared" si="0"/>
        <v>2569.14</v>
      </c>
      <c r="N15" s="11">
        <f t="shared" si="0"/>
        <v>2524.7600000000002</v>
      </c>
      <c r="O15" s="11">
        <f t="shared" si="0"/>
        <v>2424.67</v>
      </c>
      <c r="P15" s="11">
        <f t="shared" si="0"/>
        <v>2399.06</v>
      </c>
      <c r="Q15" s="11">
        <f t="shared" si="0"/>
        <v>2329.89</v>
      </c>
      <c r="R15" s="25">
        <f t="shared" ref="R15" si="1">+R8</f>
        <v>2329.89</v>
      </c>
    </row>
    <row r="16" spans="1:18" ht="30" customHeight="1" thickBot="1">
      <c r="D16" s="35" t="s">
        <v>87</v>
      </c>
      <c r="E16" s="30" t="s">
        <v>71</v>
      </c>
      <c r="F16" s="75">
        <v>1712.6106</v>
      </c>
      <c r="G16" s="26">
        <v>2095.3440000000001</v>
      </c>
      <c r="H16" s="26">
        <v>2010.54</v>
      </c>
      <c r="I16" s="26">
        <v>2010</v>
      </c>
      <c r="J16" s="26">
        <v>2046.9839999999999</v>
      </c>
      <c r="K16" s="26">
        <v>2046.9839999999999</v>
      </c>
      <c r="L16" s="26">
        <f t="shared" ref="L16:Q16" si="2">+L15*1.2</f>
        <v>2043.8519999999999</v>
      </c>
      <c r="M16" s="26">
        <f t="shared" si="2"/>
        <v>3082.9679999999998</v>
      </c>
      <c r="N16" s="26">
        <f t="shared" si="2"/>
        <v>3029.712</v>
      </c>
      <c r="O16" s="26">
        <f t="shared" si="2"/>
        <v>2909.6039999999998</v>
      </c>
      <c r="P16" s="26">
        <f t="shared" si="2"/>
        <v>2878.8719999999998</v>
      </c>
      <c r="Q16" s="26">
        <f t="shared" si="2"/>
        <v>2795.8679999999999</v>
      </c>
      <c r="R16" s="27">
        <f t="shared" ref="R16" si="3">+R15*1.2</f>
        <v>2795.8679999999999</v>
      </c>
    </row>
    <row r="17" spans="5:18" ht="15" customHeight="1">
      <c r="E17" s="196" t="s">
        <v>88</v>
      </c>
      <c r="F17" s="196"/>
      <c r="G17" s="196"/>
      <c r="H17" s="196"/>
      <c r="I17" s="196"/>
      <c r="J17" s="196"/>
      <c r="K17" s="196"/>
      <c r="L17" s="196"/>
      <c r="M17" s="196"/>
      <c r="N17" s="196"/>
      <c r="O17" s="196"/>
      <c r="P17" s="196"/>
      <c r="Q17" s="196"/>
      <c r="R17" s="196"/>
    </row>
    <row r="18" spans="5:18" ht="45.75" customHeight="1">
      <c r="E18" s="205" t="s">
        <v>93</v>
      </c>
      <c r="F18" s="205"/>
      <c r="G18" s="205"/>
      <c r="H18" s="205"/>
      <c r="I18" s="205"/>
      <c r="J18" s="205"/>
      <c r="K18" s="205"/>
      <c r="L18" s="205"/>
      <c r="M18" s="205"/>
      <c r="N18" s="205"/>
      <c r="O18" s="205"/>
      <c r="P18" s="205"/>
      <c r="Q18" s="205"/>
      <c r="R18" s="205"/>
    </row>
    <row r="19" spans="5:18" ht="15.6">
      <c r="E19" s="68"/>
    </row>
    <row r="28" spans="5:18" ht="19.95" customHeight="1"/>
    <row r="29" spans="5:18" ht="19.95" customHeight="1"/>
    <row r="30" spans="5:18" ht="19.95" customHeight="1"/>
    <row r="31" spans="5:18" ht="19.95" customHeight="1"/>
    <row r="32" spans="5:18" ht="19.95" customHeight="1"/>
    <row r="33" spans="5:5" ht="19.95" customHeight="1"/>
    <row r="34" spans="5:5" ht="19.95" customHeight="1"/>
    <row r="35" spans="5:5" ht="19.95" customHeight="1"/>
    <row r="36" spans="5:5" ht="19.95" customHeight="1"/>
    <row r="37" spans="5:5" ht="19.95" customHeight="1"/>
    <row r="38" spans="5:5" ht="19.95" customHeight="1"/>
    <row r="39" spans="5:5" ht="19.95" customHeight="1"/>
    <row r="40" spans="5:5" ht="19.95" customHeight="1"/>
    <row r="41" spans="5:5" ht="19.95" customHeight="1"/>
    <row r="42" spans="5:5" ht="19.95" customHeight="1">
      <c r="E42" s="67"/>
    </row>
    <row r="43" spans="5:5" ht="19.95" customHeight="1"/>
    <row r="44" spans="5:5" ht="19.95" customHeight="1"/>
    <row r="45" spans="5:5" ht="19.95" customHeight="1"/>
    <row r="46" spans="5:5" ht="19.95" customHeight="1"/>
    <row r="47" spans="5:5" ht="19.95" customHeight="1"/>
    <row r="48" spans="5:5" ht="19.95" customHeight="1"/>
    <row r="49" ht="19.95" customHeight="1"/>
    <row r="50" ht="19.95" customHeight="1"/>
    <row r="51" ht="19.95" customHeight="1"/>
    <row r="52" ht="19.95" customHeight="1"/>
    <row r="53" ht="19.95" customHeight="1"/>
    <row r="54" ht="19.95" customHeight="1"/>
    <row r="55" ht="19.95" customHeight="1"/>
    <row r="56" ht="19.95" customHeight="1"/>
    <row r="80" ht="32.25" customHeight="1"/>
    <row r="81" ht="32.25" customHeight="1"/>
    <row r="84" ht="30" customHeight="1"/>
    <row r="87" ht="21" customHeight="1"/>
  </sheetData>
  <mergeCells count="7">
    <mergeCell ref="A1:C1"/>
    <mergeCell ref="D13:D14"/>
    <mergeCell ref="F3:R3"/>
    <mergeCell ref="F11:R11"/>
    <mergeCell ref="E18:R18"/>
    <mergeCell ref="E17:R17"/>
    <mergeCell ref="E10:R10"/>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R95"/>
  <sheetViews>
    <sheetView zoomScale="88" zoomScaleNormal="88" workbookViewId="0">
      <selection sqref="A1:C1"/>
    </sheetView>
  </sheetViews>
  <sheetFormatPr baseColWidth="10" defaultColWidth="11.44140625" defaultRowHeight="14.4"/>
  <cols>
    <col min="1" max="3" width="11.44140625" style="2"/>
    <col min="4" max="4" width="14.44140625" style="2" customWidth="1"/>
    <col min="5" max="5" width="18" style="2" customWidth="1"/>
    <col min="6" max="8" width="9.6640625" style="2" customWidth="1"/>
    <col min="9" max="10" width="11.44140625" style="2"/>
    <col min="11" max="17" width="10.6640625" customWidth="1"/>
    <col min="18" max="16384" width="11.44140625" style="2"/>
  </cols>
  <sheetData>
    <row r="1" spans="1:18">
      <c r="A1" s="190"/>
      <c r="B1" s="190"/>
      <c r="C1" s="190"/>
      <c r="K1" s="2"/>
      <c r="L1" s="2"/>
    </row>
    <row r="2" spans="1:18" ht="15" thickBot="1">
      <c r="K2" s="2"/>
      <c r="L2" s="2"/>
      <c r="M2" s="2"/>
      <c r="N2" s="2"/>
      <c r="O2" s="2"/>
      <c r="P2" s="2"/>
      <c r="Q2" s="2"/>
    </row>
    <row r="3" spans="1:18" ht="26.25" customHeight="1" thickBot="1">
      <c r="F3" s="193" t="s">
        <v>127</v>
      </c>
      <c r="G3" s="194"/>
      <c r="H3" s="194"/>
      <c r="I3" s="194"/>
      <c r="J3" s="194"/>
      <c r="K3" s="194"/>
      <c r="L3" s="194"/>
      <c r="M3" s="194"/>
      <c r="N3" s="194"/>
      <c r="O3" s="194"/>
      <c r="P3" s="194"/>
      <c r="Q3" s="194"/>
      <c r="R3" s="195"/>
    </row>
    <row r="4" spans="1:18" ht="26.25" customHeight="1" thickBot="1">
      <c r="E4" s="41" t="s">
        <v>60</v>
      </c>
      <c r="F4" s="78">
        <v>45170</v>
      </c>
      <c r="G4" s="64">
        <v>45200</v>
      </c>
      <c r="H4" s="64">
        <v>45231</v>
      </c>
      <c r="I4" s="64">
        <v>45261</v>
      </c>
      <c r="J4" s="64">
        <v>45292</v>
      </c>
      <c r="K4" s="64">
        <v>45323</v>
      </c>
      <c r="L4" s="70">
        <v>45352</v>
      </c>
      <c r="M4" s="64">
        <v>45383</v>
      </c>
      <c r="N4" s="70">
        <v>45413</v>
      </c>
      <c r="O4" s="64">
        <v>45444</v>
      </c>
      <c r="P4" s="70">
        <v>45474</v>
      </c>
      <c r="Q4" s="64">
        <v>45505</v>
      </c>
      <c r="R4" s="79">
        <v>45536</v>
      </c>
    </row>
    <row r="5" spans="1:18" ht="26.25" customHeight="1">
      <c r="E5" s="44" t="s">
        <v>63</v>
      </c>
      <c r="F5" s="82">
        <v>1111.32</v>
      </c>
      <c r="G5" s="69">
        <v>1059.24</v>
      </c>
      <c r="H5" s="69">
        <v>1065.48</v>
      </c>
      <c r="I5" s="69">
        <v>1109.29</v>
      </c>
      <c r="J5" s="69">
        <v>1076.6400000000001</v>
      </c>
      <c r="K5" s="69">
        <v>1149.8399999999999</v>
      </c>
      <c r="L5" s="69">
        <v>1120.7</v>
      </c>
      <c r="M5" s="69">
        <v>1055.8599999999999</v>
      </c>
      <c r="N5" s="69">
        <v>948.36</v>
      </c>
      <c r="O5" s="69">
        <v>1036.93</v>
      </c>
      <c r="P5" s="69">
        <v>1101.2</v>
      </c>
      <c r="Q5" s="69">
        <v>1148.33</v>
      </c>
      <c r="R5" s="81">
        <v>996.18</v>
      </c>
    </row>
    <row r="6" spans="1:18" ht="26.25" customHeight="1">
      <c r="E6" s="29" t="s">
        <v>64</v>
      </c>
      <c r="F6" s="74">
        <v>1053.08</v>
      </c>
      <c r="G6" s="11">
        <v>1102.78</v>
      </c>
      <c r="H6" s="11">
        <v>1018.81</v>
      </c>
      <c r="I6" s="11">
        <v>1180.21</v>
      </c>
      <c r="J6" s="11">
        <v>1125.08</v>
      </c>
      <c r="K6" s="11">
        <v>1130.93</v>
      </c>
      <c r="L6" s="11">
        <v>1064.8399999999999</v>
      </c>
      <c r="M6" s="11">
        <v>1164.42</v>
      </c>
      <c r="N6" s="11">
        <v>1022.14</v>
      </c>
      <c r="O6" s="11">
        <v>1044.3699999999999</v>
      </c>
      <c r="P6" s="11">
        <v>1130.6099999999999</v>
      </c>
      <c r="Q6" s="11">
        <v>1055.68</v>
      </c>
      <c r="R6" s="25">
        <v>1092.71</v>
      </c>
    </row>
    <row r="7" spans="1:18" ht="26.25" customHeight="1">
      <c r="E7" s="29" t="s">
        <v>65</v>
      </c>
      <c r="F7" s="74">
        <v>831</v>
      </c>
      <c r="G7" s="11">
        <v>837</v>
      </c>
      <c r="H7" s="11">
        <v>839</v>
      </c>
      <c r="I7" s="11">
        <v>836</v>
      </c>
      <c r="J7" s="11">
        <v>833</v>
      </c>
      <c r="K7" s="11">
        <v>839</v>
      </c>
      <c r="L7" s="11">
        <v>848</v>
      </c>
      <c r="M7" s="11">
        <v>850</v>
      </c>
      <c r="N7" s="11">
        <v>854</v>
      </c>
      <c r="O7" s="11">
        <v>854</v>
      </c>
      <c r="P7" s="11">
        <v>859</v>
      </c>
      <c r="Q7" s="11">
        <v>861</v>
      </c>
      <c r="R7" s="25">
        <v>857</v>
      </c>
    </row>
    <row r="8" spans="1:18" ht="26.25" customHeight="1">
      <c r="E8" s="29" t="s">
        <v>66</v>
      </c>
      <c r="F8" s="74">
        <v>3003.77</v>
      </c>
      <c r="G8" s="11">
        <v>3011.88</v>
      </c>
      <c r="H8" s="11">
        <v>2933.28</v>
      </c>
      <c r="I8" s="11">
        <v>3156.1</v>
      </c>
      <c r="J8" s="11">
        <v>3048.21</v>
      </c>
      <c r="K8" s="11">
        <v>3133.79</v>
      </c>
      <c r="L8" s="11">
        <v>3037.71</v>
      </c>
      <c r="M8" s="11">
        <v>3088.17</v>
      </c>
      <c r="N8" s="11">
        <v>2826.38</v>
      </c>
      <c r="O8" s="11">
        <v>2946.18</v>
      </c>
      <c r="P8" s="11">
        <v>3127.34</v>
      </c>
      <c r="Q8" s="11">
        <v>3080.52</v>
      </c>
      <c r="R8" s="25">
        <v>2964.54</v>
      </c>
    </row>
    <row r="9" spans="1:18" ht="26.25" customHeight="1" thickBot="1">
      <c r="E9" s="30" t="s">
        <v>67</v>
      </c>
      <c r="F9" s="75">
        <v>2991.1</v>
      </c>
      <c r="G9" s="26">
        <v>3003.49</v>
      </c>
      <c r="H9" s="26">
        <v>3007.24</v>
      </c>
      <c r="I9" s="26">
        <v>3017.55</v>
      </c>
      <c r="J9" s="26">
        <v>3027.39</v>
      </c>
      <c r="K9" s="26">
        <v>3051.42</v>
      </c>
      <c r="L9" s="26">
        <v>3080.82</v>
      </c>
      <c r="M9" s="26">
        <v>3098.51</v>
      </c>
      <c r="N9" s="26">
        <v>3112.9</v>
      </c>
      <c r="O9" s="26">
        <v>3122.37</v>
      </c>
      <c r="P9" s="26">
        <v>3128.45</v>
      </c>
      <c r="Q9" s="26">
        <v>3130.79</v>
      </c>
      <c r="R9" s="27">
        <v>3126.88</v>
      </c>
    </row>
    <row r="10" spans="1:18" ht="30" customHeight="1" thickBot="1">
      <c r="E10" s="196" t="s">
        <v>88</v>
      </c>
      <c r="F10" s="197"/>
      <c r="G10" s="197"/>
      <c r="H10" s="197"/>
      <c r="I10" s="197"/>
      <c r="J10" s="197"/>
      <c r="K10" s="197"/>
      <c r="L10" s="197"/>
      <c r="M10" s="197"/>
      <c r="N10" s="197"/>
      <c r="O10" s="197"/>
      <c r="P10" s="197"/>
      <c r="Q10" s="197"/>
      <c r="R10" s="197"/>
    </row>
    <row r="11" spans="1:18" ht="30" customHeight="1" thickBot="1">
      <c r="F11" s="193" t="s">
        <v>128</v>
      </c>
      <c r="G11" s="194"/>
      <c r="H11" s="194"/>
      <c r="I11" s="194"/>
      <c r="J11" s="194"/>
      <c r="K11" s="194"/>
      <c r="L11" s="194"/>
      <c r="M11" s="194"/>
      <c r="N11" s="194"/>
      <c r="O11" s="194"/>
      <c r="P11" s="194"/>
      <c r="Q11" s="194"/>
      <c r="R11" s="195"/>
    </row>
    <row r="12" spans="1:18" ht="30" customHeight="1" thickBot="1">
      <c r="D12" s="36" t="s">
        <v>84</v>
      </c>
      <c r="E12" s="42" t="s">
        <v>83</v>
      </c>
      <c r="F12" s="78">
        <v>45170</v>
      </c>
      <c r="G12" s="64">
        <v>45200</v>
      </c>
      <c r="H12" s="64">
        <v>45231</v>
      </c>
      <c r="I12" s="64">
        <v>45261</v>
      </c>
      <c r="J12" s="64">
        <v>45292</v>
      </c>
      <c r="K12" s="64">
        <v>45323</v>
      </c>
      <c r="L12" s="70">
        <v>45352</v>
      </c>
      <c r="M12" s="64">
        <v>45383</v>
      </c>
      <c r="N12" s="70">
        <v>45413</v>
      </c>
      <c r="O12" s="64">
        <v>45444</v>
      </c>
      <c r="P12" s="70">
        <v>45474</v>
      </c>
      <c r="Q12" s="64">
        <v>45505</v>
      </c>
      <c r="R12" s="79">
        <v>45536</v>
      </c>
    </row>
    <row r="13" spans="1:18" ht="30" customHeight="1">
      <c r="D13" s="191" t="s">
        <v>85</v>
      </c>
      <c r="E13" s="44" t="s">
        <v>68</v>
      </c>
      <c r="F13" s="82">
        <v>1495.79</v>
      </c>
      <c r="G13" s="69">
        <v>1503.86</v>
      </c>
      <c r="H13" s="69">
        <v>1507.62</v>
      </c>
      <c r="I13" s="69">
        <v>1514.69</v>
      </c>
      <c r="J13" s="69">
        <v>1521.53</v>
      </c>
      <c r="K13" s="69">
        <v>1535.52</v>
      </c>
      <c r="L13" s="69">
        <v>1552.26</v>
      </c>
      <c r="M13" s="69">
        <v>1563.13</v>
      </c>
      <c r="N13" s="69">
        <v>1572.35</v>
      </c>
      <c r="O13" s="69">
        <v>1579.11</v>
      </c>
      <c r="P13" s="69">
        <v>1584.16</v>
      </c>
      <c r="Q13" s="69">
        <v>1587.33</v>
      </c>
      <c r="R13" s="81">
        <v>1587.33</v>
      </c>
    </row>
    <row r="14" spans="1:18" ht="30" customHeight="1" thickBot="1">
      <c r="D14" s="192"/>
      <c r="E14" s="29" t="s">
        <v>69</v>
      </c>
      <c r="F14" s="74">
        <v>1876.58</v>
      </c>
      <c r="G14" s="11">
        <v>1886.71</v>
      </c>
      <c r="H14" s="11">
        <v>1891.43</v>
      </c>
      <c r="I14" s="11">
        <v>1900.29</v>
      </c>
      <c r="J14" s="11">
        <v>1908.87</v>
      </c>
      <c r="K14" s="11">
        <v>1926.43</v>
      </c>
      <c r="L14" s="11">
        <v>1947.43</v>
      </c>
      <c r="M14" s="11">
        <v>1961.06</v>
      </c>
      <c r="N14" s="11">
        <v>1972.63</v>
      </c>
      <c r="O14" s="11">
        <v>1981.11</v>
      </c>
      <c r="P14" s="11">
        <v>1987.45</v>
      </c>
      <c r="Q14" s="11">
        <v>1991.43</v>
      </c>
      <c r="R14" s="25">
        <v>1991.43</v>
      </c>
    </row>
    <row r="15" spans="1:18" ht="30" customHeight="1" thickBot="1">
      <c r="D15" s="35" t="s">
        <v>86</v>
      </c>
      <c r="E15" s="29" t="s">
        <v>70</v>
      </c>
      <c r="F15" s="74">
        <v>3003.77</v>
      </c>
      <c r="G15" s="11">
        <v>3011.88</v>
      </c>
      <c r="H15" s="11">
        <v>2933.28</v>
      </c>
      <c r="I15" s="11">
        <f>+I8</f>
        <v>3156.1</v>
      </c>
      <c r="J15" s="11">
        <v>3048.21</v>
      </c>
      <c r="K15" s="11">
        <v>3133.79</v>
      </c>
      <c r="L15" s="11">
        <f t="shared" ref="L15:R15" si="0">+L8</f>
        <v>3037.71</v>
      </c>
      <c r="M15" s="11">
        <f t="shared" si="0"/>
        <v>3088.17</v>
      </c>
      <c r="N15" s="11">
        <f t="shared" si="0"/>
        <v>2826.38</v>
      </c>
      <c r="O15" s="11">
        <f t="shared" si="0"/>
        <v>2946.18</v>
      </c>
      <c r="P15" s="11">
        <f t="shared" si="0"/>
        <v>3127.34</v>
      </c>
      <c r="Q15" s="11">
        <f t="shared" si="0"/>
        <v>3080.52</v>
      </c>
      <c r="R15" s="25">
        <f t="shared" si="0"/>
        <v>2964.54</v>
      </c>
    </row>
    <row r="16" spans="1:18" ht="30" customHeight="1" thickBot="1">
      <c r="D16" s="35" t="s">
        <v>87</v>
      </c>
      <c r="E16" s="30" t="s">
        <v>71</v>
      </c>
      <c r="F16" s="75">
        <v>3604.5239999999999</v>
      </c>
      <c r="G16" s="26">
        <v>3614.2560000000003</v>
      </c>
      <c r="H16" s="26">
        <v>3519.9360000000001</v>
      </c>
      <c r="I16" s="26">
        <f>+I15*1.2</f>
        <v>3787.3199999999997</v>
      </c>
      <c r="J16" s="26">
        <v>3657.8519999999999</v>
      </c>
      <c r="K16" s="26">
        <v>3760.5479999999998</v>
      </c>
      <c r="L16" s="26">
        <f t="shared" ref="L16:R16" si="1">+L15*1.2</f>
        <v>3645.252</v>
      </c>
      <c r="M16" s="26">
        <f t="shared" si="1"/>
        <v>3705.8040000000001</v>
      </c>
      <c r="N16" s="26">
        <f t="shared" si="1"/>
        <v>3391.6559999999999</v>
      </c>
      <c r="O16" s="26">
        <f t="shared" si="1"/>
        <v>3535.4159999999997</v>
      </c>
      <c r="P16" s="26">
        <f t="shared" si="1"/>
        <v>3752.808</v>
      </c>
      <c r="Q16" s="26">
        <f t="shared" si="1"/>
        <v>3696.6239999999998</v>
      </c>
      <c r="R16" s="27">
        <f t="shared" si="1"/>
        <v>3557.4479999999999</v>
      </c>
    </row>
    <row r="17" spans="5:18" ht="15" customHeight="1">
      <c r="E17" s="199" t="s">
        <v>131</v>
      </c>
      <c r="F17" s="200"/>
      <c r="G17" s="200"/>
      <c r="H17" s="200"/>
      <c r="I17" s="200"/>
      <c r="J17" s="200"/>
      <c r="K17" s="200"/>
      <c r="L17" s="200"/>
      <c r="M17" s="200"/>
      <c r="N17" s="200"/>
      <c r="O17" s="200"/>
      <c r="P17" s="200"/>
      <c r="Q17" s="200"/>
      <c r="R17" s="200"/>
    </row>
    <row r="18" spans="5:18" ht="24.75" customHeight="1">
      <c r="E18" s="200"/>
      <c r="F18" s="200"/>
      <c r="G18" s="200"/>
      <c r="H18" s="200"/>
      <c r="I18" s="200"/>
      <c r="J18" s="200"/>
      <c r="K18" s="200"/>
      <c r="L18" s="200"/>
      <c r="M18" s="200"/>
      <c r="N18" s="200"/>
      <c r="O18" s="200"/>
      <c r="P18" s="200"/>
      <c r="Q18" s="200"/>
      <c r="R18" s="200"/>
    </row>
    <row r="19" spans="5:18">
      <c r="K19" s="2"/>
      <c r="L19" s="2"/>
      <c r="M19" s="2"/>
      <c r="N19" s="2"/>
      <c r="O19" s="2"/>
      <c r="P19" s="2"/>
      <c r="Q19" s="2"/>
    </row>
    <row r="20" spans="5:18">
      <c r="K20" s="2"/>
      <c r="L20" s="2"/>
      <c r="M20" s="2"/>
      <c r="N20" s="2"/>
      <c r="O20" s="2"/>
      <c r="P20" s="2"/>
      <c r="Q20" s="2"/>
    </row>
    <row r="21" spans="5:18">
      <c r="K21" s="2"/>
      <c r="L21" s="2"/>
      <c r="M21" s="2"/>
      <c r="N21" s="2"/>
      <c r="O21" s="2"/>
      <c r="P21" s="2"/>
      <c r="Q21" s="2"/>
    </row>
    <row r="22" spans="5:18">
      <c r="K22" s="2"/>
      <c r="L22" s="2"/>
      <c r="M22" s="2"/>
      <c r="N22" s="2"/>
      <c r="O22" s="2"/>
      <c r="P22" s="2"/>
      <c r="Q22" s="2"/>
    </row>
    <row r="23" spans="5:18">
      <c r="K23" s="2"/>
      <c r="L23" s="2"/>
      <c r="M23" s="2"/>
      <c r="N23" s="2"/>
      <c r="O23" s="2"/>
      <c r="P23" s="2"/>
      <c r="Q23" s="2"/>
    </row>
    <row r="24" spans="5:18">
      <c r="K24" s="2"/>
      <c r="L24" s="2"/>
      <c r="M24" s="2"/>
      <c r="N24" s="2"/>
      <c r="O24" s="2"/>
      <c r="P24" s="2"/>
      <c r="Q24" s="2"/>
    </row>
    <row r="25" spans="5:18">
      <c r="K25" s="2"/>
      <c r="L25" s="2"/>
      <c r="M25" s="2"/>
      <c r="N25" s="2"/>
      <c r="O25" s="2"/>
      <c r="P25" s="2"/>
      <c r="Q25" s="2"/>
    </row>
    <row r="26" spans="5:18" ht="19.95" customHeight="1">
      <c r="K26" s="2"/>
      <c r="L26" s="2"/>
      <c r="M26" s="2"/>
      <c r="N26" s="2"/>
      <c r="O26" s="2"/>
      <c r="P26" s="2"/>
      <c r="Q26" s="2"/>
    </row>
    <row r="27" spans="5:18" ht="19.95" customHeight="1">
      <c r="K27" s="2"/>
      <c r="L27" s="2"/>
      <c r="M27" s="2"/>
      <c r="N27" s="2"/>
      <c r="O27" s="2"/>
      <c r="P27" s="2"/>
      <c r="Q27" s="2"/>
    </row>
    <row r="28" spans="5:18" ht="19.95" customHeight="1">
      <c r="K28" s="2"/>
      <c r="L28" s="2"/>
      <c r="M28" s="2"/>
      <c r="N28" s="2"/>
      <c r="O28" s="2"/>
      <c r="P28" s="2"/>
      <c r="Q28" s="2"/>
    </row>
    <row r="29" spans="5:18" ht="19.95" customHeight="1">
      <c r="K29" s="2"/>
      <c r="L29" s="2"/>
      <c r="M29" s="2"/>
      <c r="N29" s="2"/>
      <c r="O29" s="2"/>
      <c r="P29" s="2"/>
      <c r="Q29" s="2"/>
    </row>
    <row r="30" spans="5:18" ht="19.95" customHeight="1">
      <c r="K30" s="2"/>
      <c r="L30" s="2"/>
      <c r="M30" s="2"/>
      <c r="N30" s="2"/>
      <c r="O30" s="2"/>
      <c r="P30" s="2"/>
      <c r="Q30" s="2"/>
    </row>
    <row r="31" spans="5:18" ht="19.95" customHeight="1">
      <c r="K31" s="2"/>
      <c r="L31" s="2"/>
      <c r="M31" s="2"/>
      <c r="N31" s="2"/>
      <c r="O31" s="2"/>
      <c r="P31" s="2"/>
      <c r="Q31" s="2"/>
    </row>
    <row r="32" spans="5:18" ht="19.95" customHeight="1">
      <c r="K32" s="2"/>
      <c r="L32" s="2"/>
      <c r="M32" s="2"/>
      <c r="N32" s="2"/>
      <c r="O32" s="2"/>
      <c r="P32" s="2"/>
      <c r="Q32" s="2"/>
    </row>
    <row r="33" spans="11:17" ht="19.95" customHeight="1">
      <c r="K33" s="2"/>
      <c r="L33" s="2"/>
      <c r="M33" s="2"/>
      <c r="N33" s="2"/>
      <c r="O33" s="2"/>
      <c r="P33" s="2"/>
      <c r="Q33" s="2"/>
    </row>
    <row r="34" spans="11:17" ht="19.95" customHeight="1">
      <c r="K34" s="2"/>
      <c r="L34" s="2"/>
      <c r="M34" s="2"/>
      <c r="N34" s="2"/>
      <c r="O34" s="2"/>
      <c r="P34" s="2"/>
      <c r="Q34" s="2"/>
    </row>
    <row r="35" spans="11:17" ht="19.95" customHeight="1">
      <c r="K35" s="2"/>
      <c r="L35" s="2"/>
      <c r="M35" s="2"/>
      <c r="N35" s="2"/>
      <c r="O35" s="2"/>
      <c r="P35" s="2"/>
      <c r="Q35" s="2"/>
    </row>
    <row r="36" spans="11:17" ht="19.95" customHeight="1">
      <c r="K36" s="2"/>
      <c r="L36" s="2"/>
      <c r="M36" s="2"/>
      <c r="N36" s="2"/>
      <c r="O36" s="2"/>
      <c r="P36" s="2"/>
      <c r="Q36" s="2"/>
    </row>
    <row r="37" spans="11:17" ht="19.95" customHeight="1">
      <c r="K37" s="2"/>
      <c r="L37" s="2"/>
      <c r="M37" s="2"/>
      <c r="N37" s="2"/>
      <c r="O37" s="2"/>
      <c r="P37" s="2"/>
      <c r="Q37" s="2"/>
    </row>
    <row r="38" spans="11:17" ht="19.95" customHeight="1">
      <c r="K38" s="2"/>
      <c r="L38" s="2"/>
      <c r="M38" s="2"/>
      <c r="N38" s="2"/>
      <c r="O38" s="2"/>
      <c r="P38" s="2"/>
      <c r="Q38" s="2"/>
    </row>
    <row r="39" spans="11:17" ht="19.95" customHeight="1">
      <c r="K39" s="2"/>
      <c r="L39" s="2"/>
      <c r="M39" s="2"/>
      <c r="N39" s="2"/>
      <c r="O39" s="2"/>
      <c r="P39" s="2"/>
      <c r="Q39" s="2"/>
    </row>
    <row r="40" spans="11:17" ht="19.95" customHeight="1">
      <c r="K40" s="2"/>
      <c r="L40" s="2"/>
      <c r="M40" s="2"/>
      <c r="N40" s="2"/>
      <c r="O40" s="2"/>
      <c r="P40" s="2"/>
      <c r="Q40" s="2"/>
    </row>
    <row r="41" spans="11:17" ht="19.95" customHeight="1">
      <c r="K41" s="2"/>
      <c r="L41" s="2"/>
      <c r="M41" s="2"/>
      <c r="N41" s="2"/>
      <c r="O41" s="2"/>
      <c r="P41" s="2"/>
      <c r="Q41" s="2"/>
    </row>
    <row r="42" spans="11:17" ht="19.95" customHeight="1">
      <c r="K42" s="2"/>
      <c r="L42" s="2"/>
      <c r="M42" s="2"/>
      <c r="N42" s="2"/>
      <c r="O42" s="2"/>
      <c r="P42" s="2"/>
      <c r="Q42" s="2"/>
    </row>
    <row r="43" spans="11:17" ht="19.95" customHeight="1">
      <c r="K43" s="2"/>
      <c r="L43" s="2"/>
      <c r="M43" s="2"/>
      <c r="N43" s="2"/>
      <c r="O43" s="2"/>
      <c r="P43" s="2"/>
      <c r="Q43" s="2"/>
    </row>
    <row r="44" spans="11:17" ht="19.95" customHeight="1">
      <c r="K44" s="2"/>
      <c r="L44" s="2"/>
      <c r="M44" s="2"/>
      <c r="N44" s="2"/>
      <c r="O44" s="2"/>
      <c r="P44" s="2"/>
      <c r="Q44" s="2"/>
    </row>
    <row r="45" spans="11:17" ht="19.95" customHeight="1">
      <c r="K45" s="2"/>
      <c r="L45" s="2"/>
      <c r="M45" s="2"/>
      <c r="N45" s="2"/>
      <c r="O45" s="2"/>
      <c r="P45" s="2"/>
      <c r="Q45" s="2"/>
    </row>
    <row r="46" spans="11:17" ht="19.95" customHeight="1">
      <c r="K46" s="2"/>
      <c r="L46" s="2"/>
      <c r="M46" s="2"/>
      <c r="N46" s="2"/>
      <c r="O46" s="2"/>
      <c r="P46" s="2"/>
      <c r="Q46" s="2"/>
    </row>
    <row r="47" spans="11:17" ht="19.95" customHeight="1">
      <c r="K47" s="2"/>
      <c r="L47" s="2"/>
      <c r="M47" s="2"/>
      <c r="N47" s="2"/>
      <c r="O47" s="2"/>
      <c r="P47" s="2"/>
      <c r="Q47" s="2"/>
    </row>
    <row r="48" spans="11:17" ht="19.95" customHeight="1">
      <c r="K48" s="2"/>
      <c r="L48" s="2"/>
      <c r="M48" s="2"/>
      <c r="N48" s="2"/>
      <c r="O48" s="2"/>
      <c r="P48" s="2"/>
      <c r="Q48" s="2"/>
    </row>
    <row r="49" spans="11:17" ht="19.95" customHeight="1">
      <c r="K49" s="2"/>
      <c r="L49" s="2"/>
      <c r="M49" s="2"/>
      <c r="N49" s="2"/>
      <c r="O49" s="2"/>
      <c r="P49" s="2"/>
      <c r="Q49" s="2"/>
    </row>
    <row r="50" spans="11:17" ht="19.95" customHeight="1">
      <c r="K50" s="2"/>
      <c r="L50" s="2"/>
      <c r="M50" s="2"/>
      <c r="N50" s="2"/>
      <c r="O50" s="2"/>
      <c r="P50" s="2"/>
      <c r="Q50" s="2"/>
    </row>
    <row r="51" spans="11:17" ht="19.95" customHeight="1">
      <c r="K51" s="2"/>
      <c r="L51" s="2"/>
      <c r="M51" s="2"/>
      <c r="N51" s="2"/>
      <c r="O51" s="2"/>
      <c r="P51" s="2"/>
      <c r="Q51" s="2"/>
    </row>
    <row r="52" spans="11:17" ht="19.95" customHeight="1">
      <c r="K52" s="2"/>
      <c r="L52" s="2"/>
      <c r="M52" s="2"/>
      <c r="N52" s="2"/>
      <c r="O52" s="2"/>
      <c r="P52" s="2"/>
      <c r="Q52" s="2"/>
    </row>
    <row r="53" spans="11:17" ht="19.95" customHeight="1">
      <c r="K53" s="2"/>
      <c r="L53" s="2"/>
      <c r="M53" s="2"/>
      <c r="N53" s="2"/>
      <c r="O53" s="2"/>
      <c r="P53" s="2"/>
      <c r="Q53" s="2"/>
    </row>
    <row r="54" spans="11:17" ht="19.95" customHeight="1">
      <c r="K54" s="2"/>
      <c r="L54" s="2"/>
      <c r="M54" s="2"/>
      <c r="N54" s="2"/>
      <c r="O54" s="2"/>
      <c r="P54" s="2"/>
      <c r="Q54" s="2"/>
    </row>
    <row r="55" spans="11:17" ht="19.95" customHeight="1">
      <c r="K55" s="2"/>
      <c r="L55" s="2"/>
      <c r="M55" s="2"/>
      <c r="N55" s="2"/>
      <c r="O55" s="2"/>
      <c r="P55" s="2"/>
      <c r="Q55" s="2"/>
    </row>
    <row r="56" spans="11:17" ht="19.95" customHeight="1">
      <c r="K56" s="2"/>
      <c r="L56" s="2"/>
      <c r="M56" s="2"/>
      <c r="N56" s="2"/>
      <c r="O56" s="2"/>
      <c r="P56" s="2"/>
      <c r="Q56" s="2"/>
    </row>
    <row r="57" spans="11:17" ht="19.95" customHeight="1">
      <c r="K57" s="2"/>
      <c r="L57" s="2"/>
      <c r="M57" s="2"/>
      <c r="N57" s="2"/>
      <c r="O57" s="2"/>
      <c r="P57" s="2"/>
      <c r="Q57" s="2"/>
    </row>
    <row r="58" spans="11:17">
      <c r="K58" s="2"/>
      <c r="L58" s="2"/>
      <c r="M58" s="2"/>
      <c r="N58" s="2"/>
      <c r="O58" s="2"/>
      <c r="P58" s="2"/>
      <c r="Q58" s="2"/>
    </row>
    <row r="59" spans="11:17">
      <c r="K59" s="2"/>
      <c r="L59" s="2"/>
      <c r="M59" s="2"/>
      <c r="N59" s="2"/>
      <c r="O59" s="2"/>
      <c r="P59" s="2"/>
      <c r="Q59" s="2"/>
    </row>
    <row r="60" spans="11:17">
      <c r="K60" s="2"/>
      <c r="L60" s="2"/>
      <c r="M60" s="2"/>
      <c r="N60" s="2"/>
      <c r="O60" s="2"/>
      <c r="P60" s="2"/>
      <c r="Q60" s="2"/>
    </row>
    <row r="61" spans="11:17">
      <c r="K61" s="2"/>
      <c r="L61" s="2"/>
      <c r="M61" s="2"/>
      <c r="N61" s="2"/>
      <c r="O61" s="2"/>
      <c r="P61" s="2"/>
      <c r="Q61" s="2"/>
    </row>
    <row r="62" spans="11:17">
      <c r="K62" s="2"/>
      <c r="L62" s="2"/>
      <c r="M62" s="2"/>
      <c r="N62" s="2"/>
      <c r="O62" s="2"/>
      <c r="P62" s="2"/>
      <c r="Q62" s="2"/>
    </row>
    <row r="63" spans="11:17">
      <c r="K63" s="2"/>
      <c r="L63" s="2"/>
      <c r="M63" s="2"/>
      <c r="N63" s="2"/>
      <c r="O63" s="2"/>
      <c r="P63" s="2"/>
      <c r="Q63" s="2"/>
    </row>
    <row r="64" spans="11:17">
      <c r="K64" s="2"/>
      <c r="L64" s="2"/>
      <c r="M64" s="2"/>
      <c r="N64" s="2"/>
      <c r="O64" s="2"/>
      <c r="P64" s="2"/>
      <c r="Q64" s="2"/>
    </row>
    <row r="65" spans="11:17">
      <c r="K65" s="2"/>
      <c r="L65" s="2"/>
      <c r="M65" s="2"/>
      <c r="N65" s="2"/>
      <c r="O65" s="2"/>
      <c r="P65" s="2"/>
      <c r="Q65" s="2"/>
    </row>
    <row r="66" spans="11:17">
      <c r="K66" s="2"/>
      <c r="L66" s="2"/>
      <c r="M66" s="2"/>
      <c r="N66" s="2"/>
      <c r="O66" s="2"/>
      <c r="P66" s="2"/>
      <c r="Q66" s="2"/>
    </row>
    <row r="67" spans="11:17">
      <c r="K67" s="2"/>
      <c r="L67" s="2"/>
      <c r="M67" s="2"/>
      <c r="N67" s="2"/>
      <c r="O67" s="2"/>
      <c r="P67" s="2"/>
      <c r="Q67" s="2"/>
    </row>
    <row r="68" spans="11:17">
      <c r="K68" s="2"/>
      <c r="L68" s="2"/>
      <c r="M68" s="2"/>
      <c r="N68" s="2"/>
      <c r="O68" s="2"/>
      <c r="P68" s="2"/>
      <c r="Q68" s="2"/>
    </row>
    <row r="69" spans="11:17">
      <c r="K69" s="2"/>
      <c r="L69" s="2"/>
      <c r="M69" s="2"/>
      <c r="N69" s="2"/>
      <c r="O69" s="2"/>
      <c r="P69" s="2"/>
      <c r="Q69" s="2"/>
    </row>
    <row r="70" spans="11:17">
      <c r="K70" s="2"/>
      <c r="L70" s="2"/>
      <c r="M70" s="2"/>
      <c r="N70" s="2"/>
      <c r="O70" s="2"/>
      <c r="P70" s="2"/>
      <c r="Q70" s="2"/>
    </row>
    <row r="71" spans="11:17">
      <c r="K71" s="2"/>
      <c r="L71" s="2"/>
      <c r="M71" s="2"/>
      <c r="N71" s="2"/>
      <c r="O71" s="2"/>
      <c r="P71" s="2"/>
      <c r="Q71" s="2"/>
    </row>
    <row r="72" spans="11:17">
      <c r="K72" s="2"/>
      <c r="L72" s="2"/>
      <c r="M72" s="2"/>
      <c r="N72" s="2"/>
      <c r="O72" s="2"/>
      <c r="P72" s="2"/>
      <c r="Q72" s="2"/>
    </row>
    <row r="73" spans="11:17">
      <c r="K73" s="2"/>
      <c r="L73" s="2"/>
      <c r="M73" s="2"/>
      <c r="N73" s="2"/>
      <c r="O73" s="2"/>
      <c r="P73" s="2"/>
      <c r="Q73" s="2"/>
    </row>
    <row r="74" spans="11:17">
      <c r="K74" s="2"/>
      <c r="L74" s="2"/>
      <c r="M74" s="2"/>
      <c r="N74" s="2"/>
      <c r="O74" s="2"/>
      <c r="P74" s="2"/>
      <c r="Q74" s="2"/>
    </row>
    <row r="75" spans="11:17">
      <c r="K75" s="2"/>
      <c r="L75" s="2"/>
      <c r="M75" s="2"/>
      <c r="N75" s="2"/>
      <c r="O75" s="2"/>
      <c r="P75" s="2"/>
      <c r="Q75" s="2"/>
    </row>
    <row r="76" spans="11:17">
      <c r="K76" s="2"/>
      <c r="L76" s="2"/>
      <c r="M76" s="2"/>
      <c r="N76" s="2"/>
      <c r="O76" s="2"/>
      <c r="P76" s="2"/>
      <c r="Q76" s="2"/>
    </row>
    <row r="77" spans="11:17">
      <c r="K77" s="2"/>
      <c r="L77" s="2"/>
      <c r="M77" s="2"/>
      <c r="N77" s="2"/>
      <c r="O77" s="2"/>
      <c r="P77" s="2"/>
      <c r="Q77" s="2"/>
    </row>
    <row r="78" spans="11:17">
      <c r="K78" s="2"/>
      <c r="L78" s="2"/>
      <c r="M78" s="2"/>
      <c r="N78" s="2"/>
      <c r="O78" s="2"/>
      <c r="P78" s="2"/>
      <c r="Q78" s="2"/>
    </row>
    <row r="79" spans="11:17" ht="32.25" customHeight="1">
      <c r="K79" s="2"/>
      <c r="L79" s="2"/>
      <c r="M79" s="2"/>
      <c r="N79" s="2"/>
      <c r="O79" s="2"/>
      <c r="P79" s="2"/>
      <c r="Q79" s="2"/>
    </row>
    <row r="80" spans="11:17" ht="32.25" customHeight="1">
      <c r="K80" s="2"/>
      <c r="L80" s="2"/>
      <c r="M80" s="2"/>
      <c r="N80" s="2"/>
      <c r="O80" s="2"/>
      <c r="P80" s="2"/>
      <c r="Q80" s="2"/>
    </row>
    <row r="81" spans="11:17">
      <c r="K81" s="2"/>
      <c r="L81" s="2"/>
      <c r="M81" s="2"/>
      <c r="N81" s="2"/>
      <c r="O81" s="2"/>
      <c r="P81" s="2"/>
      <c r="Q81" s="2"/>
    </row>
    <row r="82" spans="11:17">
      <c r="K82" s="2"/>
      <c r="L82" s="2"/>
      <c r="M82" s="2"/>
      <c r="N82" s="2"/>
      <c r="O82" s="2"/>
      <c r="P82" s="2"/>
      <c r="Q82" s="2"/>
    </row>
    <row r="83" spans="11:17" ht="30" customHeight="1">
      <c r="K83" s="2"/>
      <c r="L83" s="2"/>
      <c r="M83" s="2"/>
      <c r="N83" s="2"/>
      <c r="O83" s="2"/>
      <c r="P83" s="2"/>
      <c r="Q83" s="2"/>
    </row>
    <row r="84" spans="11:17">
      <c r="K84" s="2"/>
      <c r="L84" s="2"/>
      <c r="M84" s="2"/>
      <c r="N84" s="2"/>
      <c r="O84" s="2"/>
      <c r="P84" s="2"/>
      <c r="Q84" s="2"/>
    </row>
    <row r="85" spans="11:17">
      <c r="K85" s="2"/>
      <c r="L85" s="2"/>
      <c r="M85" s="2"/>
      <c r="N85" s="2"/>
      <c r="O85" s="2"/>
      <c r="P85" s="2"/>
      <c r="Q85" s="2"/>
    </row>
    <row r="86" spans="11:17" ht="21" customHeight="1">
      <c r="K86" s="2"/>
      <c r="L86" s="2"/>
      <c r="M86" s="2"/>
      <c r="N86" s="2"/>
      <c r="O86" s="2"/>
      <c r="P86" s="2"/>
      <c r="Q86" s="2"/>
    </row>
    <row r="87" spans="11:17">
      <c r="K87" s="2"/>
      <c r="L87" s="2"/>
      <c r="M87" s="2"/>
      <c r="N87" s="2"/>
      <c r="O87" s="2"/>
      <c r="P87" s="2"/>
      <c r="Q87" s="2"/>
    </row>
    <row r="88" spans="11:17">
      <c r="K88" s="2"/>
      <c r="L88" s="2"/>
      <c r="M88" s="2"/>
      <c r="N88" s="2"/>
      <c r="O88" s="2"/>
      <c r="P88" s="2"/>
      <c r="Q88" s="2"/>
    </row>
    <row r="89" spans="11:17">
      <c r="K89" s="2"/>
      <c r="L89" s="2"/>
      <c r="M89" s="2"/>
      <c r="N89" s="2"/>
      <c r="O89" s="2"/>
      <c r="P89" s="2"/>
      <c r="Q89" s="2"/>
    </row>
    <row r="90" spans="11:17">
      <c r="K90" s="2"/>
      <c r="L90" s="2"/>
      <c r="M90" s="2"/>
      <c r="N90" s="2"/>
    </row>
    <row r="91" spans="11:17">
      <c r="K91" s="2"/>
      <c r="L91" s="2"/>
      <c r="M91" s="2"/>
      <c r="N91" s="2"/>
    </row>
    <row r="92" spans="11:17">
      <c r="K92" s="2"/>
      <c r="L92" s="2"/>
      <c r="M92" s="2"/>
      <c r="N92" s="2"/>
    </row>
    <row r="93" spans="11:17">
      <c r="K93" s="2"/>
      <c r="L93" s="2"/>
      <c r="M93" s="2"/>
      <c r="N93" s="2"/>
    </row>
    <row r="94" spans="11:17">
      <c r="K94" s="2"/>
      <c r="L94" s="2"/>
      <c r="M94" s="2"/>
      <c r="N94" s="2"/>
    </row>
    <row r="95" spans="11:17">
      <c r="K95" s="2"/>
      <c r="L95" s="2"/>
      <c r="M95" s="2"/>
      <c r="N95" s="2"/>
    </row>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R89"/>
  <sheetViews>
    <sheetView topLeftCell="A3" zoomScale="81" zoomScaleNormal="81" workbookViewId="0">
      <selection activeCell="R12" sqref="R12:R16"/>
    </sheetView>
  </sheetViews>
  <sheetFormatPr baseColWidth="10" defaultColWidth="11.44140625" defaultRowHeight="14.4"/>
  <cols>
    <col min="1" max="3" width="11.44140625" style="2"/>
    <col min="4" max="4" width="14.44140625" style="2" customWidth="1"/>
    <col min="5" max="5" width="18" style="2" customWidth="1"/>
    <col min="6" max="11" width="11.44140625" style="2"/>
    <col min="12" max="12" width="11.21875" style="2" customWidth="1"/>
    <col min="13" max="16384" width="11.44140625" style="2"/>
  </cols>
  <sheetData>
    <row r="1" spans="1:18">
      <c r="A1" s="190"/>
      <c r="B1" s="190"/>
      <c r="C1" s="190"/>
    </row>
    <row r="2" spans="1:18" ht="15" thickBot="1"/>
    <row r="3" spans="1:18" ht="26.25" customHeight="1" thickBot="1">
      <c r="F3" s="206" t="s">
        <v>129</v>
      </c>
      <c r="G3" s="207"/>
      <c r="H3" s="207"/>
      <c r="I3" s="207"/>
      <c r="J3" s="207"/>
      <c r="K3" s="207"/>
      <c r="L3" s="207"/>
      <c r="M3" s="207"/>
      <c r="N3" s="207"/>
      <c r="O3" s="207"/>
      <c r="P3" s="207"/>
      <c r="Q3" s="207"/>
      <c r="R3" s="208"/>
    </row>
    <row r="4" spans="1:18" ht="26.25" customHeight="1" thickBot="1">
      <c r="E4" s="43" t="s">
        <v>60</v>
      </c>
      <c r="F4" s="78">
        <v>45170</v>
      </c>
      <c r="G4" s="64">
        <v>45200</v>
      </c>
      <c r="H4" s="64">
        <v>45231</v>
      </c>
      <c r="I4" s="64">
        <v>45261</v>
      </c>
      <c r="J4" s="64">
        <v>45292</v>
      </c>
      <c r="K4" s="64">
        <v>45323</v>
      </c>
      <c r="L4" s="70">
        <v>45352</v>
      </c>
      <c r="M4" s="64">
        <v>45383</v>
      </c>
      <c r="N4" s="70">
        <v>45413</v>
      </c>
      <c r="O4" s="64">
        <v>45444</v>
      </c>
      <c r="P4" s="70">
        <v>45474</v>
      </c>
      <c r="Q4" s="64">
        <v>45505</v>
      </c>
      <c r="R4" s="79">
        <v>45536</v>
      </c>
    </row>
    <row r="5" spans="1:18" ht="26.25" customHeight="1">
      <c r="E5" s="44" t="s">
        <v>63</v>
      </c>
      <c r="F5" s="82">
        <v>1612.68</v>
      </c>
      <c r="G5" s="69">
        <v>1472.87</v>
      </c>
      <c r="H5" s="69">
        <v>1461.93</v>
      </c>
      <c r="I5" s="69">
        <v>1634.91</v>
      </c>
      <c r="J5" s="69">
        <v>1438.39</v>
      </c>
      <c r="K5" s="69">
        <v>1576.01</v>
      </c>
      <c r="L5" s="69">
        <v>1700.05</v>
      </c>
      <c r="M5" s="69">
        <v>1798.37</v>
      </c>
      <c r="N5" s="69">
        <v>1534.68</v>
      </c>
      <c r="O5" s="69">
        <v>1514.15</v>
      </c>
      <c r="P5" s="69">
        <v>1895.58</v>
      </c>
      <c r="Q5" s="69">
        <v>2039.81</v>
      </c>
      <c r="R5" s="81">
        <v>2112.34</v>
      </c>
    </row>
    <row r="6" spans="1:18" ht="26.25" customHeight="1">
      <c r="E6" s="29" t="s">
        <v>64</v>
      </c>
      <c r="F6" s="74">
        <v>273.44</v>
      </c>
      <c r="G6" s="11">
        <v>314.83</v>
      </c>
      <c r="H6" s="11">
        <v>274.94</v>
      </c>
      <c r="I6" s="11">
        <v>262.98</v>
      </c>
      <c r="J6" s="11">
        <v>324.32</v>
      </c>
      <c r="K6" s="11">
        <v>285.69</v>
      </c>
      <c r="L6" s="11">
        <v>269.94</v>
      </c>
      <c r="M6" s="11">
        <v>307.79000000000002</v>
      </c>
      <c r="N6" s="11">
        <v>289.14999999999998</v>
      </c>
      <c r="O6" s="11">
        <v>291.36</v>
      </c>
      <c r="P6" s="11">
        <v>306.94</v>
      </c>
      <c r="Q6" s="11">
        <v>249.7</v>
      </c>
      <c r="R6" s="25">
        <v>252.45</v>
      </c>
    </row>
    <row r="7" spans="1:18" ht="26.25" customHeight="1">
      <c r="E7" s="29" t="s">
        <v>65</v>
      </c>
      <c r="F7" s="74">
        <v>1396.57</v>
      </c>
      <c r="G7" s="11">
        <v>1393.18</v>
      </c>
      <c r="H7" s="11">
        <v>1409.38</v>
      </c>
      <c r="I7" s="11">
        <v>1363.86</v>
      </c>
      <c r="J7" s="11">
        <v>1395.26</v>
      </c>
      <c r="K7" s="11">
        <v>1404.22</v>
      </c>
      <c r="L7" s="11">
        <v>1326.24</v>
      </c>
      <c r="M7" s="11">
        <v>1326.82</v>
      </c>
      <c r="N7" s="11">
        <v>1319.2</v>
      </c>
      <c r="O7" s="11">
        <v>1317.51</v>
      </c>
      <c r="P7" s="11">
        <v>1332.36</v>
      </c>
      <c r="Q7" s="11">
        <v>769.89</v>
      </c>
      <c r="R7" s="25">
        <v>1330.21</v>
      </c>
    </row>
    <row r="8" spans="1:18" ht="26.25" customHeight="1">
      <c r="E8" s="29" t="s">
        <v>66</v>
      </c>
      <c r="F8" s="74">
        <v>3297.13</v>
      </c>
      <c r="G8" s="11">
        <v>3179.1</v>
      </c>
      <c r="H8" s="11">
        <v>3137.6</v>
      </c>
      <c r="I8" s="11">
        <v>3248.56</v>
      </c>
      <c r="J8" s="11">
        <v>3143.99</v>
      </c>
      <c r="K8" s="11">
        <v>3248.06</v>
      </c>
      <c r="L8" s="11">
        <v>3269.41</v>
      </c>
      <c r="M8" s="11">
        <v>3405.56</v>
      </c>
      <c r="N8" s="11">
        <v>3119.67</v>
      </c>
      <c r="O8" s="11">
        <v>3091.92</v>
      </c>
      <c r="P8" s="11">
        <v>3498.45</v>
      </c>
      <c r="Q8" s="11">
        <v>3024.68</v>
      </c>
      <c r="R8" s="25">
        <v>3662.21</v>
      </c>
    </row>
    <row r="9" spans="1:18" ht="26.25" customHeight="1" thickBot="1">
      <c r="E9" s="30" t="s">
        <v>67</v>
      </c>
      <c r="F9" s="75">
        <v>3225.33</v>
      </c>
      <c r="G9" s="26">
        <v>3238.43</v>
      </c>
      <c r="H9" s="26">
        <v>3242.46</v>
      </c>
      <c r="I9" s="26">
        <v>3253.59</v>
      </c>
      <c r="J9" s="26">
        <v>3264.46</v>
      </c>
      <c r="K9" s="26">
        <v>3290.21</v>
      </c>
      <c r="L9" s="26">
        <v>3321.8</v>
      </c>
      <c r="M9" s="26">
        <v>3341.03</v>
      </c>
      <c r="N9" s="26">
        <v>3356.66</v>
      </c>
      <c r="O9" s="26">
        <v>3366.6</v>
      </c>
      <c r="P9" s="26">
        <v>3373.21</v>
      </c>
      <c r="Q9" s="26">
        <v>3375.81</v>
      </c>
      <c r="R9" s="27">
        <v>3371.59</v>
      </c>
    </row>
    <row r="10" spans="1:18" ht="30" customHeight="1" thickBot="1">
      <c r="E10" s="196" t="s">
        <v>88</v>
      </c>
      <c r="F10" s="197"/>
      <c r="G10" s="197"/>
      <c r="H10" s="197"/>
      <c r="I10" s="197"/>
      <c r="J10" s="197"/>
      <c r="K10" s="197"/>
      <c r="L10" s="197"/>
      <c r="M10" s="197"/>
      <c r="N10" s="197"/>
      <c r="O10" s="197"/>
      <c r="P10" s="197"/>
      <c r="Q10" s="197"/>
    </row>
    <row r="11" spans="1:18" ht="30" customHeight="1" thickBot="1">
      <c r="F11" s="193" t="s">
        <v>130</v>
      </c>
      <c r="G11" s="194"/>
      <c r="H11" s="194"/>
      <c r="I11" s="194"/>
      <c r="J11" s="194"/>
      <c r="K11" s="194"/>
      <c r="L11" s="194"/>
      <c r="M11" s="194"/>
      <c r="N11" s="194"/>
      <c r="O11" s="194"/>
      <c r="P11" s="194"/>
      <c r="Q11" s="194"/>
      <c r="R11" s="195"/>
    </row>
    <row r="12" spans="1:18" ht="30" customHeight="1" thickBot="1">
      <c r="D12" s="36" t="s">
        <v>84</v>
      </c>
      <c r="E12" s="42" t="s">
        <v>83</v>
      </c>
      <c r="F12" s="78">
        <v>45170</v>
      </c>
      <c r="G12" s="64">
        <v>45200</v>
      </c>
      <c r="H12" s="64">
        <v>45231</v>
      </c>
      <c r="I12" s="64">
        <v>45261</v>
      </c>
      <c r="J12" s="64">
        <v>45292</v>
      </c>
      <c r="K12" s="64">
        <v>45323</v>
      </c>
      <c r="L12" s="70">
        <v>45352</v>
      </c>
      <c r="M12" s="64">
        <v>45383</v>
      </c>
      <c r="N12" s="70">
        <v>45413</v>
      </c>
      <c r="O12" s="64">
        <v>45444</v>
      </c>
      <c r="P12" s="70">
        <v>45474</v>
      </c>
      <c r="Q12" s="64">
        <v>45505</v>
      </c>
      <c r="R12" s="79">
        <v>45536</v>
      </c>
    </row>
    <row r="13" spans="1:18" ht="30" customHeight="1">
      <c r="D13" s="201" t="s">
        <v>85</v>
      </c>
      <c r="E13" s="44" t="s">
        <v>68</v>
      </c>
      <c r="F13" s="82">
        <v>1571.61</v>
      </c>
      <c r="G13" s="69">
        <v>1579.97</v>
      </c>
      <c r="H13" s="69">
        <v>1583.91</v>
      </c>
      <c r="I13" s="69">
        <v>1591.49</v>
      </c>
      <c r="J13" s="69">
        <v>1598.77</v>
      </c>
      <c r="K13" s="69">
        <v>1613.32</v>
      </c>
      <c r="L13" s="69">
        <v>1630.69</v>
      </c>
      <c r="M13" s="69">
        <v>1642.16</v>
      </c>
      <c r="N13" s="69">
        <v>1651.93</v>
      </c>
      <c r="O13" s="69">
        <v>1659.09</v>
      </c>
      <c r="P13" s="69">
        <v>1664.44</v>
      </c>
      <c r="Q13" s="69">
        <v>1667.53</v>
      </c>
      <c r="R13" s="81">
        <v>1667.91</v>
      </c>
    </row>
    <row r="14" spans="1:18" ht="30" customHeight="1" thickBot="1">
      <c r="D14" s="202"/>
      <c r="E14" s="29" t="s">
        <v>69</v>
      </c>
      <c r="F14" s="74">
        <v>1966.99</v>
      </c>
      <c r="G14" s="11">
        <v>1977.45</v>
      </c>
      <c r="H14" s="11">
        <v>1982.39</v>
      </c>
      <c r="I14" s="11">
        <v>1991.6</v>
      </c>
      <c r="J14" s="11">
        <v>2000.98</v>
      </c>
      <c r="K14" s="11">
        <v>2019.31</v>
      </c>
      <c r="L14" s="11">
        <v>2041.22</v>
      </c>
      <c r="M14" s="11">
        <v>2055.48</v>
      </c>
      <c r="N14" s="11">
        <v>2067.81</v>
      </c>
      <c r="O14" s="11">
        <v>2076.3000000000002</v>
      </c>
      <c r="P14" s="11">
        <v>2083.1</v>
      </c>
      <c r="Q14" s="11">
        <v>2087.17</v>
      </c>
      <c r="R14" s="25">
        <v>2087.11</v>
      </c>
    </row>
    <row r="15" spans="1:18" ht="30" customHeight="1" thickBot="1">
      <c r="D15" s="45" t="s">
        <v>86</v>
      </c>
      <c r="E15" s="29" t="s">
        <v>70</v>
      </c>
      <c r="F15" s="74">
        <v>3297.13</v>
      </c>
      <c r="G15" s="11">
        <v>3179.1</v>
      </c>
      <c r="H15" s="11">
        <v>3137.6</v>
      </c>
      <c r="I15" s="11">
        <f>+I8</f>
        <v>3248.56</v>
      </c>
      <c r="J15" s="11">
        <f>+J8</f>
        <v>3143.99</v>
      </c>
      <c r="K15" s="11">
        <v>3248.06</v>
      </c>
      <c r="L15" s="11">
        <f t="shared" ref="L15:R15" si="0">+L8</f>
        <v>3269.41</v>
      </c>
      <c r="M15" s="11">
        <f t="shared" si="0"/>
        <v>3405.56</v>
      </c>
      <c r="N15" s="11">
        <f t="shared" si="0"/>
        <v>3119.67</v>
      </c>
      <c r="O15" s="11">
        <f t="shared" si="0"/>
        <v>3091.92</v>
      </c>
      <c r="P15" s="11">
        <f t="shared" si="0"/>
        <v>3498.45</v>
      </c>
      <c r="Q15" s="11">
        <f t="shared" si="0"/>
        <v>3024.68</v>
      </c>
      <c r="R15" s="25">
        <f t="shared" si="0"/>
        <v>3662.21</v>
      </c>
    </row>
    <row r="16" spans="1:18" ht="30" customHeight="1" thickBot="1">
      <c r="D16" s="45" t="s">
        <v>87</v>
      </c>
      <c r="E16" s="30" t="s">
        <v>71</v>
      </c>
      <c r="F16" s="75">
        <v>3956.556</v>
      </c>
      <c r="G16" s="26">
        <v>3814.9199999999996</v>
      </c>
      <c r="H16" s="26">
        <f>H15*1.2</f>
        <v>3765.12</v>
      </c>
      <c r="I16" s="26">
        <f>+I15*1.2</f>
        <v>3898.2719999999999</v>
      </c>
      <c r="J16" s="26">
        <f>+J15*1.2</f>
        <v>3772.7879999999996</v>
      </c>
      <c r="K16" s="26">
        <v>3897.6719999999996</v>
      </c>
      <c r="L16" s="26">
        <f t="shared" ref="L16:R16" si="1">+L15*1.2</f>
        <v>3923.2919999999995</v>
      </c>
      <c r="M16" s="26">
        <f t="shared" si="1"/>
        <v>4086.6719999999996</v>
      </c>
      <c r="N16" s="26">
        <f t="shared" si="1"/>
        <v>3743.6039999999998</v>
      </c>
      <c r="O16" s="26">
        <f t="shared" si="1"/>
        <v>3710.3040000000001</v>
      </c>
      <c r="P16" s="26">
        <f t="shared" si="1"/>
        <v>4198.1399999999994</v>
      </c>
      <c r="Q16" s="26">
        <f t="shared" si="1"/>
        <v>3629.6159999999995</v>
      </c>
      <c r="R16" s="27">
        <f t="shared" si="1"/>
        <v>4394.652</v>
      </c>
    </row>
    <row r="17" spans="4:18" ht="42.6" customHeight="1">
      <c r="D17" s="209" t="s">
        <v>131</v>
      </c>
      <c r="E17" s="209"/>
      <c r="F17" s="210"/>
      <c r="G17" s="210"/>
      <c r="H17" s="210"/>
      <c r="I17" s="210"/>
      <c r="J17" s="210"/>
      <c r="K17" s="210"/>
      <c r="L17" s="210"/>
      <c r="M17" s="210"/>
      <c r="N17" s="210"/>
      <c r="O17" s="210"/>
      <c r="P17" s="210"/>
      <c r="Q17" s="210"/>
      <c r="R17" s="210"/>
    </row>
    <row r="18" spans="4:18" ht="10.5" customHeight="1">
      <c r="E18" s="57"/>
      <c r="F18" s="203"/>
      <c r="G18" s="203"/>
      <c r="H18" s="203"/>
    </row>
    <row r="19" spans="4:18" ht="19.5" customHeight="1">
      <c r="E19" s="57"/>
      <c r="F19" s="203"/>
      <c r="G19" s="203"/>
      <c r="H19" s="203"/>
    </row>
    <row r="20" spans="4:18">
      <c r="E20" s="57"/>
      <c r="F20" s="203"/>
      <c r="G20" s="203"/>
      <c r="H20" s="203"/>
    </row>
    <row r="44" ht="57" customHeight="1"/>
    <row r="45" ht="72" customHeight="1"/>
    <row r="46" ht="60.75" customHeight="1"/>
    <row r="82" ht="32.25" customHeight="1"/>
    <row r="83" ht="32.25" customHeight="1"/>
    <row r="86" ht="30" customHeight="1"/>
    <row r="89" ht="21" customHeight="1"/>
  </sheetData>
  <mergeCells count="7">
    <mergeCell ref="A1:C1"/>
    <mergeCell ref="D13:D14"/>
    <mergeCell ref="F18:H20"/>
    <mergeCell ref="F11:R11"/>
    <mergeCell ref="F3:R3"/>
    <mergeCell ref="E10:Q10"/>
    <mergeCell ref="D17:R1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4140625" defaultRowHeight="14.4"/>
  <cols>
    <col min="1" max="3" width="11.44140625" style="2"/>
    <col min="4" max="4" width="14.44140625" style="2" customWidth="1"/>
    <col min="5" max="5" width="18" style="2" customWidth="1"/>
    <col min="6" max="7" width="9.6640625" style="2" customWidth="1"/>
    <col min="8" max="16384" width="11.44140625" style="2"/>
  </cols>
  <sheetData>
    <row r="1" spans="1:18">
      <c r="A1" s="190"/>
      <c r="B1" s="190"/>
      <c r="C1" s="190"/>
    </row>
    <row r="2" spans="1:18" ht="15" thickBot="1"/>
    <row r="3" spans="1:18" ht="26.25" customHeight="1" thickBot="1">
      <c r="F3" s="193" t="s">
        <v>112</v>
      </c>
      <c r="G3" s="194"/>
      <c r="H3" s="194"/>
      <c r="I3" s="194"/>
      <c r="J3" s="194"/>
      <c r="K3" s="194"/>
      <c r="L3" s="194"/>
      <c r="M3" s="194"/>
      <c r="N3" s="194"/>
      <c r="O3" s="194"/>
      <c r="P3" s="194"/>
      <c r="Q3" s="194"/>
      <c r="R3" s="195"/>
    </row>
    <row r="4" spans="1:18" ht="26.25" customHeight="1" thickBot="1">
      <c r="E4" s="41" t="s">
        <v>60</v>
      </c>
      <c r="F4" s="78">
        <v>45170</v>
      </c>
      <c r="G4" s="64">
        <v>45200</v>
      </c>
      <c r="H4" s="64">
        <v>45231</v>
      </c>
      <c r="I4" s="64">
        <v>45261</v>
      </c>
      <c r="J4" s="64">
        <v>45292</v>
      </c>
      <c r="K4" s="64">
        <v>45323</v>
      </c>
      <c r="L4" s="70">
        <v>45352</v>
      </c>
      <c r="M4" s="64">
        <v>45383</v>
      </c>
      <c r="N4" s="70">
        <v>45413</v>
      </c>
      <c r="O4" s="64">
        <v>45444</v>
      </c>
      <c r="P4" s="70">
        <v>45474</v>
      </c>
      <c r="Q4" s="64">
        <v>45505</v>
      </c>
      <c r="R4" s="79">
        <v>45536</v>
      </c>
    </row>
    <row r="5" spans="1:18" ht="26.25" customHeight="1">
      <c r="E5" s="34" t="s">
        <v>63</v>
      </c>
      <c r="F5" s="80">
        <v>1258.1199999999999</v>
      </c>
      <c r="G5" s="71">
        <v>1217.3666800000001</v>
      </c>
      <c r="H5" s="71">
        <v>1178.42102</v>
      </c>
      <c r="I5" s="71">
        <v>1176.9047</v>
      </c>
      <c r="J5" s="71">
        <v>1195.1880100000001</v>
      </c>
      <c r="K5" s="71">
        <v>1510.3270199999999</v>
      </c>
      <c r="L5" s="69">
        <v>1230.8850199999999</v>
      </c>
      <c r="M5" s="69">
        <v>1253.7656500000001</v>
      </c>
      <c r="N5" s="69">
        <v>1209.70047</v>
      </c>
      <c r="O5" s="69">
        <v>1274.40229</v>
      </c>
      <c r="P5" s="69">
        <v>1465.90481</v>
      </c>
      <c r="Q5" s="69">
        <v>1310.8458499999999</v>
      </c>
      <c r="R5" s="81">
        <v>1317.02559</v>
      </c>
    </row>
    <row r="6" spans="1:18" ht="26.25" customHeight="1">
      <c r="E6" s="29" t="s">
        <v>64</v>
      </c>
      <c r="F6" s="76">
        <v>665.75</v>
      </c>
      <c r="G6" s="28">
        <v>687.08389</v>
      </c>
      <c r="H6" s="28">
        <v>682.87959999999998</v>
      </c>
      <c r="I6" s="28">
        <v>691.93537000000003</v>
      </c>
      <c r="J6" s="28">
        <v>792.33181999999999</v>
      </c>
      <c r="K6" s="28">
        <v>757.91327000000001</v>
      </c>
      <c r="L6" s="11">
        <v>643.20892000000003</v>
      </c>
      <c r="M6" s="11">
        <v>656.17792999999995</v>
      </c>
      <c r="N6" s="11">
        <v>571.14237000000003</v>
      </c>
      <c r="O6" s="11">
        <v>549.59281999999996</v>
      </c>
      <c r="P6" s="11">
        <v>512.79687000000001</v>
      </c>
      <c r="Q6" s="11">
        <v>613.86911999999995</v>
      </c>
      <c r="R6" s="25">
        <v>631.51170000000002</v>
      </c>
    </row>
    <row r="7" spans="1:18" ht="26.25" customHeight="1">
      <c r="E7" s="29" t="s">
        <v>65</v>
      </c>
      <c r="F7" s="76">
        <v>483.2</v>
      </c>
      <c r="G7" s="28">
        <v>483.20459</v>
      </c>
      <c r="H7" s="28">
        <v>483.20459</v>
      </c>
      <c r="I7" s="28">
        <v>483.20459</v>
      </c>
      <c r="J7" s="28">
        <v>528.04597999999999</v>
      </c>
      <c r="K7" s="28">
        <v>528.04597999999999</v>
      </c>
      <c r="L7" s="11">
        <v>528.04597999999999</v>
      </c>
      <c r="M7" s="11">
        <v>528.04597999999999</v>
      </c>
      <c r="N7" s="11">
        <v>528.04597999999999</v>
      </c>
      <c r="O7" s="11">
        <v>528.01085</v>
      </c>
      <c r="P7" s="11">
        <v>528.04597999999999</v>
      </c>
      <c r="Q7" s="11">
        <v>528.04597999999999</v>
      </c>
      <c r="R7" s="25">
        <v>528.04597999999999</v>
      </c>
    </row>
    <row r="8" spans="1:18" ht="26.25" customHeight="1">
      <c r="E8" s="29" t="s">
        <v>66</v>
      </c>
      <c r="F8" s="76">
        <v>2470.39</v>
      </c>
      <c r="G8" s="28">
        <v>2451.6422299999999</v>
      </c>
      <c r="H8" s="28">
        <v>2405.8759500000001</v>
      </c>
      <c r="I8" s="28">
        <v>2413.10293</v>
      </c>
      <c r="J8" s="28">
        <v>2580.8338699999999</v>
      </c>
      <c r="K8" s="28">
        <v>2850.14363</v>
      </c>
      <c r="L8" s="11">
        <v>2449.2612300000001</v>
      </c>
      <c r="M8" s="11">
        <v>2493.57485</v>
      </c>
      <c r="N8" s="11">
        <v>2364.3534100000002</v>
      </c>
      <c r="O8" s="11">
        <v>2412.5186399999998</v>
      </c>
      <c r="P8" s="11">
        <v>2573.2712299999998</v>
      </c>
      <c r="Q8" s="11">
        <v>2516.6251900000002</v>
      </c>
      <c r="R8" s="25">
        <v>2538.49676</v>
      </c>
    </row>
    <row r="9" spans="1:18" ht="26.25" customHeight="1" thickBot="1">
      <c r="E9" s="30" t="s">
        <v>67</v>
      </c>
      <c r="F9" s="77">
        <v>3713.35</v>
      </c>
      <c r="G9" s="31">
        <v>3728.4330100000002</v>
      </c>
      <c r="H9" s="31">
        <v>3733.0743699999998</v>
      </c>
      <c r="I9" s="31">
        <v>3745.89561</v>
      </c>
      <c r="J9" s="31">
        <v>3758.40607</v>
      </c>
      <c r="K9" s="31">
        <v>3788.0507299999999</v>
      </c>
      <c r="L9" s="26">
        <v>3824.4209099999998</v>
      </c>
      <c r="M9" s="26">
        <v>3846.5564899999999</v>
      </c>
      <c r="N9" s="26">
        <v>3864.5576599999999</v>
      </c>
      <c r="O9" s="26">
        <v>3875.9989999999998</v>
      </c>
      <c r="P9" s="26">
        <v>3883.6136299999998</v>
      </c>
      <c r="Q9" s="26">
        <v>3886.60428</v>
      </c>
      <c r="R9" s="27">
        <v>3881.7460299999998</v>
      </c>
    </row>
    <row r="10" spans="1:18" ht="30" customHeight="1" thickBot="1">
      <c r="E10" s="196" t="s">
        <v>88</v>
      </c>
      <c r="F10" s="197"/>
      <c r="G10" s="197"/>
      <c r="H10" s="197"/>
      <c r="I10" s="197"/>
      <c r="J10" s="197"/>
      <c r="K10" s="197"/>
      <c r="L10" s="197"/>
      <c r="M10" s="197"/>
      <c r="N10" s="197"/>
      <c r="O10" s="197"/>
      <c r="P10" s="197"/>
      <c r="Q10" s="197"/>
      <c r="R10" s="197"/>
    </row>
    <row r="11" spans="1:18" ht="30" customHeight="1" thickBot="1">
      <c r="F11" s="193" t="s">
        <v>113</v>
      </c>
      <c r="G11" s="194"/>
      <c r="H11" s="194"/>
      <c r="I11" s="194"/>
      <c r="J11" s="194"/>
      <c r="K11" s="194"/>
      <c r="L11" s="194"/>
      <c r="M11" s="194"/>
      <c r="N11" s="194"/>
      <c r="O11" s="194"/>
      <c r="P11" s="194"/>
      <c r="Q11" s="194"/>
      <c r="R11" s="195"/>
    </row>
    <row r="12" spans="1:18" ht="30" customHeight="1" thickBot="1">
      <c r="D12" s="36" t="s">
        <v>84</v>
      </c>
      <c r="E12" s="42" t="s">
        <v>83</v>
      </c>
      <c r="F12" s="78">
        <v>45170</v>
      </c>
      <c r="G12" s="64">
        <v>45200</v>
      </c>
      <c r="H12" s="64">
        <v>45231</v>
      </c>
      <c r="I12" s="64">
        <v>45261</v>
      </c>
      <c r="J12" s="64">
        <v>45292</v>
      </c>
      <c r="K12" s="64">
        <v>45323</v>
      </c>
      <c r="L12" s="70">
        <v>45352</v>
      </c>
      <c r="M12" s="64">
        <v>45383</v>
      </c>
      <c r="N12" s="70">
        <v>45413</v>
      </c>
      <c r="O12" s="64">
        <v>45444</v>
      </c>
      <c r="P12" s="70">
        <v>45474</v>
      </c>
      <c r="Q12" s="64">
        <v>45505</v>
      </c>
      <c r="R12" s="79">
        <v>45536</v>
      </c>
    </row>
    <row r="13" spans="1:18" ht="30" customHeight="1">
      <c r="D13" s="191" t="s">
        <v>85</v>
      </c>
      <c r="E13" s="44" t="s">
        <v>68</v>
      </c>
      <c r="F13" s="80">
        <v>1261.29</v>
      </c>
      <c r="G13" s="71">
        <v>1268</v>
      </c>
      <c r="H13" s="71">
        <v>1271.17</v>
      </c>
      <c r="I13" s="71">
        <v>1277.1300000000001</v>
      </c>
      <c r="J13" s="71">
        <v>1283</v>
      </c>
      <c r="K13" s="71">
        <v>1294.73</v>
      </c>
      <c r="L13" s="69">
        <v>1308.8</v>
      </c>
      <c r="M13" s="69">
        <v>1318.02</v>
      </c>
      <c r="N13" s="69">
        <v>1325.85</v>
      </c>
      <c r="O13" s="69">
        <v>1331.44</v>
      </c>
      <c r="P13" s="69">
        <v>1335.72</v>
      </c>
      <c r="Q13" s="69">
        <v>1338.43</v>
      </c>
      <c r="R13" s="81">
        <v>1338.43</v>
      </c>
    </row>
    <row r="14" spans="1:18" ht="30" customHeight="1" thickBot="1">
      <c r="D14" s="192"/>
      <c r="E14" s="29" t="s">
        <v>69</v>
      </c>
      <c r="F14" s="76">
        <v>1575.49</v>
      </c>
      <c r="G14" s="28">
        <v>1583.87</v>
      </c>
      <c r="H14" s="28">
        <v>1587.82</v>
      </c>
      <c r="I14" s="28">
        <v>1595.27</v>
      </c>
      <c r="J14" s="28">
        <v>1602.6</v>
      </c>
      <c r="K14" s="28">
        <v>1617.26</v>
      </c>
      <c r="L14" s="11">
        <v>1634.83</v>
      </c>
      <c r="M14" s="11">
        <v>1646.35</v>
      </c>
      <c r="N14" s="11">
        <v>1656.13</v>
      </c>
      <c r="O14" s="11">
        <v>1663.11</v>
      </c>
      <c r="P14" s="11">
        <v>1668.46</v>
      </c>
      <c r="Q14" s="11">
        <v>1671.84</v>
      </c>
      <c r="R14" s="25">
        <v>1671.84</v>
      </c>
    </row>
    <row r="15" spans="1:18" ht="30" customHeight="1" thickBot="1">
      <c r="D15" s="35" t="s">
        <v>86</v>
      </c>
      <c r="E15" s="29" t="s">
        <v>70</v>
      </c>
      <c r="F15" s="76">
        <v>2470.3878800000002</v>
      </c>
      <c r="G15" s="28">
        <v>2451.6422299999999</v>
      </c>
      <c r="H15" s="28">
        <v>2405.8759500000001</v>
      </c>
      <c r="I15" s="28">
        <v>2413.10293</v>
      </c>
      <c r="J15" s="28">
        <v>2580.8338699999999</v>
      </c>
      <c r="K15" s="28">
        <v>2850.14363</v>
      </c>
      <c r="L15" s="11">
        <f t="shared" ref="L15:R15" si="0">+L8</f>
        <v>2449.2612300000001</v>
      </c>
      <c r="M15" s="11">
        <f t="shared" si="0"/>
        <v>2493.57485</v>
      </c>
      <c r="N15" s="11">
        <f t="shared" si="0"/>
        <v>2364.3534100000002</v>
      </c>
      <c r="O15" s="11">
        <f t="shared" si="0"/>
        <v>2412.5186399999998</v>
      </c>
      <c r="P15" s="11">
        <f t="shared" si="0"/>
        <v>2573.2712299999998</v>
      </c>
      <c r="Q15" s="11">
        <f t="shared" si="0"/>
        <v>2516.6251900000002</v>
      </c>
      <c r="R15" s="25">
        <f t="shared" si="0"/>
        <v>2538.49676</v>
      </c>
    </row>
    <row r="16" spans="1:18" ht="30" customHeight="1" thickBot="1">
      <c r="D16" s="35" t="s">
        <v>87</v>
      </c>
      <c r="E16" s="30" t="s">
        <v>71</v>
      </c>
      <c r="F16" s="75">
        <v>2964.4654560000004</v>
      </c>
      <c r="G16" s="26">
        <v>2941.9706759999999</v>
      </c>
      <c r="H16" s="26">
        <v>2887.05114</v>
      </c>
      <c r="I16" s="26">
        <v>2895.723516</v>
      </c>
      <c r="J16" s="26">
        <v>3097.0006439999997</v>
      </c>
      <c r="K16" s="26">
        <f t="shared" ref="K16" si="1">J16*1.2</f>
        <v>3716.4007727999997</v>
      </c>
      <c r="L16" s="26">
        <f t="shared" ref="L16:R16" si="2">+L15*1.2</f>
        <v>2939.113476</v>
      </c>
      <c r="M16" s="26">
        <f t="shared" si="2"/>
        <v>2992.28982</v>
      </c>
      <c r="N16" s="26">
        <f t="shared" si="2"/>
        <v>2837.2240919999999</v>
      </c>
      <c r="O16" s="26">
        <f t="shared" si="2"/>
        <v>2895.0223679999995</v>
      </c>
      <c r="P16" s="26">
        <f t="shared" si="2"/>
        <v>3087.9254759999999</v>
      </c>
      <c r="Q16" s="26">
        <f t="shared" si="2"/>
        <v>3019.9502280000002</v>
      </c>
      <c r="R16" s="27">
        <f t="shared" si="2"/>
        <v>3046.1961120000001</v>
      </c>
    </row>
    <row r="17" spans="5:18" ht="15" customHeight="1">
      <c r="E17" s="199" t="s">
        <v>131</v>
      </c>
      <c r="F17" s="200"/>
      <c r="G17" s="200"/>
      <c r="H17" s="200"/>
      <c r="I17" s="200"/>
      <c r="J17" s="200"/>
      <c r="K17" s="200"/>
      <c r="L17" s="200"/>
      <c r="M17" s="200"/>
      <c r="N17" s="200"/>
      <c r="O17" s="200"/>
      <c r="P17" s="200"/>
      <c r="Q17" s="200"/>
      <c r="R17" s="200"/>
    </row>
    <row r="18" spans="5:18">
      <c r="E18" s="200"/>
      <c r="F18" s="200"/>
      <c r="G18" s="200"/>
      <c r="H18" s="200"/>
      <c r="I18" s="200"/>
      <c r="J18" s="200"/>
      <c r="K18" s="200"/>
      <c r="L18" s="200"/>
      <c r="M18" s="200"/>
      <c r="N18" s="200"/>
      <c r="O18" s="200"/>
      <c r="P18" s="200"/>
      <c r="Q18" s="200"/>
      <c r="R18" s="200"/>
    </row>
    <row r="19" spans="5:18">
      <c r="E19" s="200"/>
      <c r="F19" s="200"/>
      <c r="G19" s="200"/>
      <c r="H19" s="200"/>
      <c r="I19" s="200"/>
      <c r="J19" s="200"/>
      <c r="K19" s="200"/>
      <c r="L19" s="200"/>
      <c r="M19" s="200"/>
      <c r="N19" s="200"/>
      <c r="O19" s="200"/>
      <c r="P19" s="200"/>
      <c r="Q19" s="200"/>
      <c r="R19" s="200"/>
    </row>
    <row r="23" spans="5:18" ht="19.95" customHeight="1"/>
    <row r="24" spans="5:18" ht="19.95" customHeight="1"/>
    <row r="25" spans="5:18" ht="19.95" customHeight="1"/>
    <row r="26" spans="5:18" ht="19.95" customHeight="1"/>
    <row r="27" spans="5:18" ht="19.95" customHeight="1"/>
    <row r="28" spans="5:18" ht="19.95" customHeight="1"/>
    <row r="29" spans="5:18" ht="19.95" customHeight="1"/>
    <row r="30" spans="5:18" ht="19.95" customHeight="1"/>
    <row r="31" spans="5:18" ht="19.95" customHeight="1"/>
    <row r="32" spans="5:18" ht="19.95" customHeight="1"/>
    <row r="33" ht="19.95" customHeight="1"/>
    <row r="34" ht="19.95" customHeight="1"/>
    <row r="35" ht="19.95" customHeight="1"/>
    <row r="36" ht="19.95" customHeight="1"/>
    <row r="37" ht="19.95" customHeight="1"/>
    <row r="38" ht="19.95" customHeight="1"/>
    <row r="39" ht="19.95" customHeight="1"/>
    <row r="40" ht="19.95" customHeight="1"/>
    <row r="41" ht="19.95" customHeight="1"/>
    <row r="42" ht="19.95" customHeight="1"/>
    <row r="43" ht="19.95" customHeight="1"/>
    <row r="44" ht="19.95" customHeight="1"/>
    <row r="45" ht="19.95" customHeight="1"/>
    <row r="46" ht="19.95" customHeight="1"/>
    <row r="47" ht="19.95" customHeight="1"/>
    <row r="48" ht="19.95" customHeight="1"/>
    <row r="49" ht="19.95" customHeight="1"/>
    <row r="50" ht="19.95" customHeight="1"/>
    <row r="51" ht="19.95" customHeight="1"/>
    <row r="52" ht="19.95" customHeight="1"/>
    <row r="53" ht="19.95" customHeight="1"/>
    <row r="54" ht="19.95" customHeight="1"/>
    <row r="55" ht="19.95" customHeight="1"/>
    <row r="56" ht="19.95" customHeight="1"/>
    <row r="57" ht="19.95" customHeight="1"/>
    <row r="58" ht="19.95" customHeight="1"/>
    <row r="59" ht="19.95" customHeight="1"/>
    <row r="60" ht="19.95" customHeight="1"/>
    <row r="61" ht="19.95" customHeight="1"/>
    <row r="62" ht="19.95" customHeight="1"/>
    <row r="63" ht="19.95" customHeight="1"/>
    <row r="79" ht="32.25" customHeight="1"/>
    <row r="80" ht="32.25" customHeight="1"/>
    <row r="83" ht="30" customHeight="1"/>
    <row r="86" ht="21" customHeight="1"/>
  </sheetData>
  <mergeCells count="6">
    <mergeCell ref="A1:C1"/>
    <mergeCell ref="D13:D14"/>
    <mergeCell ref="F3:R3"/>
    <mergeCell ref="F11:R11"/>
    <mergeCell ref="E17:R19"/>
    <mergeCell ref="E10:R10"/>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4" zoomScaleNormal="74" workbookViewId="0">
      <selection activeCell="S16" sqref="S16"/>
    </sheetView>
  </sheetViews>
  <sheetFormatPr baseColWidth="10" defaultColWidth="11.44140625" defaultRowHeight="14.4"/>
  <cols>
    <col min="1" max="3" width="11.44140625" style="2"/>
    <col min="4" max="4" width="14.44140625" style="2" customWidth="1"/>
    <col min="5" max="5" width="18" style="2" customWidth="1"/>
    <col min="6" max="11" width="9.6640625" style="2" customWidth="1"/>
    <col min="12" max="16384" width="11.44140625" style="2"/>
  </cols>
  <sheetData>
    <row r="1" spans="1:18">
      <c r="A1" s="190"/>
      <c r="B1" s="190"/>
      <c r="C1" s="190"/>
    </row>
    <row r="2" spans="1:18" ht="15" thickBot="1"/>
    <row r="3" spans="1:18" ht="26.25" customHeight="1" thickBot="1">
      <c r="F3" s="193" t="s">
        <v>97</v>
      </c>
      <c r="G3" s="194"/>
      <c r="H3" s="194"/>
      <c r="I3" s="194"/>
      <c r="J3" s="194"/>
      <c r="K3" s="194"/>
      <c r="L3" s="194"/>
      <c r="M3" s="194"/>
      <c r="N3" s="194"/>
      <c r="O3" s="194"/>
      <c r="P3" s="194"/>
      <c r="Q3" s="194"/>
      <c r="R3" s="195"/>
    </row>
    <row r="4" spans="1:18" ht="26.25" customHeight="1" thickBot="1">
      <c r="E4" s="41" t="s">
        <v>60</v>
      </c>
      <c r="F4" s="78">
        <v>45139</v>
      </c>
      <c r="G4" s="64">
        <v>45170</v>
      </c>
      <c r="H4" s="64">
        <v>45200</v>
      </c>
      <c r="I4" s="64">
        <v>45231</v>
      </c>
      <c r="J4" s="64">
        <v>45261</v>
      </c>
      <c r="K4" s="64">
        <v>45292</v>
      </c>
      <c r="L4" s="64">
        <v>45323</v>
      </c>
      <c r="M4" s="70">
        <v>45352</v>
      </c>
      <c r="N4" s="64">
        <v>45383</v>
      </c>
      <c r="O4" s="70">
        <v>45413</v>
      </c>
      <c r="P4" s="64">
        <v>45444</v>
      </c>
      <c r="Q4" s="70">
        <v>45474</v>
      </c>
      <c r="R4" s="85">
        <v>45505</v>
      </c>
    </row>
    <row r="5" spans="1:18" ht="26.25" customHeight="1">
      <c r="E5" s="44" t="s">
        <v>63</v>
      </c>
      <c r="F5" s="82">
        <v>869.82</v>
      </c>
      <c r="G5" s="69">
        <v>1008.82</v>
      </c>
      <c r="H5" s="69">
        <v>1002.24</v>
      </c>
      <c r="I5" s="69">
        <v>1010.34</v>
      </c>
      <c r="J5" s="69">
        <v>1041.1400000000001</v>
      </c>
      <c r="K5" s="69">
        <v>964.66</v>
      </c>
      <c r="L5" s="69">
        <v>964.66</v>
      </c>
      <c r="M5" s="69">
        <v>970.84</v>
      </c>
      <c r="N5" s="69">
        <v>992.64</v>
      </c>
      <c r="O5" s="69">
        <v>1012.08</v>
      </c>
      <c r="P5" s="69">
        <v>995.64</v>
      </c>
      <c r="Q5" s="69">
        <v>1053.2</v>
      </c>
      <c r="R5" s="81">
        <v>1065.18</v>
      </c>
    </row>
    <row r="6" spans="1:18" ht="26.25" customHeight="1">
      <c r="E6" s="29" t="s">
        <v>64</v>
      </c>
      <c r="F6" s="74">
        <v>1525.81</v>
      </c>
      <c r="G6" s="11">
        <v>1578.87</v>
      </c>
      <c r="H6" s="11">
        <v>1779.41</v>
      </c>
      <c r="I6" s="11">
        <v>1615.11</v>
      </c>
      <c r="J6" s="11">
        <v>1567.6</v>
      </c>
      <c r="K6" s="11">
        <v>1738.01</v>
      </c>
      <c r="L6" s="11">
        <v>1738.01</v>
      </c>
      <c r="M6" s="11">
        <v>1630.52</v>
      </c>
      <c r="N6" s="11">
        <v>1817.67</v>
      </c>
      <c r="O6" s="11">
        <v>1617.27</v>
      </c>
      <c r="P6" s="11">
        <v>1598.28</v>
      </c>
      <c r="Q6" s="11">
        <v>1715</v>
      </c>
      <c r="R6" s="25">
        <v>1580.04</v>
      </c>
    </row>
    <row r="7" spans="1:18" ht="26.25" customHeight="1">
      <c r="E7" s="29" t="s">
        <v>65</v>
      </c>
      <c r="F7" s="74">
        <v>986.78</v>
      </c>
      <c r="G7" s="11">
        <v>995.55</v>
      </c>
      <c r="H7" s="11">
        <v>1003.05</v>
      </c>
      <c r="I7" s="11">
        <v>1005.88</v>
      </c>
      <c r="J7" s="11">
        <v>1001.9</v>
      </c>
      <c r="K7" s="11">
        <v>997.84</v>
      </c>
      <c r="L7" s="11">
        <v>997.84</v>
      </c>
      <c r="M7" s="11">
        <v>961.16</v>
      </c>
      <c r="N7" s="11">
        <v>964.49</v>
      </c>
      <c r="O7" s="11">
        <v>970.3</v>
      </c>
      <c r="P7" s="11">
        <v>971.86</v>
      </c>
      <c r="Q7" s="11">
        <v>978</v>
      </c>
      <c r="R7" s="25">
        <v>982.83</v>
      </c>
    </row>
    <row r="8" spans="1:18" ht="26.25" customHeight="1">
      <c r="E8" s="29" t="s">
        <v>66</v>
      </c>
      <c r="F8" s="74">
        <v>3401.48</v>
      </c>
      <c r="G8" s="11">
        <v>3603.59</v>
      </c>
      <c r="H8" s="11">
        <v>3805.44</v>
      </c>
      <c r="I8" s="11">
        <v>3648.51</v>
      </c>
      <c r="J8" s="11">
        <v>3624.28</v>
      </c>
      <c r="K8" s="11">
        <v>3712.73</v>
      </c>
      <c r="L8" s="11">
        <v>3712.73</v>
      </c>
      <c r="M8" s="11">
        <v>3575.59</v>
      </c>
      <c r="N8" s="11">
        <v>3795.47</v>
      </c>
      <c r="O8" s="11">
        <v>3609.42</v>
      </c>
      <c r="P8" s="11">
        <v>3577.77</v>
      </c>
      <c r="Q8" s="11">
        <v>3761.41</v>
      </c>
      <c r="R8" s="25">
        <v>3644.29</v>
      </c>
    </row>
    <row r="9" spans="1:18" ht="26.25" customHeight="1" thickBot="1">
      <c r="E9" s="30" t="s">
        <v>67</v>
      </c>
      <c r="F9" s="75">
        <v>4851.2299999999996</v>
      </c>
      <c r="G9" s="26">
        <v>4879.05</v>
      </c>
      <c r="H9" s="26">
        <v>4898.8599999999997</v>
      </c>
      <c r="I9" s="26">
        <v>4904.96</v>
      </c>
      <c r="J9" s="26">
        <v>4921.8100000000004</v>
      </c>
      <c r="K9" s="26">
        <v>4938.24</v>
      </c>
      <c r="L9" s="26">
        <v>4938.24</v>
      </c>
      <c r="M9" s="26">
        <v>5024.9799999999996</v>
      </c>
      <c r="N9" s="26">
        <v>5054.07</v>
      </c>
      <c r="O9" s="26">
        <v>5077.72</v>
      </c>
      <c r="P9" s="26">
        <v>5092.75</v>
      </c>
      <c r="Q9" s="26">
        <v>5102.76</v>
      </c>
      <c r="R9" s="27">
        <v>5106.6899999999996</v>
      </c>
    </row>
    <row r="10" spans="1:18" ht="30" customHeight="1" thickBot="1">
      <c r="E10" s="196" t="s">
        <v>88</v>
      </c>
      <c r="F10" s="196"/>
      <c r="G10" s="196"/>
      <c r="H10" s="196"/>
      <c r="I10" s="196"/>
      <c r="J10" s="196"/>
      <c r="K10" s="196"/>
      <c r="L10" s="196"/>
      <c r="M10" s="196"/>
      <c r="N10" s="196"/>
      <c r="O10" s="196"/>
      <c r="P10" s="196"/>
      <c r="Q10" s="196"/>
      <c r="R10" s="196"/>
    </row>
    <row r="11" spans="1:18" ht="30" customHeight="1" thickBot="1">
      <c r="F11" s="193" t="s">
        <v>98</v>
      </c>
      <c r="G11" s="194"/>
      <c r="H11" s="194"/>
      <c r="I11" s="194"/>
      <c r="J11" s="194"/>
      <c r="K11" s="194"/>
      <c r="L11" s="194"/>
      <c r="M11" s="194"/>
      <c r="N11" s="194"/>
      <c r="O11" s="194"/>
      <c r="P11" s="194"/>
      <c r="Q11" s="194"/>
      <c r="R11" s="195"/>
    </row>
    <row r="12" spans="1:18" ht="30" customHeight="1" thickBot="1">
      <c r="D12" s="36" t="s">
        <v>84</v>
      </c>
      <c r="E12" s="42" t="s">
        <v>83</v>
      </c>
      <c r="F12" s="78">
        <v>45139</v>
      </c>
      <c r="G12" s="64">
        <v>45170</v>
      </c>
      <c r="H12" s="64">
        <v>45200</v>
      </c>
      <c r="I12" s="64">
        <v>45231</v>
      </c>
      <c r="J12" s="64">
        <v>45261</v>
      </c>
      <c r="K12" s="64">
        <v>45292</v>
      </c>
      <c r="L12" s="64">
        <v>45323</v>
      </c>
      <c r="M12" s="70">
        <v>45352</v>
      </c>
      <c r="N12" s="64">
        <v>45383</v>
      </c>
      <c r="O12" s="70">
        <v>45413</v>
      </c>
      <c r="P12" s="64">
        <v>45444</v>
      </c>
      <c r="Q12" s="70">
        <v>45474</v>
      </c>
      <c r="R12" s="85">
        <v>45505</v>
      </c>
    </row>
    <row r="13" spans="1:18" ht="30" customHeight="1">
      <c r="D13" s="201" t="s">
        <v>85</v>
      </c>
      <c r="E13" s="44" t="s">
        <v>68</v>
      </c>
      <c r="F13" s="82">
        <v>1648.05</v>
      </c>
      <c r="G13" s="69">
        <v>1659.68</v>
      </c>
      <c r="H13" s="69">
        <v>1688.77</v>
      </c>
      <c r="I13" s="69">
        <v>1692.88</v>
      </c>
      <c r="J13" s="69">
        <v>1701.04</v>
      </c>
      <c r="K13" s="69">
        <v>1708.76</v>
      </c>
      <c r="L13" s="69">
        <v>1831.32</v>
      </c>
      <c r="M13" s="69">
        <v>1851.24</v>
      </c>
      <c r="N13" s="69">
        <v>1864.16</v>
      </c>
      <c r="O13" s="69">
        <v>1875.32</v>
      </c>
      <c r="P13" s="69">
        <v>1883.31</v>
      </c>
      <c r="Q13" s="69">
        <v>1889.37</v>
      </c>
      <c r="R13" s="69">
        <v>1893.25</v>
      </c>
    </row>
    <row r="14" spans="1:18" ht="30" customHeight="1" thickBot="1">
      <c r="D14" s="202"/>
      <c r="E14" s="29" t="s">
        <v>69</v>
      </c>
      <c r="F14" s="74">
        <v>2069.91</v>
      </c>
      <c r="G14" s="11">
        <v>2084.34</v>
      </c>
      <c r="H14" s="11">
        <v>2120.2399999999998</v>
      </c>
      <c r="I14" s="11">
        <v>2125.65</v>
      </c>
      <c r="J14" s="11">
        <v>2135.4899999999998</v>
      </c>
      <c r="K14" s="11">
        <v>2145.4899999999998</v>
      </c>
      <c r="L14" s="11">
        <v>2300.4</v>
      </c>
      <c r="M14" s="11">
        <v>2325.2199999999998</v>
      </c>
      <c r="N14" s="11">
        <v>2341.58</v>
      </c>
      <c r="O14" s="11">
        <v>2355.7600000000002</v>
      </c>
      <c r="P14" s="11">
        <v>2365.58</v>
      </c>
      <c r="Q14" s="11">
        <v>2373.0300000000002</v>
      </c>
      <c r="R14" s="11">
        <v>2377.9699999999998</v>
      </c>
    </row>
    <row r="15" spans="1:18" ht="30" customHeight="1" thickBot="1">
      <c r="D15" s="45" t="s">
        <v>86</v>
      </c>
      <c r="E15" s="29" t="s">
        <v>70</v>
      </c>
      <c r="F15" s="74">
        <v>3401.48</v>
      </c>
      <c r="G15" s="11">
        <v>3603.59</v>
      </c>
      <c r="H15" s="11">
        <v>3805.44</v>
      </c>
      <c r="I15" s="11">
        <v>3648.51</v>
      </c>
      <c r="J15" s="11">
        <v>3624.28</v>
      </c>
      <c r="K15" s="11">
        <v>3712.73</v>
      </c>
      <c r="L15" s="11">
        <v>4149.96</v>
      </c>
      <c r="M15" s="11">
        <f t="shared" ref="M15:R15" si="0">+M8</f>
        <v>3575.59</v>
      </c>
      <c r="N15" s="11">
        <f t="shared" si="0"/>
        <v>3795.47</v>
      </c>
      <c r="O15" s="11">
        <f t="shared" si="0"/>
        <v>3609.42</v>
      </c>
      <c r="P15" s="11">
        <f t="shared" si="0"/>
        <v>3577.77</v>
      </c>
      <c r="Q15" s="11">
        <f t="shared" si="0"/>
        <v>3761.41</v>
      </c>
      <c r="R15" s="11">
        <f t="shared" si="0"/>
        <v>3644.29</v>
      </c>
    </row>
    <row r="16" spans="1:18" ht="30" customHeight="1" thickBot="1">
      <c r="D16" s="45" t="s">
        <v>87</v>
      </c>
      <c r="E16" s="30" t="s">
        <v>71</v>
      </c>
      <c r="F16" s="75">
        <v>4081.7759999999998</v>
      </c>
      <c r="G16" s="26">
        <v>4324.308</v>
      </c>
      <c r="H16" s="26">
        <v>4566.5280000000002</v>
      </c>
      <c r="I16" s="26">
        <v>4378.2120000000004</v>
      </c>
      <c r="J16" s="26">
        <v>4349.1360000000004</v>
      </c>
      <c r="K16" s="26">
        <v>4455.2759999999998</v>
      </c>
      <c r="L16" s="26">
        <v>4979.9520000000002</v>
      </c>
      <c r="M16" s="26">
        <f t="shared" ref="M16:R16" si="1">+M15*1.2</f>
        <v>4290.7079999999996</v>
      </c>
      <c r="N16" s="26">
        <f t="shared" si="1"/>
        <v>4554.5639999999994</v>
      </c>
      <c r="O16" s="26">
        <f t="shared" si="1"/>
        <v>4331.3040000000001</v>
      </c>
      <c r="P16" s="26">
        <f t="shared" si="1"/>
        <v>4293.3239999999996</v>
      </c>
      <c r="Q16" s="26">
        <f t="shared" si="1"/>
        <v>4513.692</v>
      </c>
      <c r="R16" s="26">
        <f t="shared" si="1"/>
        <v>4373.1480000000001</v>
      </c>
    </row>
    <row r="17" spans="5:18" ht="26.25" customHeight="1">
      <c r="E17" s="199" t="s">
        <v>131</v>
      </c>
      <c r="F17" s="199"/>
      <c r="G17" s="199"/>
      <c r="H17" s="199"/>
      <c r="I17" s="199"/>
      <c r="J17" s="199"/>
      <c r="K17" s="199"/>
      <c r="L17" s="199"/>
      <c r="M17" s="199"/>
      <c r="N17" s="199"/>
      <c r="O17" s="199"/>
      <c r="P17" s="199"/>
      <c r="Q17" s="199"/>
      <c r="R17" s="199"/>
    </row>
    <row r="18" spans="5:18">
      <c r="E18" s="203"/>
      <c r="F18" s="203"/>
      <c r="G18" s="203"/>
      <c r="H18" s="203"/>
      <c r="I18" s="203"/>
      <c r="J18" s="203"/>
      <c r="K18" s="203"/>
      <c r="L18" s="203"/>
      <c r="M18" s="203"/>
      <c r="N18" s="203"/>
      <c r="O18" s="203"/>
      <c r="P18" s="203"/>
      <c r="Q18" s="203"/>
      <c r="R18" s="203"/>
    </row>
    <row r="79" ht="32.25" customHeight="1"/>
    <row r="80" ht="32.25" customHeight="1"/>
    <row r="83" ht="30" customHeight="1"/>
    <row r="86" ht="21" customHeight="1"/>
  </sheetData>
  <mergeCells count="6">
    <mergeCell ref="E17:R18"/>
    <mergeCell ref="A1:C1"/>
    <mergeCell ref="D13:D14"/>
    <mergeCell ref="F3:R3"/>
    <mergeCell ref="F11:R11"/>
    <mergeCell ref="E10:R10"/>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R86"/>
  <sheetViews>
    <sheetView zoomScale="84" zoomScaleNormal="84" workbookViewId="0">
      <selection sqref="A1:C1"/>
    </sheetView>
  </sheetViews>
  <sheetFormatPr baseColWidth="10" defaultColWidth="11.44140625" defaultRowHeight="14.4"/>
  <cols>
    <col min="1" max="3" width="11.44140625" style="2"/>
    <col min="4" max="4" width="14.44140625" style="2" customWidth="1"/>
    <col min="5" max="5" width="18" style="2" customWidth="1"/>
    <col min="6" max="9" width="9.6640625" style="2" customWidth="1"/>
    <col min="10" max="16384" width="11.44140625" style="2"/>
  </cols>
  <sheetData>
    <row r="1" spans="1:18">
      <c r="A1" s="190"/>
      <c r="B1" s="190"/>
      <c r="C1" s="190"/>
    </row>
    <row r="2" spans="1:18" ht="15" thickBot="1"/>
    <row r="3" spans="1:18" ht="26.25" customHeight="1" thickBot="1">
      <c r="F3" s="193" t="s">
        <v>138</v>
      </c>
      <c r="G3" s="194"/>
      <c r="H3" s="194"/>
      <c r="I3" s="194"/>
      <c r="J3" s="194"/>
      <c r="K3" s="194"/>
      <c r="L3" s="194"/>
      <c r="M3" s="194"/>
      <c r="N3" s="194"/>
      <c r="O3" s="194"/>
      <c r="P3" s="194"/>
      <c r="Q3" s="194"/>
      <c r="R3" s="195"/>
    </row>
    <row r="4" spans="1:18" ht="26.25" customHeight="1" thickBot="1">
      <c r="E4" s="41" t="s">
        <v>60</v>
      </c>
      <c r="F4" s="78">
        <v>45170</v>
      </c>
      <c r="G4" s="64">
        <v>45200</v>
      </c>
      <c r="H4" s="64">
        <v>45231</v>
      </c>
      <c r="I4" s="64">
        <v>45261</v>
      </c>
      <c r="J4" s="64">
        <v>45292</v>
      </c>
      <c r="K4" s="64">
        <v>45323</v>
      </c>
      <c r="L4" s="70">
        <v>45352</v>
      </c>
      <c r="M4" s="64">
        <v>45383</v>
      </c>
      <c r="N4" s="70">
        <v>45413</v>
      </c>
      <c r="O4" s="64">
        <v>45444</v>
      </c>
      <c r="P4" s="70">
        <v>45474</v>
      </c>
      <c r="Q4" s="64">
        <v>45505</v>
      </c>
      <c r="R4" s="79">
        <v>45536</v>
      </c>
    </row>
    <row r="5" spans="1:18" ht="26.25" customHeight="1">
      <c r="E5" s="44" t="s">
        <v>63</v>
      </c>
      <c r="F5" s="82">
        <v>945.5</v>
      </c>
      <c r="G5" s="69">
        <v>945.5</v>
      </c>
      <c r="H5" s="69">
        <v>945.5</v>
      </c>
      <c r="I5" s="69">
        <v>884.98</v>
      </c>
      <c r="J5" s="69">
        <v>957.58</v>
      </c>
      <c r="K5" s="69">
        <v>992.68</v>
      </c>
      <c r="L5" s="69">
        <v>971.93</v>
      </c>
      <c r="M5" s="69">
        <v>983.9</v>
      </c>
      <c r="N5" s="69">
        <v>969.79</v>
      </c>
      <c r="O5" s="69">
        <v>969.79</v>
      </c>
      <c r="P5" s="69">
        <v>1022.8</v>
      </c>
      <c r="Q5" s="69">
        <v>1022.8</v>
      </c>
      <c r="R5" s="81">
        <v>969.87</v>
      </c>
    </row>
    <row r="6" spans="1:18" ht="26.25" customHeight="1">
      <c r="E6" s="29" t="s">
        <v>64</v>
      </c>
      <c r="F6" s="74">
        <v>734.35</v>
      </c>
      <c r="G6" s="11">
        <v>734.35</v>
      </c>
      <c r="H6" s="11">
        <v>734.35</v>
      </c>
      <c r="I6" s="11">
        <v>667.31</v>
      </c>
      <c r="J6" s="11">
        <v>750.85</v>
      </c>
      <c r="K6" s="11">
        <v>773.94</v>
      </c>
      <c r="L6" s="11">
        <v>762.99</v>
      </c>
      <c r="M6" s="11">
        <v>797.09</v>
      </c>
      <c r="N6" s="11">
        <v>757.62</v>
      </c>
      <c r="O6" s="11">
        <v>757.62</v>
      </c>
      <c r="P6" s="11">
        <v>747.69</v>
      </c>
      <c r="Q6" s="11">
        <v>747.69</v>
      </c>
      <c r="R6" s="25">
        <v>687.76</v>
      </c>
    </row>
    <row r="7" spans="1:18" ht="26.25" customHeight="1">
      <c r="E7" s="29" t="s">
        <v>65</v>
      </c>
      <c r="F7" s="74">
        <v>671.79</v>
      </c>
      <c r="G7" s="11">
        <v>671.79</v>
      </c>
      <c r="H7" s="11">
        <v>671.79</v>
      </c>
      <c r="I7" s="11">
        <v>675.79</v>
      </c>
      <c r="J7" s="11">
        <v>672.19</v>
      </c>
      <c r="K7" s="11">
        <v>656.36</v>
      </c>
      <c r="L7" s="11">
        <v>683.66</v>
      </c>
      <c r="M7" s="11">
        <v>684.89</v>
      </c>
      <c r="N7" s="11">
        <v>680.96</v>
      </c>
      <c r="O7" s="11">
        <v>680.96</v>
      </c>
      <c r="P7" s="11">
        <v>692.04</v>
      </c>
      <c r="Q7" s="11">
        <v>692.04</v>
      </c>
      <c r="R7" s="25">
        <v>698.17</v>
      </c>
    </row>
    <row r="8" spans="1:18" ht="26.25" customHeight="1">
      <c r="E8" s="29" t="s">
        <v>66</v>
      </c>
      <c r="F8" s="74">
        <v>2408.9699999999998</v>
      </c>
      <c r="G8" s="11">
        <v>2408.9699999999998</v>
      </c>
      <c r="H8" s="11">
        <v>2408.9699999999998</v>
      </c>
      <c r="I8" s="11">
        <v>2281.06</v>
      </c>
      <c r="J8" s="11">
        <v>2438.92</v>
      </c>
      <c r="K8" s="11">
        <v>2483.27</v>
      </c>
      <c r="L8" s="11">
        <v>2477.79</v>
      </c>
      <c r="M8" s="11">
        <v>2526.66</v>
      </c>
      <c r="N8" s="11">
        <v>2467.3200000000002</v>
      </c>
      <c r="O8" s="11">
        <v>2467.3200000000002</v>
      </c>
      <c r="P8" s="11">
        <v>2522.9499999999998</v>
      </c>
      <c r="Q8" s="11">
        <v>2522.9499999999998</v>
      </c>
      <c r="R8" s="25">
        <v>2412.37</v>
      </c>
    </row>
    <row r="9" spans="1:18" ht="26.25" customHeight="1" thickBot="1">
      <c r="E9" s="30" t="s">
        <v>67</v>
      </c>
      <c r="F9" s="75">
        <v>3875.65</v>
      </c>
      <c r="G9" s="26">
        <v>3875.66</v>
      </c>
      <c r="H9" s="26">
        <v>3875.66</v>
      </c>
      <c r="I9" s="26">
        <v>3909.71</v>
      </c>
      <c r="J9" s="26">
        <v>3922.72</v>
      </c>
      <c r="K9" s="26">
        <v>3953.75</v>
      </c>
      <c r="L9" s="26">
        <v>3991.64</v>
      </c>
      <c r="M9" s="26">
        <v>4014.78</v>
      </c>
      <c r="N9" s="26">
        <v>4033.49</v>
      </c>
      <c r="O9" s="26">
        <v>4033.49</v>
      </c>
      <c r="P9" s="26">
        <v>4053.41</v>
      </c>
      <c r="Q9" s="26">
        <v>4053.41</v>
      </c>
      <c r="R9" s="27">
        <v>4056.62</v>
      </c>
    </row>
    <row r="10" spans="1:18" ht="30" customHeight="1" thickBot="1">
      <c r="E10" s="196" t="s">
        <v>88</v>
      </c>
      <c r="F10" s="197"/>
      <c r="G10" s="197"/>
      <c r="H10" s="197"/>
      <c r="I10" s="197"/>
      <c r="J10" s="197"/>
      <c r="K10" s="197"/>
      <c r="L10" s="197"/>
      <c r="M10" s="197"/>
      <c r="N10" s="197"/>
      <c r="O10" s="197"/>
      <c r="P10" s="197"/>
      <c r="Q10" s="197"/>
      <c r="R10" s="197"/>
    </row>
    <row r="11" spans="1:18" ht="30" customHeight="1" thickBot="1">
      <c r="F11" s="193" t="s">
        <v>139</v>
      </c>
      <c r="G11" s="194"/>
      <c r="H11" s="194"/>
      <c r="I11" s="194"/>
      <c r="J11" s="194"/>
      <c r="K11" s="194"/>
      <c r="L11" s="194"/>
      <c r="M11" s="194"/>
      <c r="N11" s="194"/>
      <c r="O11" s="194"/>
      <c r="P11" s="194"/>
      <c r="Q11" s="194"/>
      <c r="R11" s="195"/>
    </row>
    <row r="12" spans="1:18" ht="30" customHeight="1" thickBot="1">
      <c r="D12" s="36" t="s">
        <v>84</v>
      </c>
      <c r="E12" s="42" t="s">
        <v>83</v>
      </c>
      <c r="F12" s="78">
        <v>45170</v>
      </c>
      <c r="G12" s="64">
        <v>45200</v>
      </c>
      <c r="H12" s="64">
        <v>45231</v>
      </c>
      <c r="I12" s="64">
        <v>45261</v>
      </c>
      <c r="J12" s="64">
        <v>45292</v>
      </c>
      <c r="K12" s="64">
        <v>45323</v>
      </c>
      <c r="L12" s="70">
        <v>45352</v>
      </c>
      <c r="M12" s="64">
        <v>45383</v>
      </c>
      <c r="N12" s="70">
        <v>45413</v>
      </c>
      <c r="O12" s="64">
        <v>45444</v>
      </c>
      <c r="P12" s="70">
        <v>45474</v>
      </c>
      <c r="Q12" s="64">
        <v>45505</v>
      </c>
      <c r="R12" s="79">
        <v>45536</v>
      </c>
    </row>
    <row r="13" spans="1:18" ht="30" customHeight="1">
      <c r="D13" s="191" t="s">
        <v>85</v>
      </c>
      <c r="E13" s="34" t="s">
        <v>68</v>
      </c>
      <c r="F13" s="82">
        <v>1254.93</v>
      </c>
      <c r="G13" s="69">
        <v>1261.68</v>
      </c>
      <c r="H13" s="69">
        <v>1264.8</v>
      </c>
      <c r="I13" s="69">
        <v>1270.6099999999999</v>
      </c>
      <c r="J13" s="69">
        <v>1276.56</v>
      </c>
      <c r="K13" s="69">
        <v>1288.3399999999999</v>
      </c>
      <c r="L13" s="69">
        <v>1302.21</v>
      </c>
      <c r="M13" s="69">
        <v>1311.29</v>
      </c>
      <c r="N13" s="69">
        <v>1319.18</v>
      </c>
      <c r="O13" s="69">
        <v>1324.63</v>
      </c>
      <c r="P13" s="69">
        <v>1328.84</v>
      </c>
      <c r="Q13" s="69">
        <v>1328.84</v>
      </c>
      <c r="R13" s="81">
        <v>1331.43</v>
      </c>
    </row>
    <row r="14" spans="1:18" ht="30" customHeight="1" thickBot="1">
      <c r="D14" s="192"/>
      <c r="E14" s="29" t="s">
        <v>69</v>
      </c>
      <c r="F14" s="74">
        <v>1560.74</v>
      </c>
      <c r="G14" s="11">
        <v>1568.93</v>
      </c>
      <c r="H14" s="11">
        <v>1572.96</v>
      </c>
      <c r="I14" s="11">
        <v>1580.3</v>
      </c>
      <c r="J14" s="11">
        <v>1587.59</v>
      </c>
      <c r="K14" s="11">
        <v>1602.17</v>
      </c>
      <c r="L14" s="11">
        <v>1619.48</v>
      </c>
      <c r="M14" s="11">
        <v>1631.03</v>
      </c>
      <c r="N14" s="11">
        <v>1640.64</v>
      </c>
      <c r="O14" s="11">
        <v>1647.49</v>
      </c>
      <c r="P14" s="11">
        <v>1652.72</v>
      </c>
      <c r="Q14" s="11">
        <v>1652.72</v>
      </c>
      <c r="R14" s="25">
        <v>1655.95</v>
      </c>
    </row>
    <row r="15" spans="1:18" ht="30" customHeight="1" thickBot="1">
      <c r="D15" s="35" t="s">
        <v>86</v>
      </c>
      <c r="E15" s="29" t="s">
        <v>70</v>
      </c>
      <c r="F15" s="74">
        <v>2408.9699999999998</v>
      </c>
      <c r="G15" s="11">
        <v>2408.9699999999998</v>
      </c>
      <c r="H15" s="11">
        <v>2408.9699999999998</v>
      </c>
      <c r="I15" s="11">
        <f>+I8</f>
        <v>2281.06</v>
      </c>
      <c r="J15" s="11">
        <v>2438.92</v>
      </c>
      <c r="K15" s="11">
        <v>2483.27</v>
      </c>
      <c r="L15" s="11">
        <f t="shared" ref="L15:R15" si="0">+L8</f>
        <v>2477.79</v>
      </c>
      <c r="M15" s="11">
        <f t="shared" si="0"/>
        <v>2526.66</v>
      </c>
      <c r="N15" s="11">
        <f t="shared" si="0"/>
        <v>2467.3200000000002</v>
      </c>
      <c r="O15" s="11">
        <f t="shared" si="0"/>
        <v>2467.3200000000002</v>
      </c>
      <c r="P15" s="11">
        <f t="shared" si="0"/>
        <v>2522.9499999999998</v>
      </c>
      <c r="Q15" s="11">
        <f t="shared" si="0"/>
        <v>2522.9499999999998</v>
      </c>
      <c r="R15" s="25">
        <f t="shared" si="0"/>
        <v>2412.37</v>
      </c>
    </row>
    <row r="16" spans="1:18" ht="30" customHeight="1" thickBot="1">
      <c r="D16" s="35" t="s">
        <v>87</v>
      </c>
      <c r="E16" s="30" t="s">
        <v>71</v>
      </c>
      <c r="F16" s="75">
        <v>2890.7639999999997</v>
      </c>
      <c r="G16" s="26">
        <f>G15+G15*20%</f>
        <v>2890.7639999999997</v>
      </c>
      <c r="H16" s="26">
        <v>2890.7639999999997</v>
      </c>
      <c r="I16" s="26">
        <f>+I15*1.2</f>
        <v>2737.2719999999999</v>
      </c>
      <c r="J16" s="26">
        <v>2926.7040000000002</v>
      </c>
      <c r="K16" s="26">
        <v>2979.924</v>
      </c>
      <c r="L16" s="26">
        <f t="shared" ref="L16:R16" si="1">+L15*1.2</f>
        <v>2973.348</v>
      </c>
      <c r="M16" s="26">
        <f t="shared" si="1"/>
        <v>3031.9919999999997</v>
      </c>
      <c r="N16" s="26">
        <f t="shared" si="1"/>
        <v>2960.7840000000001</v>
      </c>
      <c r="O16" s="26">
        <f t="shared" si="1"/>
        <v>2960.7840000000001</v>
      </c>
      <c r="P16" s="26">
        <f t="shared" si="1"/>
        <v>3027.5399999999995</v>
      </c>
      <c r="Q16" s="26">
        <f t="shared" si="1"/>
        <v>3027.5399999999995</v>
      </c>
      <c r="R16" s="27">
        <f t="shared" si="1"/>
        <v>2894.8439999999996</v>
      </c>
    </row>
    <row r="17" spans="5:18" ht="20.399999999999999" customHeight="1">
      <c r="E17" s="199" t="s">
        <v>131</v>
      </c>
      <c r="F17" s="200"/>
      <c r="G17" s="200"/>
      <c r="H17" s="200"/>
      <c r="I17" s="200"/>
      <c r="J17" s="200"/>
      <c r="K17" s="200"/>
      <c r="L17" s="200"/>
      <c r="M17" s="200"/>
      <c r="N17" s="200"/>
      <c r="O17" s="200"/>
      <c r="P17" s="200"/>
      <c r="Q17" s="200"/>
      <c r="R17" s="200"/>
    </row>
    <row r="18" spans="5:18" ht="24.75" customHeight="1">
      <c r="E18" s="200"/>
      <c r="F18" s="200"/>
      <c r="G18" s="200"/>
      <c r="H18" s="200"/>
      <c r="I18" s="200"/>
      <c r="J18" s="200"/>
      <c r="K18" s="200"/>
      <c r="L18" s="200"/>
      <c r="M18" s="200"/>
      <c r="N18" s="200"/>
      <c r="O18" s="200"/>
      <c r="P18" s="200"/>
      <c r="Q18" s="200"/>
      <c r="R18" s="200"/>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0" zoomScaleNormal="80" workbookViewId="0">
      <selection sqref="A1:C1"/>
    </sheetView>
  </sheetViews>
  <sheetFormatPr baseColWidth="10" defaultColWidth="11.44140625" defaultRowHeight="14.4"/>
  <cols>
    <col min="1" max="3" width="11.44140625" style="2"/>
    <col min="4" max="4" width="14.44140625" style="2" customWidth="1"/>
    <col min="5" max="5" width="18" style="2" customWidth="1"/>
    <col min="6" max="6" width="9.6640625" style="2" customWidth="1"/>
    <col min="7" max="16384" width="11.44140625" style="2"/>
  </cols>
  <sheetData>
    <row r="1" spans="1:18">
      <c r="A1" s="190"/>
      <c r="B1" s="190"/>
      <c r="C1" s="190"/>
    </row>
    <row r="2" spans="1:18" ht="15" thickBot="1"/>
    <row r="3" spans="1:18" ht="26.25" customHeight="1" thickBot="1">
      <c r="F3" s="193" t="s">
        <v>116</v>
      </c>
      <c r="G3" s="194"/>
      <c r="H3" s="194"/>
      <c r="I3" s="194"/>
      <c r="J3" s="194"/>
      <c r="K3" s="194"/>
      <c r="L3" s="194"/>
      <c r="M3" s="194"/>
      <c r="N3" s="194"/>
      <c r="O3" s="194"/>
      <c r="P3" s="194"/>
      <c r="Q3" s="194"/>
      <c r="R3" s="195"/>
    </row>
    <row r="4" spans="1:18" ht="26.25" customHeight="1" thickBot="1">
      <c r="E4" s="41" t="s">
        <v>60</v>
      </c>
      <c r="F4" s="78">
        <v>45170</v>
      </c>
      <c r="G4" s="64">
        <v>45200</v>
      </c>
      <c r="H4" s="64">
        <v>45231</v>
      </c>
      <c r="I4" s="64">
        <v>45261</v>
      </c>
      <c r="J4" s="64">
        <v>45292</v>
      </c>
      <c r="K4" s="64">
        <v>45323</v>
      </c>
      <c r="L4" s="70">
        <v>45352</v>
      </c>
      <c r="M4" s="64">
        <v>45383</v>
      </c>
      <c r="N4" s="70">
        <v>45413</v>
      </c>
      <c r="O4" s="64">
        <v>45444</v>
      </c>
      <c r="P4" s="70">
        <v>45474</v>
      </c>
      <c r="Q4" s="64">
        <v>45505</v>
      </c>
      <c r="R4" s="79">
        <v>45536</v>
      </c>
    </row>
    <row r="5" spans="1:18" ht="26.25" customHeight="1">
      <c r="E5" s="44" t="s">
        <v>63</v>
      </c>
      <c r="F5" s="80">
        <v>957.29</v>
      </c>
      <c r="G5" s="71">
        <v>952.33</v>
      </c>
      <c r="H5" s="71">
        <v>969.64</v>
      </c>
      <c r="I5" s="71">
        <v>944.16</v>
      </c>
      <c r="J5" s="71">
        <v>1097.97</v>
      </c>
      <c r="K5" s="71">
        <v>1063.6099999999999</v>
      </c>
      <c r="L5" s="69">
        <v>1100.75</v>
      </c>
      <c r="M5" s="69">
        <v>1149.17</v>
      </c>
      <c r="N5" s="69">
        <v>1169.81</v>
      </c>
      <c r="O5" s="69">
        <v>1152.8900000000001</v>
      </c>
      <c r="P5" s="69">
        <v>1245.21</v>
      </c>
      <c r="Q5" s="69">
        <v>1198.69</v>
      </c>
      <c r="R5" s="33">
        <v>1243.5899999999999</v>
      </c>
    </row>
    <row r="6" spans="1:18" ht="26.25" customHeight="1">
      <c r="E6" s="29" t="s">
        <v>64</v>
      </c>
      <c r="F6" s="76">
        <v>228.69</v>
      </c>
      <c r="G6" s="28">
        <v>230.03</v>
      </c>
      <c r="H6" s="28">
        <v>231.88</v>
      </c>
      <c r="I6" s="28">
        <v>237.1</v>
      </c>
      <c r="J6" s="28">
        <v>224.12</v>
      </c>
      <c r="K6" s="28">
        <v>230.85</v>
      </c>
      <c r="L6" s="11">
        <v>229.35</v>
      </c>
      <c r="M6" s="11">
        <v>241.94</v>
      </c>
      <c r="N6" s="11">
        <v>242.77</v>
      </c>
      <c r="O6" s="11">
        <v>244.35</v>
      </c>
      <c r="P6" s="11">
        <v>249.31</v>
      </c>
      <c r="Q6" s="11">
        <v>239.93</v>
      </c>
      <c r="R6" s="25">
        <v>236.51</v>
      </c>
    </row>
    <row r="7" spans="1:18" ht="26.25" customHeight="1">
      <c r="E7" s="29" t="s">
        <v>65</v>
      </c>
      <c r="F7" s="76">
        <v>958.18</v>
      </c>
      <c r="G7" s="28">
        <v>965.19</v>
      </c>
      <c r="H7" s="28">
        <v>967.17</v>
      </c>
      <c r="I7" s="28">
        <v>964.97</v>
      </c>
      <c r="J7" s="28">
        <v>961.47</v>
      </c>
      <c r="K7" s="28">
        <v>968.52</v>
      </c>
      <c r="L7" s="11">
        <v>978.39</v>
      </c>
      <c r="M7" s="11">
        <v>981.04</v>
      </c>
      <c r="N7" s="11">
        <v>985.62</v>
      </c>
      <c r="O7" s="11">
        <v>986.31</v>
      </c>
      <c r="P7" s="11">
        <v>991.79</v>
      </c>
      <c r="Q7" s="11">
        <v>993.79</v>
      </c>
      <c r="R7" s="25">
        <v>988.99</v>
      </c>
    </row>
    <row r="8" spans="1:18" ht="26.25" customHeight="1">
      <c r="E8" s="29" t="s">
        <v>66</v>
      </c>
      <c r="F8" s="76">
        <v>2187.17</v>
      </c>
      <c r="G8" s="28">
        <v>2190.44</v>
      </c>
      <c r="H8" s="28">
        <v>2212.27</v>
      </c>
      <c r="I8" s="28">
        <v>2189.08</v>
      </c>
      <c r="J8" s="28">
        <v>2321.9</v>
      </c>
      <c r="K8" s="28">
        <v>2309.92</v>
      </c>
      <c r="L8" s="11">
        <v>2356.7399999999998</v>
      </c>
      <c r="M8" s="11">
        <v>2421.11</v>
      </c>
      <c r="N8" s="11">
        <v>2446.4</v>
      </c>
      <c r="O8" s="11">
        <v>2432.73</v>
      </c>
      <c r="P8" s="11">
        <v>2538.92</v>
      </c>
      <c r="Q8" s="11">
        <v>2483.0500000000002</v>
      </c>
      <c r="R8" s="25">
        <v>2508.13</v>
      </c>
    </row>
    <row r="9" spans="1:18" ht="26.25" customHeight="1" thickBot="1">
      <c r="E9" s="30" t="s">
        <v>67</v>
      </c>
      <c r="F9" s="77">
        <v>3480.22</v>
      </c>
      <c r="G9" s="31">
        <v>3494.36</v>
      </c>
      <c r="H9" s="31">
        <v>3498.71</v>
      </c>
      <c r="I9" s="31">
        <v>3510.72</v>
      </c>
      <c r="J9" s="31">
        <v>3522.45</v>
      </c>
      <c r="K9" s="31">
        <v>3550.23</v>
      </c>
      <c r="L9" s="26">
        <v>3584.32</v>
      </c>
      <c r="M9" s="26">
        <v>3605.06</v>
      </c>
      <c r="N9" s="26">
        <v>3621.94</v>
      </c>
      <c r="O9" s="26">
        <v>3632.66</v>
      </c>
      <c r="P9" s="26">
        <v>3639.79</v>
      </c>
      <c r="Q9" s="26">
        <v>3642.6</v>
      </c>
      <c r="R9" s="27">
        <v>3638.04</v>
      </c>
    </row>
    <row r="10" spans="1:18" ht="30" customHeight="1" thickBot="1">
      <c r="E10" s="196" t="s">
        <v>88</v>
      </c>
      <c r="F10" s="196"/>
      <c r="G10" s="196"/>
      <c r="H10" s="196"/>
      <c r="I10" s="196"/>
      <c r="J10" s="196"/>
      <c r="K10" s="196"/>
      <c r="L10" s="196"/>
      <c r="M10" s="196"/>
      <c r="N10" s="196"/>
      <c r="O10" s="196"/>
      <c r="P10" s="196"/>
      <c r="Q10" s="196"/>
    </row>
    <row r="11" spans="1:18" ht="30" customHeight="1" thickBot="1">
      <c r="F11" s="193" t="s">
        <v>117</v>
      </c>
      <c r="G11" s="194"/>
      <c r="H11" s="194"/>
      <c r="I11" s="194"/>
      <c r="J11" s="194"/>
      <c r="K11" s="194"/>
      <c r="L11" s="194"/>
      <c r="M11" s="194"/>
      <c r="N11" s="194"/>
      <c r="O11" s="194"/>
      <c r="P11" s="194"/>
      <c r="Q11" s="194"/>
      <c r="R11" s="195"/>
    </row>
    <row r="12" spans="1:18" ht="30" customHeight="1" thickBot="1">
      <c r="D12" s="42" t="s">
        <v>84</v>
      </c>
      <c r="E12" s="42" t="s">
        <v>83</v>
      </c>
      <c r="F12" s="78">
        <v>45170</v>
      </c>
      <c r="G12" s="64">
        <v>45200</v>
      </c>
      <c r="H12" s="64">
        <v>45231</v>
      </c>
      <c r="I12" s="64">
        <v>45261</v>
      </c>
      <c r="J12" s="64">
        <v>45292</v>
      </c>
      <c r="K12" s="64">
        <v>45323</v>
      </c>
      <c r="L12" s="70">
        <v>45352</v>
      </c>
      <c r="M12" s="64">
        <v>45383</v>
      </c>
      <c r="N12" s="70">
        <v>45413</v>
      </c>
      <c r="O12" s="64">
        <v>45444</v>
      </c>
      <c r="P12" s="70">
        <v>45474</v>
      </c>
      <c r="Q12" s="64">
        <v>45505</v>
      </c>
      <c r="R12" s="79">
        <v>45536</v>
      </c>
    </row>
    <row r="13" spans="1:18" ht="30" customHeight="1">
      <c r="D13" s="201" t="s">
        <v>85</v>
      </c>
      <c r="E13" s="44" t="s">
        <v>68</v>
      </c>
      <c r="F13" s="80">
        <v>1089.94</v>
      </c>
      <c r="G13" s="71">
        <v>1095.74</v>
      </c>
      <c r="H13" s="71">
        <v>1098.48</v>
      </c>
      <c r="I13" s="71">
        <v>1103.6300000000001</v>
      </c>
      <c r="J13" s="71">
        <v>1108.7</v>
      </c>
      <c r="K13" s="71">
        <v>1118.8399999999999</v>
      </c>
      <c r="L13" s="69">
        <v>1131</v>
      </c>
      <c r="M13" s="69">
        <v>1138.97</v>
      </c>
      <c r="N13" s="69">
        <v>1145.73</v>
      </c>
      <c r="O13" s="69">
        <v>1150.56</v>
      </c>
      <c r="P13" s="69">
        <v>1154.26</v>
      </c>
      <c r="Q13" s="69">
        <v>1156.5999999999999</v>
      </c>
      <c r="R13" s="33">
        <v>1156.5999999999999</v>
      </c>
    </row>
    <row r="14" spans="1:18" ht="30" customHeight="1" thickBot="1">
      <c r="D14" s="202"/>
      <c r="E14" s="29" t="s">
        <v>69</v>
      </c>
      <c r="F14" s="76">
        <v>1367.67</v>
      </c>
      <c r="G14" s="28">
        <v>1374.95</v>
      </c>
      <c r="H14" s="28">
        <v>1378.38</v>
      </c>
      <c r="I14" s="28">
        <v>1384.85</v>
      </c>
      <c r="J14" s="28">
        <v>1391.21</v>
      </c>
      <c r="K14" s="28">
        <v>1403.94</v>
      </c>
      <c r="L14" s="11">
        <v>1419.19</v>
      </c>
      <c r="M14" s="11">
        <v>1429.19</v>
      </c>
      <c r="N14" s="11">
        <v>1437.68</v>
      </c>
      <c r="O14" s="11">
        <v>1443.74</v>
      </c>
      <c r="P14" s="11">
        <v>1448.39</v>
      </c>
      <c r="Q14" s="11">
        <v>1451.31</v>
      </c>
      <c r="R14" s="25">
        <v>1451.31</v>
      </c>
    </row>
    <row r="15" spans="1:18" ht="30" customHeight="1" thickBot="1">
      <c r="D15" s="45" t="s">
        <v>86</v>
      </c>
      <c r="E15" s="29" t="s">
        <v>70</v>
      </c>
      <c r="F15" s="76">
        <v>2187.17</v>
      </c>
      <c r="G15" s="28">
        <v>2190.44</v>
      </c>
      <c r="H15" s="28">
        <v>2212.27</v>
      </c>
      <c r="I15" s="28">
        <f>+I8</f>
        <v>2189.08</v>
      </c>
      <c r="J15" s="28">
        <f>+J8</f>
        <v>2321.9</v>
      </c>
      <c r="K15" s="28">
        <v>2309.92</v>
      </c>
      <c r="L15" s="11">
        <f t="shared" ref="L15:R15" si="0">+L8</f>
        <v>2356.7399999999998</v>
      </c>
      <c r="M15" s="11">
        <f t="shared" si="0"/>
        <v>2421.11</v>
      </c>
      <c r="N15" s="11">
        <f t="shared" si="0"/>
        <v>2446.4</v>
      </c>
      <c r="O15" s="11">
        <f t="shared" si="0"/>
        <v>2432.73</v>
      </c>
      <c r="P15" s="11">
        <f t="shared" si="0"/>
        <v>2538.92</v>
      </c>
      <c r="Q15" s="11">
        <f t="shared" si="0"/>
        <v>2483.0500000000002</v>
      </c>
      <c r="R15" s="25">
        <f t="shared" si="0"/>
        <v>2508.13</v>
      </c>
    </row>
    <row r="16" spans="1:18" ht="30" customHeight="1" thickBot="1">
      <c r="D16" s="45" t="s">
        <v>87</v>
      </c>
      <c r="E16" s="30" t="s">
        <v>71</v>
      </c>
      <c r="F16" s="75">
        <v>2624.6039999999998</v>
      </c>
      <c r="G16" s="26">
        <v>2628.5279999999998</v>
      </c>
      <c r="H16" s="26">
        <v>2654.7239999999997</v>
      </c>
      <c r="I16" s="26">
        <f>+I15*1.2</f>
        <v>2626.8959999999997</v>
      </c>
      <c r="J16" s="31">
        <f>+J15*1.2</f>
        <v>2786.28</v>
      </c>
      <c r="K16" s="31">
        <v>2771.904</v>
      </c>
      <c r="L16" s="26">
        <f t="shared" ref="L16:R16" si="1">+L15*1.2</f>
        <v>2828.0879999999997</v>
      </c>
      <c r="M16" s="26">
        <f t="shared" si="1"/>
        <v>2905.3319999999999</v>
      </c>
      <c r="N16" s="26">
        <f t="shared" si="1"/>
        <v>2935.68</v>
      </c>
      <c r="O16" s="26">
        <f t="shared" si="1"/>
        <v>2919.2759999999998</v>
      </c>
      <c r="P16" s="26">
        <f t="shared" si="1"/>
        <v>3046.7040000000002</v>
      </c>
      <c r="Q16" s="26">
        <f t="shared" si="1"/>
        <v>2979.6600000000003</v>
      </c>
      <c r="R16" s="27">
        <f t="shared" si="1"/>
        <v>3009.7559999999999</v>
      </c>
    </row>
    <row r="17" spans="5:18" ht="15" customHeight="1">
      <c r="E17" s="199" t="s">
        <v>132</v>
      </c>
      <c r="F17" s="199"/>
      <c r="G17" s="199"/>
      <c r="H17" s="199"/>
      <c r="I17" s="199"/>
      <c r="J17" s="199"/>
      <c r="K17" s="199"/>
      <c r="L17" s="199"/>
      <c r="M17" s="199"/>
      <c r="N17" s="199"/>
      <c r="O17" s="199"/>
      <c r="P17" s="199"/>
      <c r="Q17" s="199"/>
      <c r="R17" s="199"/>
    </row>
    <row r="18" spans="5:18">
      <c r="E18" s="200"/>
      <c r="F18" s="200"/>
      <c r="G18" s="200"/>
      <c r="H18" s="200"/>
      <c r="I18" s="200"/>
      <c r="J18" s="200"/>
      <c r="K18" s="200"/>
      <c r="L18" s="200"/>
      <c r="M18" s="200"/>
      <c r="N18" s="200"/>
      <c r="O18" s="200"/>
      <c r="P18" s="200"/>
      <c r="Q18" s="200"/>
      <c r="R18" s="200"/>
    </row>
    <row r="19" spans="5:18">
      <c r="E19" s="200"/>
      <c r="F19" s="200"/>
      <c r="G19" s="200"/>
      <c r="H19" s="200"/>
      <c r="I19" s="200"/>
      <c r="J19" s="200"/>
      <c r="K19" s="200"/>
      <c r="L19" s="200"/>
      <c r="M19" s="200"/>
      <c r="N19" s="200"/>
      <c r="O19" s="200"/>
      <c r="P19" s="200"/>
      <c r="Q19" s="200"/>
      <c r="R19" s="200"/>
    </row>
    <row r="79" ht="32.25" customHeight="1"/>
    <row r="80" ht="32.25" customHeight="1"/>
    <row r="83" ht="30" customHeight="1"/>
    <row r="86" ht="21" customHeight="1"/>
  </sheetData>
  <mergeCells count="6">
    <mergeCell ref="E17:R19"/>
    <mergeCell ref="A1:C1"/>
    <mergeCell ref="D13:D14"/>
    <mergeCell ref="E10:Q10"/>
    <mergeCell ref="F3:R3"/>
    <mergeCell ref="F11:R11"/>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5" zoomScaleNormal="85"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0" width="9.6640625" style="2" customWidth="1"/>
    <col min="11" max="16384" width="11.44140625" style="2"/>
  </cols>
  <sheetData>
    <row r="1" spans="1:18">
      <c r="A1" s="190"/>
      <c r="B1" s="190"/>
      <c r="C1" s="190"/>
    </row>
    <row r="2" spans="1:18" ht="15" thickBot="1"/>
    <row r="3" spans="1:18" ht="26.25" customHeight="1" thickBot="1">
      <c r="F3" s="211" t="s">
        <v>99</v>
      </c>
      <c r="G3" s="212"/>
      <c r="H3" s="212"/>
      <c r="I3" s="212"/>
      <c r="J3" s="212"/>
      <c r="K3" s="212"/>
      <c r="L3" s="212"/>
      <c r="M3" s="212"/>
      <c r="N3" s="212"/>
      <c r="O3" s="212"/>
      <c r="P3" s="212"/>
      <c r="Q3" s="212"/>
      <c r="R3" s="213"/>
    </row>
    <row r="4" spans="1:18" ht="26.25" customHeight="1" thickBot="1">
      <c r="E4" s="43" t="s">
        <v>60</v>
      </c>
      <c r="F4" s="78">
        <v>45170</v>
      </c>
      <c r="G4" s="64">
        <v>45200</v>
      </c>
      <c r="H4" s="64">
        <v>45231</v>
      </c>
      <c r="I4" s="64">
        <v>45261</v>
      </c>
      <c r="J4" s="64">
        <v>45292</v>
      </c>
      <c r="K4" s="64">
        <v>45323</v>
      </c>
      <c r="L4" s="70">
        <v>45352</v>
      </c>
      <c r="M4" s="64">
        <v>45383</v>
      </c>
      <c r="N4" s="70">
        <v>45413</v>
      </c>
      <c r="O4" s="64">
        <v>45444</v>
      </c>
      <c r="P4" s="70">
        <v>45474</v>
      </c>
      <c r="Q4" s="64">
        <v>45505</v>
      </c>
      <c r="R4" s="79">
        <v>45536</v>
      </c>
    </row>
    <row r="5" spans="1:18" ht="26.25" customHeight="1">
      <c r="E5" s="44" t="s">
        <v>63</v>
      </c>
      <c r="F5" s="82">
        <v>982.76</v>
      </c>
      <c r="G5" s="69">
        <v>1001.11</v>
      </c>
      <c r="H5" s="69">
        <v>1000.74</v>
      </c>
      <c r="I5" s="69">
        <v>1016.49</v>
      </c>
      <c r="J5" s="69">
        <v>889.86</v>
      </c>
      <c r="K5" s="69">
        <v>1559.75</v>
      </c>
      <c r="L5" s="69">
        <v>874.14</v>
      </c>
      <c r="M5" s="69">
        <v>882.19</v>
      </c>
      <c r="N5" s="69">
        <v>859.7</v>
      </c>
      <c r="O5" s="69">
        <v>880.53</v>
      </c>
      <c r="P5" s="69">
        <v>935.47</v>
      </c>
      <c r="Q5" s="69">
        <v>900.57</v>
      </c>
      <c r="R5" s="81">
        <v>909.55</v>
      </c>
    </row>
    <row r="6" spans="1:18" ht="26.25" customHeight="1">
      <c r="E6" s="29" t="s">
        <v>64</v>
      </c>
      <c r="F6" s="74">
        <v>3678.68</v>
      </c>
      <c r="G6" s="11">
        <v>3885.88</v>
      </c>
      <c r="H6" s="11">
        <v>3769.12</v>
      </c>
      <c r="I6" s="11">
        <v>3793.69</v>
      </c>
      <c r="J6" s="11">
        <v>3906.34</v>
      </c>
      <c r="K6" s="11">
        <v>3997.5</v>
      </c>
      <c r="L6" s="11">
        <v>3939.52</v>
      </c>
      <c r="M6" s="11">
        <v>4062.35</v>
      </c>
      <c r="N6" s="11">
        <v>4214.71</v>
      </c>
      <c r="O6" s="11">
        <v>4225.1400000000003</v>
      </c>
      <c r="P6" s="11">
        <v>4361.79</v>
      </c>
      <c r="Q6" s="11">
        <v>4195.97</v>
      </c>
      <c r="R6" s="25">
        <v>4177.01</v>
      </c>
    </row>
    <row r="7" spans="1:18" ht="26.25" customHeight="1">
      <c r="E7" s="29" t="s">
        <v>65</v>
      </c>
      <c r="F7" s="74">
        <v>993.3</v>
      </c>
      <c r="G7" s="11">
        <v>1000.84</v>
      </c>
      <c r="H7" s="11">
        <v>1001.53</v>
      </c>
      <c r="I7" s="11">
        <v>993.53</v>
      </c>
      <c r="J7" s="11">
        <v>983.35</v>
      </c>
      <c r="K7" s="11">
        <v>988.27</v>
      </c>
      <c r="L7" s="11">
        <v>996.84</v>
      </c>
      <c r="M7" s="11">
        <v>995.5</v>
      </c>
      <c r="N7" s="11">
        <v>998.2</v>
      </c>
      <c r="O7" s="11">
        <v>995.41</v>
      </c>
      <c r="P7" s="11">
        <v>1001.52</v>
      </c>
      <c r="Q7" s="11">
        <v>1002.47</v>
      </c>
      <c r="R7" s="25">
        <v>993.2</v>
      </c>
    </row>
    <row r="8" spans="1:18" ht="26.25" customHeight="1">
      <c r="E8" s="29" t="s">
        <v>66</v>
      </c>
      <c r="F8" s="74">
        <v>5864.55</v>
      </c>
      <c r="G8" s="11">
        <v>6107.41</v>
      </c>
      <c r="H8" s="11">
        <v>6004.48</v>
      </c>
      <c r="I8" s="11">
        <v>6032.48</v>
      </c>
      <c r="J8" s="11">
        <v>6004.16</v>
      </c>
      <c r="K8" s="11">
        <v>6773.09</v>
      </c>
      <c r="L8" s="11">
        <v>6041.33</v>
      </c>
      <c r="M8" s="11">
        <v>6152.74</v>
      </c>
      <c r="N8" s="11">
        <v>6308.83</v>
      </c>
      <c r="O8" s="11">
        <v>6332.37</v>
      </c>
      <c r="P8" s="11">
        <v>6518.93</v>
      </c>
      <c r="Q8" s="11">
        <v>6326.54</v>
      </c>
      <c r="R8" s="25">
        <v>6300.72</v>
      </c>
    </row>
    <row r="9" spans="1:18" ht="26.25" customHeight="1" thickBot="1">
      <c r="E9" s="30" t="s">
        <v>67</v>
      </c>
      <c r="F9" s="75">
        <v>3044.11</v>
      </c>
      <c r="G9" s="26">
        <v>3056.48</v>
      </c>
      <c r="H9" s="26">
        <v>3060.28</v>
      </c>
      <c r="I9" s="26">
        <v>3070.79</v>
      </c>
      <c r="J9" s="26">
        <v>3081.05</v>
      </c>
      <c r="K9" s="26">
        <v>3105.35</v>
      </c>
      <c r="L9" s="26">
        <v>3135.17</v>
      </c>
      <c r="M9" s="26">
        <v>3153.31</v>
      </c>
      <c r="N9" s="26">
        <v>3168.07</v>
      </c>
      <c r="O9" s="26">
        <v>3177.45</v>
      </c>
      <c r="P9" s="26">
        <v>3183.69</v>
      </c>
      <c r="Q9" s="26">
        <v>3186.14</v>
      </c>
      <c r="R9" s="27">
        <v>3182.16</v>
      </c>
    </row>
    <row r="10" spans="1:18" ht="30" customHeight="1" thickBot="1">
      <c r="E10" s="196" t="s">
        <v>88</v>
      </c>
      <c r="F10" s="197"/>
      <c r="G10" s="197"/>
      <c r="H10" s="197"/>
      <c r="I10" s="197"/>
      <c r="J10" s="197"/>
      <c r="K10" s="197"/>
      <c r="L10" s="197"/>
      <c r="M10" s="197"/>
      <c r="N10" s="197"/>
      <c r="O10" s="197"/>
      <c r="P10" s="197"/>
      <c r="Q10" s="197"/>
      <c r="R10" s="197"/>
    </row>
    <row r="11" spans="1:18" ht="30" customHeight="1" thickBot="1">
      <c r="F11" s="193" t="s">
        <v>100</v>
      </c>
      <c r="G11" s="194"/>
      <c r="H11" s="194"/>
      <c r="I11" s="194"/>
      <c r="J11" s="194"/>
      <c r="K11" s="194"/>
      <c r="L11" s="194"/>
      <c r="M11" s="194"/>
      <c r="N11" s="194"/>
      <c r="O11" s="194"/>
      <c r="P11" s="194"/>
      <c r="Q11" s="194"/>
      <c r="R11" s="195"/>
    </row>
    <row r="12" spans="1:18" ht="30" customHeight="1" thickBot="1">
      <c r="D12" s="36" t="s">
        <v>84</v>
      </c>
      <c r="E12" s="42" t="s">
        <v>83</v>
      </c>
      <c r="F12" s="78">
        <v>45170</v>
      </c>
      <c r="G12" s="64">
        <v>45200</v>
      </c>
      <c r="H12" s="64">
        <v>45231</v>
      </c>
      <c r="I12" s="64">
        <v>45261</v>
      </c>
      <c r="J12" s="64">
        <v>45292</v>
      </c>
      <c r="K12" s="64">
        <v>45323</v>
      </c>
      <c r="L12" s="70">
        <v>45352</v>
      </c>
      <c r="M12" s="64">
        <v>45383</v>
      </c>
      <c r="N12" s="70">
        <v>45413</v>
      </c>
      <c r="O12" s="64">
        <v>45444</v>
      </c>
      <c r="P12" s="70">
        <v>45474</v>
      </c>
      <c r="Q12" s="64">
        <v>45505</v>
      </c>
      <c r="R12" s="79">
        <v>45536</v>
      </c>
    </row>
    <row r="13" spans="1:18" ht="30" customHeight="1">
      <c r="D13" s="191" t="s">
        <v>85</v>
      </c>
      <c r="E13" s="44" t="s">
        <v>68</v>
      </c>
      <c r="F13" s="82">
        <v>2536.2199999999998</v>
      </c>
      <c r="G13" s="69">
        <v>2592.91</v>
      </c>
      <c r="H13" s="69">
        <v>2599.39</v>
      </c>
      <c r="I13" s="69">
        <v>2611.58</v>
      </c>
      <c r="J13" s="69">
        <v>2623.58</v>
      </c>
      <c r="K13" s="69">
        <v>2892.68</v>
      </c>
      <c r="L13" s="69">
        <v>2924.11</v>
      </c>
      <c r="M13" s="69">
        <v>2944.72</v>
      </c>
      <c r="N13" s="69">
        <v>2962.2</v>
      </c>
      <c r="O13" s="69">
        <v>2974.69</v>
      </c>
      <c r="P13" s="69">
        <v>2984.26</v>
      </c>
      <c r="Q13" s="69">
        <v>2990.3</v>
      </c>
      <c r="R13" s="81">
        <v>2990.3</v>
      </c>
    </row>
    <row r="14" spans="1:18" ht="30" customHeight="1" thickBot="1">
      <c r="D14" s="192"/>
      <c r="E14" s="29" t="s">
        <v>69</v>
      </c>
      <c r="F14" s="74">
        <v>3205.55</v>
      </c>
      <c r="G14" s="11">
        <v>3282.61</v>
      </c>
      <c r="H14" s="11">
        <v>3290.81</v>
      </c>
      <c r="I14" s="11">
        <v>3306.24</v>
      </c>
      <c r="J14" s="11">
        <v>3321.44</v>
      </c>
      <c r="K14" s="11">
        <v>3657.47</v>
      </c>
      <c r="L14" s="11">
        <v>3697.21</v>
      </c>
      <c r="M14" s="11">
        <v>3723.26</v>
      </c>
      <c r="N14" s="11">
        <v>3745.37</v>
      </c>
      <c r="O14" s="11">
        <v>3761.16</v>
      </c>
      <c r="P14" s="11">
        <v>3773.27</v>
      </c>
      <c r="Q14" s="11">
        <v>3780.9</v>
      </c>
      <c r="R14" s="25">
        <v>3780.9</v>
      </c>
    </row>
    <row r="15" spans="1:18" ht="30" customHeight="1" thickBot="1">
      <c r="D15" s="35" t="s">
        <v>86</v>
      </c>
      <c r="E15" s="29" t="s">
        <v>70</v>
      </c>
      <c r="F15" s="74">
        <v>5864.55</v>
      </c>
      <c r="G15" s="11">
        <v>6107.41</v>
      </c>
      <c r="H15" s="11">
        <v>6004.48</v>
      </c>
      <c r="I15" s="11">
        <v>6032.48</v>
      </c>
      <c r="J15" s="11">
        <v>6004.16</v>
      </c>
      <c r="K15" s="11">
        <v>6773.09</v>
      </c>
      <c r="L15" s="11">
        <f t="shared" ref="L15:R15" si="0">+L8</f>
        <v>6041.33</v>
      </c>
      <c r="M15" s="11">
        <f t="shared" si="0"/>
        <v>6152.74</v>
      </c>
      <c r="N15" s="11">
        <f t="shared" si="0"/>
        <v>6308.83</v>
      </c>
      <c r="O15" s="11">
        <f t="shared" si="0"/>
        <v>6332.37</v>
      </c>
      <c r="P15" s="11">
        <f t="shared" si="0"/>
        <v>6518.93</v>
      </c>
      <c r="Q15" s="11">
        <f t="shared" si="0"/>
        <v>6326.54</v>
      </c>
      <c r="R15" s="25">
        <f t="shared" si="0"/>
        <v>6300.72</v>
      </c>
    </row>
    <row r="16" spans="1:18" ht="30" customHeight="1" thickBot="1">
      <c r="D16" s="35" t="s">
        <v>87</v>
      </c>
      <c r="E16" s="30" t="s">
        <v>71</v>
      </c>
      <c r="F16" s="75">
        <v>7037.46</v>
      </c>
      <c r="G16" s="26">
        <v>7328.8919999999998</v>
      </c>
      <c r="H16" s="26">
        <v>7205.3759999999993</v>
      </c>
      <c r="I16" s="26">
        <v>7238.9759999999997</v>
      </c>
      <c r="J16" s="26">
        <v>7204.9919999999993</v>
      </c>
      <c r="K16" s="26">
        <v>8127.7079999999996</v>
      </c>
      <c r="L16" s="26">
        <f t="shared" ref="L16:R16" si="1">+L15*1.2</f>
        <v>7249.5959999999995</v>
      </c>
      <c r="M16" s="26">
        <f t="shared" si="1"/>
        <v>7383.2879999999996</v>
      </c>
      <c r="N16" s="26">
        <f t="shared" si="1"/>
        <v>7570.5959999999995</v>
      </c>
      <c r="O16" s="26">
        <f t="shared" si="1"/>
        <v>7598.8439999999991</v>
      </c>
      <c r="P16" s="26">
        <f t="shared" si="1"/>
        <v>7822.7160000000003</v>
      </c>
      <c r="Q16" s="26">
        <f t="shared" si="1"/>
        <v>7591.848</v>
      </c>
      <c r="R16" s="27">
        <f t="shared" si="1"/>
        <v>7560.8639999999996</v>
      </c>
    </row>
    <row r="17" spans="5:18" ht="22.8" customHeight="1">
      <c r="E17" s="199" t="s">
        <v>131</v>
      </c>
      <c r="F17" s="200"/>
      <c r="G17" s="200"/>
      <c r="H17" s="200"/>
      <c r="I17" s="200"/>
      <c r="J17" s="200"/>
      <c r="K17" s="200"/>
      <c r="L17" s="200"/>
      <c r="M17" s="200"/>
      <c r="N17" s="200"/>
      <c r="O17" s="200"/>
      <c r="P17" s="200"/>
      <c r="Q17" s="200"/>
      <c r="R17" s="200"/>
    </row>
    <row r="18" spans="5:18" ht="33" customHeight="1">
      <c r="E18" s="200"/>
      <c r="F18" s="200"/>
      <c r="G18" s="200"/>
      <c r="H18" s="200"/>
      <c r="I18" s="200"/>
      <c r="J18" s="200"/>
      <c r="K18" s="200"/>
      <c r="L18" s="200"/>
      <c r="M18" s="200"/>
      <c r="N18" s="200"/>
      <c r="O18" s="200"/>
      <c r="P18" s="200"/>
      <c r="Q18" s="200"/>
      <c r="R18" s="200"/>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86"/>
  <sheetViews>
    <sheetView zoomScale="81" zoomScaleNormal="81"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0" width="10.6640625" style="2" customWidth="1"/>
    <col min="11" max="16384" width="11.44140625" style="2"/>
  </cols>
  <sheetData>
    <row r="1" spans="1:18">
      <c r="A1" s="190"/>
      <c r="B1" s="190"/>
      <c r="C1" s="190"/>
    </row>
    <row r="2" spans="1:18" ht="15" thickBot="1"/>
    <row r="3" spans="1:18" ht="26.25" customHeight="1" thickBot="1">
      <c r="F3" s="193" t="s">
        <v>111</v>
      </c>
      <c r="G3" s="194"/>
      <c r="H3" s="194"/>
      <c r="I3" s="194"/>
      <c r="J3" s="194"/>
      <c r="K3" s="194"/>
      <c r="L3" s="194"/>
      <c r="M3" s="194"/>
      <c r="N3" s="194"/>
      <c r="O3" s="194"/>
      <c r="P3" s="194"/>
      <c r="Q3" s="194"/>
      <c r="R3" s="195"/>
    </row>
    <row r="4" spans="1:18" ht="26.25" customHeight="1" thickBot="1">
      <c r="E4" s="41" t="s">
        <v>60</v>
      </c>
      <c r="F4" s="78">
        <v>45139</v>
      </c>
      <c r="G4" s="64">
        <v>45170</v>
      </c>
      <c r="H4" s="64">
        <v>45200</v>
      </c>
      <c r="I4" s="64">
        <v>45231</v>
      </c>
      <c r="J4" s="64">
        <v>45261</v>
      </c>
      <c r="K4" s="64">
        <v>45292</v>
      </c>
      <c r="L4" s="64">
        <v>45323</v>
      </c>
      <c r="M4" s="70">
        <v>45352</v>
      </c>
      <c r="N4" s="64">
        <v>45383</v>
      </c>
      <c r="O4" s="70">
        <v>45413</v>
      </c>
      <c r="P4" s="64">
        <v>45444</v>
      </c>
      <c r="Q4" s="70">
        <v>45474</v>
      </c>
      <c r="R4" s="85">
        <v>45505</v>
      </c>
    </row>
    <row r="5" spans="1:18" ht="26.25" customHeight="1">
      <c r="E5" s="34" t="s">
        <v>63</v>
      </c>
      <c r="F5" s="82">
        <v>869.82</v>
      </c>
      <c r="G5" s="69">
        <v>1008.82</v>
      </c>
      <c r="H5" s="69">
        <v>1002.24</v>
      </c>
      <c r="I5" s="69">
        <v>1010.34</v>
      </c>
      <c r="J5" s="69">
        <v>1041.1400000000001</v>
      </c>
      <c r="K5" s="69">
        <v>964.66</v>
      </c>
      <c r="L5" s="69">
        <v>1446.48</v>
      </c>
      <c r="M5" s="69">
        <v>970.84</v>
      </c>
      <c r="N5" s="69">
        <v>992.64</v>
      </c>
      <c r="O5" s="69">
        <v>1012.08</v>
      </c>
      <c r="P5" s="69">
        <v>995.64</v>
      </c>
      <c r="Q5" s="69">
        <v>1053.2</v>
      </c>
      <c r="R5" s="81">
        <v>1065.18</v>
      </c>
    </row>
    <row r="6" spans="1:18" ht="26.25" customHeight="1">
      <c r="E6" s="29" t="s">
        <v>64</v>
      </c>
      <c r="F6" s="74">
        <v>1525.81</v>
      </c>
      <c r="G6" s="11">
        <v>1578.87</v>
      </c>
      <c r="H6" s="11">
        <v>1779.41</v>
      </c>
      <c r="I6" s="11">
        <v>1615.11</v>
      </c>
      <c r="J6" s="11">
        <v>1567.6</v>
      </c>
      <c r="K6" s="11">
        <v>1738.01</v>
      </c>
      <c r="L6" s="11">
        <v>1736.48</v>
      </c>
      <c r="M6" s="11">
        <v>1630.52</v>
      </c>
      <c r="N6" s="11">
        <v>1817.67</v>
      </c>
      <c r="O6" s="11">
        <v>1617.27</v>
      </c>
      <c r="P6" s="11">
        <v>1598.28</v>
      </c>
      <c r="Q6" s="11">
        <v>1715</v>
      </c>
      <c r="R6" s="25">
        <v>1580.04</v>
      </c>
    </row>
    <row r="7" spans="1:18" ht="26.25" customHeight="1">
      <c r="E7" s="29" t="s">
        <v>65</v>
      </c>
      <c r="F7" s="74">
        <v>986.78</v>
      </c>
      <c r="G7" s="11">
        <v>995.55</v>
      </c>
      <c r="H7" s="11">
        <v>1003.05</v>
      </c>
      <c r="I7" s="11">
        <v>1005.88</v>
      </c>
      <c r="J7" s="11">
        <v>1001.9</v>
      </c>
      <c r="K7" s="11">
        <v>997.84</v>
      </c>
      <c r="L7" s="11">
        <v>950.05</v>
      </c>
      <c r="M7" s="11">
        <v>961.16</v>
      </c>
      <c r="N7" s="11">
        <v>964.49</v>
      </c>
      <c r="O7" s="11">
        <v>970.3</v>
      </c>
      <c r="P7" s="11">
        <v>971.86</v>
      </c>
      <c r="Q7" s="11">
        <v>978</v>
      </c>
      <c r="R7" s="25">
        <v>982.83</v>
      </c>
    </row>
    <row r="8" spans="1:18" ht="26.25" customHeight="1">
      <c r="E8" s="29" t="s">
        <v>66</v>
      </c>
      <c r="F8" s="74">
        <v>3401.48</v>
      </c>
      <c r="G8" s="11">
        <v>3603.59</v>
      </c>
      <c r="H8" s="11">
        <v>3805.44</v>
      </c>
      <c r="I8" s="11">
        <v>3648.51</v>
      </c>
      <c r="J8" s="11">
        <v>3624.28</v>
      </c>
      <c r="K8" s="11">
        <v>3712.73</v>
      </c>
      <c r="L8" s="11">
        <v>4149.96</v>
      </c>
      <c r="M8" s="11">
        <v>3575.59</v>
      </c>
      <c r="N8" s="11">
        <v>3795.47</v>
      </c>
      <c r="O8" s="11">
        <v>3609.42</v>
      </c>
      <c r="P8" s="11">
        <v>3577.77</v>
      </c>
      <c r="Q8" s="11">
        <v>3761.41</v>
      </c>
      <c r="R8" s="25">
        <v>3644.29</v>
      </c>
    </row>
    <row r="9" spans="1:18" ht="26.25" customHeight="1" thickBot="1">
      <c r="E9" s="30" t="s">
        <v>67</v>
      </c>
      <c r="F9" s="75">
        <v>3086.68</v>
      </c>
      <c r="G9" s="26">
        <v>3104.38</v>
      </c>
      <c r="H9" s="26">
        <v>3116.99</v>
      </c>
      <c r="I9" s="26">
        <v>3120.87</v>
      </c>
      <c r="J9" s="26">
        <v>3131.59</v>
      </c>
      <c r="K9" s="26">
        <v>3142.04</v>
      </c>
      <c r="L9" s="26">
        <v>3166.83</v>
      </c>
      <c r="M9" s="26">
        <v>3197.23</v>
      </c>
      <c r="N9" s="26">
        <v>3215.74</v>
      </c>
      <c r="O9" s="26">
        <v>3230.79</v>
      </c>
      <c r="P9" s="26">
        <v>3240.35</v>
      </c>
      <c r="Q9" s="26">
        <v>3246.72</v>
      </c>
      <c r="R9" s="27">
        <v>3249.22</v>
      </c>
    </row>
    <row r="10" spans="1:18" ht="30" customHeight="1" thickBot="1">
      <c r="E10" s="196" t="s">
        <v>88</v>
      </c>
      <c r="F10" s="196"/>
      <c r="G10" s="196"/>
      <c r="H10" s="196"/>
      <c r="I10" s="196"/>
      <c r="J10" s="196"/>
      <c r="K10" s="196"/>
      <c r="L10" s="196"/>
      <c r="M10" s="196"/>
      <c r="N10" s="196"/>
      <c r="O10" s="196"/>
      <c r="P10" s="196"/>
      <c r="Q10" s="196"/>
      <c r="R10" s="196"/>
    </row>
    <row r="11" spans="1:18" ht="30" customHeight="1" thickBot="1">
      <c r="F11" s="193" t="s">
        <v>111</v>
      </c>
      <c r="G11" s="194"/>
      <c r="H11" s="194"/>
      <c r="I11" s="194"/>
      <c r="J11" s="194"/>
      <c r="K11" s="194"/>
      <c r="L11" s="194"/>
      <c r="M11" s="194"/>
      <c r="N11" s="194"/>
      <c r="O11" s="194"/>
      <c r="P11" s="194"/>
      <c r="Q11" s="194"/>
      <c r="R11" s="195"/>
    </row>
    <row r="12" spans="1:18" ht="30" customHeight="1" thickBot="1">
      <c r="D12" s="36" t="s">
        <v>84</v>
      </c>
      <c r="E12" s="42" t="s">
        <v>83</v>
      </c>
      <c r="F12" s="78">
        <v>45139</v>
      </c>
      <c r="G12" s="64">
        <v>45170</v>
      </c>
      <c r="H12" s="64">
        <v>45200</v>
      </c>
      <c r="I12" s="64">
        <v>45231</v>
      </c>
      <c r="J12" s="64">
        <v>45261</v>
      </c>
      <c r="K12" s="64">
        <v>45292</v>
      </c>
      <c r="L12" s="64">
        <v>45323</v>
      </c>
      <c r="M12" s="70">
        <v>45352</v>
      </c>
      <c r="N12" s="64">
        <v>45383</v>
      </c>
      <c r="O12" s="70">
        <v>45413</v>
      </c>
      <c r="P12" s="64">
        <v>45444</v>
      </c>
      <c r="Q12" s="70">
        <v>45474</v>
      </c>
      <c r="R12" s="85">
        <v>45505</v>
      </c>
    </row>
    <row r="13" spans="1:18" ht="30" customHeight="1">
      <c r="D13" s="191" t="s">
        <v>85</v>
      </c>
      <c r="E13" s="34" t="s">
        <v>68</v>
      </c>
      <c r="F13" s="82">
        <v>1594.84</v>
      </c>
      <c r="G13" s="69">
        <v>1606</v>
      </c>
      <c r="H13" s="69">
        <v>1634.07</v>
      </c>
      <c r="I13" s="69">
        <v>1638.05</v>
      </c>
      <c r="J13" s="69">
        <v>1645.74</v>
      </c>
      <c r="K13" s="69">
        <v>1653.34</v>
      </c>
      <c r="L13" s="69">
        <v>1776.31</v>
      </c>
      <c r="M13" s="69">
        <v>1795.46</v>
      </c>
      <c r="N13" s="69">
        <v>1808.39</v>
      </c>
      <c r="O13" s="69">
        <v>1818.97</v>
      </c>
      <c r="P13" s="69">
        <v>1826.6</v>
      </c>
      <c r="Q13" s="69">
        <v>1832.35</v>
      </c>
      <c r="R13" s="81">
        <v>1836.31</v>
      </c>
    </row>
    <row r="14" spans="1:18" ht="30" customHeight="1" thickBot="1">
      <c r="D14" s="192"/>
      <c r="E14" s="29" t="s">
        <v>69</v>
      </c>
      <c r="F14" s="74">
        <v>2004.4</v>
      </c>
      <c r="G14" s="11">
        <v>2018.25</v>
      </c>
      <c r="H14" s="11">
        <v>2053.2399999999998</v>
      </c>
      <c r="I14" s="11">
        <v>2058.35</v>
      </c>
      <c r="J14" s="11">
        <v>2067.85</v>
      </c>
      <c r="K14" s="11">
        <v>2077.37</v>
      </c>
      <c r="L14" s="11">
        <v>2233.64</v>
      </c>
      <c r="M14" s="11">
        <v>2257.96</v>
      </c>
      <c r="N14" s="11">
        <v>2273.8200000000002</v>
      </c>
      <c r="O14" s="11">
        <v>2287.15</v>
      </c>
      <c r="P14" s="11">
        <v>2297.1</v>
      </c>
      <c r="Q14" s="11">
        <v>2304.48</v>
      </c>
      <c r="R14" s="25">
        <v>2308.88</v>
      </c>
    </row>
    <row r="15" spans="1:18" ht="30" customHeight="1" thickBot="1">
      <c r="D15" s="35" t="s">
        <v>86</v>
      </c>
      <c r="E15" s="29" t="s">
        <v>70</v>
      </c>
      <c r="F15" s="74">
        <v>3401.48</v>
      </c>
      <c r="G15" s="11">
        <v>3603.59</v>
      </c>
      <c r="H15" s="11">
        <v>3805.44</v>
      </c>
      <c r="I15" s="11">
        <v>3648.51</v>
      </c>
      <c r="J15" s="11">
        <v>3624.28</v>
      </c>
      <c r="K15" s="11">
        <v>3712.73</v>
      </c>
      <c r="L15" s="11">
        <v>4149.96</v>
      </c>
      <c r="M15" s="11">
        <f t="shared" ref="M15:R15" si="0">+M8</f>
        <v>3575.59</v>
      </c>
      <c r="N15" s="11">
        <f t="shared" si="0"/>
        <v>3795.47</v>
      </c>
      <c r="O15" s="11">
        <f t="shared" si="0"/>
        <v>3609.42</v>
      </c>
      <c r="P15" s="11">
        <f t="shared" si="0"/>
        <v>3577.77</v>
      </c>
      <c r="Q15" s="11">
        <f t="shared" si="0"/>
        <v>3761.41</v>
      </c>
      <c r="R15" s="25">
        <f t="shared" si="0"/>
        <v>3644.29</v>
      </c>
    </row>
    <row r="16" spans="1:18" ht="30" customHeight="1" thickBot="1">
      <c r="D16" s="35" t="s">
        <v>87</v>
      </c>
      <c r="E16" s="30" t="s">
        <v>71</v>
      </c>
      <c r="F16" s="75">
        <v>4081.7759999999998</v>
      </c>
      <c r="G16" s="26">
        <v>4324.308</v>
      </c>
      <c r="H16" s="26">
        <v>4566.5280000000002</v>
      </c>
      <c r="I16" s="26">
        <v>4378.2120000000004</v>
      </c>
      <c r="J16" s="26">
        <v>4349.1360000000004</v>
      </c>
      <c r="K16" s="26">
        <v>4455.2759999999998</v>
      </c>
      <c r="L16" s="26">
        <v>4979.9520000000002</v>
      </c>
      <c r="M16" s="26">
        <f t="shared" ref="M16:R16" si="1">+M15*1.2</f>
        <v>4290.7079999999996</v>
      </c>
      <c r="N16" s="26">
        <f t="shared" si="1"/>
        <v>4554.5639999999994</v>
      </c>
      <c r="O16" s="26">
        <f t="shared" si="1"/>
        <v>4331.3040000000001</v>
      </c>
      <c r="P16" s="26">
        <f t="shared" si="1"/>
        <v>4293.3239999999996</v>
      </c>
      <c r="Q16" s="26">
        <f t="shared" si="1"/>
        <v>4513.692</v>
      </c>
      <c r="R16" s="27">
        <f t="shared" si="1"/>
        <v>4373.1480000000001</v>
      </c>
    </row>
    <row r="17" spans="5:18" ht="21" customHeight="1">
      <c r="E17" s="199" t="s">
        <v>131</v>
      </c>
      <c r="F17" s="199"/>
      <c r="G17" s="199"/>
      <c r="H17" s="199"/>
      <c r="I17" s="199"/>
      <c r="J17" s="199"/>
      <c r="K17" s="199"/>
      <c r="L17" s="199"/>
      <c r="M17" s="199"/>
      <c r="N17" s="199"/>
      <c r="O17" s="199"/>
      <c r="P17" s="199"/>
      <c r="Q17" s="199"/>
      <c r="R17" s="199"/>
    </row>
    <row r="18" spans="5:18" ht="22.5" customHeight="1">
      <c r="E18" s="203"/>
      <c r="F18" s="203"/>
      <c r="G18" s="203"/>
      <c r="H18" s="203"/>
      <c r="I18" s="203"/>
      <c r="J18" s="203"/>
      <c r="K18" s="203"/>
      <c r="L18" s="203"/>
      <c r="M18" s="203"/>
      <c r="N18" s="203"/>
      <c r="O18" s="203"/>
      <c r="P18" s="203"/>
      <c r="Q18" s="203"/>
      <c r="R18" s="203"/>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65" zoomScaleNormal="65"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6384" width="11.44140625" style="2"/>
  </cols>
  <sheetData>
    <row r="1" spans="1:18">
      <c r="A1" s="190"/>
      <c r="B1" s="190"/>
      <c r="C1" s="190"/>
    </row>
    <row r="2" spans="1:18" ht="15" thickBot="1"/>
    <row r="3" spans="1:18" ht="26.25" customHeight="1" thickBot="1">
      <c r="F3" s="193" t="s">
        <v>109</v>
      </c>
      <c r="G3" s="194"/>
      <c r="H3" s="194"/>
      <c r="I3" s="194"/>
      <c r="J3" s="194"/>
      <c r="K3" s="194"/>
      <c r="L3" s="194"/>
      <c r="M3" s="194"/>
      <c r="N3" s="194"/>
      <c r="O3" s="194"/>
      <c r="P3" s="194"/>
      <c r="Q3" s="194"/>
      <c r="R3" s="195"/>
    </row>
    <row r="4" spans="1:18" ht="26.25" customHeight="1" thickBot="1">
      <c r="E4" s="41" t="s">
        <v>60</v>
      </c>
      <c r="F4" s="78">
        <v>45139</v>
      </c>
      <c r="G4" s="64">
        <v>45170</v>
      </c>
      <c r="H4" s="64">
        <v>45200</v>
      </c>
      <c r="I4" s="64">
        <v>45231</v>
      </c>
      <c r="J4" s="64">
        <v>45261</v>
      </c>
      <c r="K4" s="64">
        <v>45292</v>
      </c>
      <c r="L4" s="64">
        <v>45323</v>
      </c>
      <c r="M4" s="70">
        <v>45352</v>
      </c>
      <c r="N4" s="64">
        <v>45383</v>
      </c>
      <c r="O4" s="70">
        <v>45413</v>
      </c>
      <c r="P4" s="64">
        <v>45444</v>
      </c>
      <c r="Q4" s="70">
        <v>45474</v>
      </c>
      <c r="R4" s="85">
        <v>45505</v>
      </c>
    </row>
    <row r="5" spans="1:18" ht="26.25" customHeight="1">
      <c r="E5" s="44" t="s">
        <v>63</v>
      </c>
      <c r="F5" s="80">
        <v>869.82</v>
      </c>
      <c r="G5" s="71">
        <v>1008.82</v>
      </c>
      <c r="H5" s="71">
        <v>1002.24</v>
      </c>
      <c r="I5" s="71">
        <v>1010.34</v>
      </c>
      <c r="J5" s="71">
        <v>1041.1400000000001</v>
      </c>
      <c r="K5" s="71">
        <v>964.66</v>
      </c>
      <c r="L5" s="71">
        <v>1446.48</v>
      </c>
      <c r="M5" s="69">
        <v>970.84</v>
      </c>
      <c r="N5" s="69">
        <v>992.64</v>
      </c>
      <c r="O5" s="69">
        <v>1012.08</v>
      </c>
      <c r="P5" s="69">
        <v>995.64</v>
      </c>
      <c r="Q5" s="69">
        <v>1053.2</v>
      </c>
      <c r="R5" s="81">
        <v>1065.18</v>
      </c>
    </row>
    <row r="6" spans="1:18" ht="26.25" customHeight="1">
      <c r="E6" s="29" t="s">
        <v>64</v>
      </c>
      <c r="F6" s="76">
        <v>1525.81</v>
      </c>
      <c r="G6" s="28">
        <v>1578.87</v>
      </c>
      <c r="H6" s="28">
        <v>1779.41</v>
      </c>
      <c r="I6" s="28">
        <v>1615.11</v>
      </c>
      <c r="J6" s="28">
        <v>1567.6</v>
      </c>
      <c r="K6" s="28">
        <v>1738.01</v>
      </c>
      <c r="L6" s="28">
        <v>1736.48</v>
      </c>
      <c r="M6" s="11">
        <v>1630.52</v>
      </c>
      <c r="N6" s="11">
        <v>1817.67</v>
      </c>
      <c r="O6" s="11">
        <v>1617.27</v>
      </c>
      <c r="P6" s="11">
        <v>1598.28</v>
      </c>
      <c r="Q6" s="11">
        <v>1715</v>
      </c>
      <c r="R6" s="25">
        <v>1580.04</v>
      </c>
    </row>
    <row r="7" spans="1:18" ht="26.25" customHeight="1">
      <c r="E7" s="29" t="s">
        <v>65</v>
      </c>
      <c r="F7" s="76">
        <v>986.78</v>
      </c>
      <c r="G7" s="28">
        <v>995.55</v>
      </c>
      <c r="H7" s="28">
        <v>1003.05</v>
      </c>
      <c r="I7" s="28">
        <v>1005.88</v>
      </c>
      <c r="J7" s="28">
        <v>1001.9</v>
      </c>
      <c r="K7" s="28">
        <v>997.84</v>
      </c>
      <c r="L7" s="28">
        <v>950.05</v>
      </c>
      <c r="M7" s="11">
        <v>961.16</v>
      </c>
      <c r="N7" s="11">
        <v>964.49</v>
      </c>
      <c r="O7" s="11">
        <v>970.3</v>
      </c>
      <c r="P7" s="11">
        <v>971.86</v>
      </c>
      <c r="Q7" s="11">
        <v>978</v>
      </c>
      <c r="R7" s="25">
        <v>982.83</v>
      </c>
    </row>
    <row r="8" spans="1:18" ht="26.25" customHeight="1">
      <c r="E8" s="29" t="s">
        <v>66</v>
      </c>
      <c r="F8" s="76">
        <v>3401.48</v>
      </c>
      <c r="G8" s="28">
        <v>3603.59</v>
      </c>
      <c r="H8" s="28">
        <v>3805.44</v>
      </c>
      <c r="I8" s="28">
        <v>3648.51</v>
      </c>
      <c r="J8" s="28">
        <v>3624.28</v>
      </c>
      <c r="K8" s="28">
        <v>3712.73</v>
      </c>
      <c r="L8" s="28">
        <v>4149.96</v>
      </c>
      <c r="M8" s="11">
        <v>3575.59</v>
      </c>
      <c r="N8" s="11">
        <v>3795.47</v>
      </c>
      <c r="O8" s="11">
        <v>3609.42</v>
      </c>
      <c r="P8" s="11">
        <v>3577.77</v>
      </c>
      <c r="Q8" s="11">
        <v>3761.41</v>
      </c>
      <c r="R8" s="25">
        <v>3644.29</v>
      </c>
    </row>
    <row r="9" spans="1:18" ht="26.25" customHeight="1" thickBot="1">
      <c r="E9" s="30" t="s">
        <v>67</v>
      </c>
      <c r="F9" s="77">
        <v>1867.78</v>
      </c>
      <c r="G9" s="31">
        <v>1878.49</v>
      </c>
      <c r="H9" s="31">
        <v>1886.12</v>
      </c>
      <c r="I9" s="31">
        <v>1888.47</v>
      </c>
      <c r="J9" s="31">
        <v>1894.95</v>
      </c>
      <c r="K9" s="31">
        <v>1901.28</v>
      </c>
      <c r="L9" s="31">
        <v>1916.28</v>
      </c>
      <c r="M9" s="26">
        <v>1934.68</v>
      </c>
      <c r="N9" s="26">
        <v>1945.87</v>
      </c>
      <c r="O9" s="26">
        <v>1954.98</v>
      </c>
      <c r="P9" s="26">
        <v>1960.77</v>
      </c>
      <c r="Q9" s="26">
        <v>1964.62</v>
      </c>
      <c r="R9" s="27">
        <v>1966.13</v>
      </c>
    </row>
    <row r="10" spans="1:18" ht="30" customHeight="1" thickBot="1">
      <c r="E10" s="196" t="s">
        <v>88</v>
      </c>
      <c r="F10" s="196"/>
      <c r="G10" s="196"/>
      <c r="H10" s="196"/>
      <c r="I10" s="196"/>
      <c r="J10" s="196"/>
      <c r="K10" s="196"/>
      <c r="L10" s="196"/>
      <c r="M10" s="196"/>
      <c r="N10" s="196"/>
      <c r="O10" s="196"/>
      <c r="P10" s="196"/>
      <c r="Q10" s="196"/>
      <c r="R10" s="196"/>
    </row>
    <row r="11" spans="1:18" ht="30" customHeight="1" thickBot="1">
      <c r="F11" s="193" t="s">
        <v>110</v>
      </c>
      <c r="G11" s="194"/>
      <c r="H11" s="194"/>
      <c r="I11" s="194"/>
      <c r="J11" s="194"/>
      <c r="K11" s="194"/>
      <c r="L11" s="194"/>
      <c r="M11" s="194"/>
      <c r="N11" s="194"/>
      <c r="O11" s="194"/>
      <c r="P11" s="194"/>
      <c r="Q11" s="194"/>
      <c r="R11" s="195"/>
    </row>
    <row r="12" spans="1:18" ht="30" customHeight="1" thickBot="1">
      <c r="D12" s="36" t="s">
        <v>84</v>
      </c>
      <c r="E12" s="42" t="s">
        <v>83</v>
      </c>
      <c r="F12" s="78">
        <v>45139</v>
      </c>
      <c r="G12" s="64">
        <v>45170</v>
      </c>
      <c r="H12" s="64">
        <v>45200</v>
      </c>
      <c r="I12" s="64">
        <v>45231</v>
      </c>
      <c r="J12" s="64">
        <v>45261</v>
      </c>
      <c r="K12" s="64">
        <v>45292</v>
      </c>
      <c r="L12" s="64">
        <v>45323</v>
      </c>
      <c r="M12" s="70">
        <v>45352</v>
      </c>
      <c r="N12" s="64">
        <v>45383</v>
      </c>
      <c r="O12" s="70">
        <v>45413</v>
      </c>
      <c r="P12" s="64">
        <v>45444</v>
      </c>
      <c r="Q12" s="70">
        <v>45474</v>
      </c>
      <c r="R12" s="85">
        <v>45505</v>
      </c>
    </row>
    <row r="13" spans="1:18" ht="30" customHeight="1">
      <c r="D13" s="191" t="s">
        <v>85</v>
      </c>
      <c r="E13" s="44" t="s">
        <v>68</v>
      </c>
      <c r="F13" s="80">
        <v>1551.43</v>
      </c>
      <c r="G13" s="71">
        <v>1562.51</v>
      </c>
      <c r="H13" s="71">
        <v>1587.1</v>
      </c>
      <c r="I13" s="71">
        <v>1591.15</v>
      </c>
      <c r="J13" s="71">
        <v>1598.38</v>
      </c>
      <c r="K13" s="71">
        <v>1605.97</v>
      </c>
      <c r="L13" s="71">
        <v>1728.92</v>
      </c>
      <c r="M13" s="69">
        <v>1747.83</v>
      </c>
      <c r="N13" s="69">
        <v>1760.05</v>
      </c>
      <c r="O13" s="69">
        <v>1770.64</v>
      </c>
      <c r="P13" s="69">
        <v>1777.78</v>
      </c>
      <c r="Q13" s="69">
        <v>1783.62</v>
      </c>
      <c r="R13" s="81">
        <v>1787.35</v>
      </c>
    </row>
    <row r="14" spans="1:18" ht="30" customHeight="1" thickBot="1">
      <c r="D14" s="192"/>
      <c r="E14" s="29" t="s">
        <v>69</v>
      </c>
      <c r="F14" s="76">
        <v>1936.32</v>
      </c>
      <c r="G14" s="28">
        <v>1949.77</v>
      </c>
      <c r="H14" s="28">
        <v>1981.56</v>
      </c>
      <c r="I14" s="28">
        <v>1986.35</v>
      </c>
      <c r="J14" s="28">
        <v>1995.68</v>
      </c>
      <c r="K14" s="28">
        <v>2004.9</v>
      </c>
      <c r="L14" s="28">
        <v>2159.5500000000002</v>
      </c>
      <c r="M14" s="11">
        <v>2183.0700000000002</v>
      </c>
      <c r="N14" s="11">
        <v>2198.54</v>
      </c>
      <c r="O14" s="11">
        <v>2211.4299999999998</v>
      </c>
      <c r="P14" s="11">
        <v>2220.8000000000002</v>
      </c>
      <c r="Q14" s="11">
        <v>2227.94</v>
      </c>
      <c r="R14" s="25">
        <v>2232.5700000000002</v>
      </c>
    </row>
    <row r="15" spans="1:18" ht="30" customHeight="1" thickBot="1">
      <c r="D15" s="35" t="s">
        <v>86</v>
      </c>
      <c r="E15" s="29" t="s">
        <v>70</v>
      </c>
      <c r="F15" s="76">
        <v>3401.48</v>
      </c>
      <c r="G15" s="28">
        <v>3603.59</v>
      </c>
      <c r="H15" s="28">
        <v>3805.44</v>
      </c>
      <c r="I15" s="28">
        <f>+I8</f>
        <v>3648.51</v>
      </c>
      <c r="J15" s="28">
        <f>+J8</f>
        <v>3624.28</v>
      </c>
      <c r="K15" s="28">
        <f>+K8</f>
        <v>3712.73</v>
      </c>
      <c r="L15" s="28">
        <v>4149.96</v>
      </c>
      <c r="M15" s="11">
        <f>+M8</f>
        <v>3575.59</v>
      </c>
      <c r="N15" s="11">
        <f>+N8</f>
        <v>3795.47</v>
      </c>
      <c r="O15" s="11">
        <f>+O8</f>
        <v>3609.42</v>
      </c>
      <c r="P15" s="11">
        <f>+P8</f>
        <v>3577.77</v>
      </c>
      <c r="Q15" s="11">
        <f>+Q8</f>
        <v>3761.41</v>
      </c>
      <c r="R15" s="25">
        <f t="shared" ref="R15" si="0">+R8</f>
        <v>3644.29</v>
      </c>
    </row>
    <row r="16" spans="1:18" ht="30" customHeight="1" thickBot="1">
      <c r="D16" s="35" t="s">
        <v>87</v>
      </c>
      <c r="E16" s="30" t="s">
        <v>71</v>
      </c>
      <c r="F16" s="77">
        <v>4081.7759999999998</v>
      </c>
      <c r="G16" s="31">
        <v>4324.308</v>
      </c>
      <c r="H16" s="31">
        <v>4566.5280000000002</v>
      </c>
      <c r="I16" s="31">
        <v>4378.2120000000004</v>
      </c>
      <c r="J16" s="31">
        <f>+J15*1.2</f>
        <v>4349.1360000000004</v>
      </c>
      <c r="K16" s="31">
        <f>+K15*1.2</f>
        <v>4455.2759999999998</v>
      </c>
      <c r="L16" s="31">
        <v>4979.9520000000002</v>
      </c>
      <c r="M16" s="26">
        <f>+M15*1.2</f>
        <v>4290.7079999999996</v>
      </c>
      <c r="N16" s="26">
        <f>+N15*1.2</f>
        <v>4554.5639999999994</v>
      </c>
      <c r="O16" s="26">
        <f>+O15*1.2</f>
        <v>4331.3040000000001</v>
      </c>
      <c r="P16" s="26">
        <f>+P15*1.2</f>
        <v>4293.3239999999996</v>
      </c>
      <c r="Q16" s="26">
        <f>+Q15*1.2</f>
        <v>4513.692</v>
      </c>
      <c r="R16" s="27">
        <f t="shared" ref="R16" si="1">+R15*1.2</f>
        <v>4373.1480000000001</v>
      </c>
    </row>
    <row r="17" spans="5:18" ht="27" customHeight="1">
      <c r="E17" s="199" t="s">
        <v>131</v>
      </c>
      <c r="F17" s="199"/>
      <c r="G17" s="199"/>
      <c r="H17" s="199"/>
      <c r="I17" s="199"/>
      <c r="J17" s="199"/>
      <c r="K17" s="199"/>
      <c r="L17" s="199"/>
      <c r="M17" s="199"/>
      <c r="N17" s="199"/>
      <c r="O17" s="199"/>
      <c r="P17" s="199"/>
      <c r="Q17" s="199"/>
      <c r="R17" s="199"/>
    </row>
    <row r="18" spans="5:18" ht="21.75" customHeight="1">
      <c r="E18" s="203"/>
      <c r="F18" s="203"/>
      <c r="G18" s="203"/>
      <c r="H18" s="203"/>
      <c r="I18" s="203"/>
      <c r="J18" s="203"/>
      <c r="K18" s="203"/>
      <c r="L18" s="203"/>
      <c r="M18" s="203"/>
      <c r="N18" s="203"/>
      <c r="O18" s="203"/>
      <c r="P18" s="203"/>
      <c r="Q18" s="203"/>
      <c r="R18" s="203"/>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3"/>
  <sheetViews>
    <sheetView zoomScale="110" zoomScaleNormal="110" workbookViewId="0"/>
  </sheetViews>
  <sheetFormatPr baseColWidth="10" defaultRowHeight="14.4"/>
  <cols>
    <col min="1" max="1" width="11.44140625" style="13"/>
    <col min="2" max="2" width="29.33203125" style="13" customWidth="1"/>
    <col min="3" max="3" width="21.33203125" style="13" customWidth="1"/>
    <col min="4" max="4" width="37.33203125" style="13" customWidth="1"/>
    <col min="5" max="27" width="11.44140625" style="13"/>
    <col min="28" max="33" width="11.44140625" style="12"/>
  </cols>
  <sheetData>
    <row r="7" spans="2:4" ht="15" thickBot="1"/>
    <row r="8" spans="2:4" ht="15" thickBot="1">
      <c r="B8" s="18" t="s">
        <v>5</v>
      </c>
      <c r="C8" s="19" t="s">
        <v>6</v>
      </c>
      <c r="D8" s="19" t="s">
        <v>7</v>
      </c>
    </row>
    <row r="9" spans="2:4" ht="74.25" customHeight="1">
      <c r="B9" s="23" t="s">
        <v>4</v>
      </c>
      <c r="C9" s="20" t="s">
        <v>49</v>
      </c>
      <c r="D9" s="113" t="s">
        <v>8</v>
      </c>
    </row>
    <row r="10" spans="2:4" ht="15" thickBot="1">
      <c r="B10" s="24"/>
      <c r="C10" s="21"/>
      <c r="D10" s="114"/>
    </row>
    <row r="11" spans="2:4" ht="119.25" customHeight="1">
      <c r="B11" s="117" t="s">
        <v>9</v>
      </c>
      <c r="C11" s="20" t="s">
        <v>48</v>
      </c>
      <c r="D11" s="113" t="s">
        <v>10</v>
      </c>
    </row>
    <row r="12" spans="2:4" ht="15" thickBot="1">
      <c r="B12" s="118"/>
      <c r="C12" s="21"/>
      <c r="D12" s="114"/>
    </row>
    <row r="13" spans="2:4" ht="74.25" customHeight="1">
      <c r="B13" s="111" t="s">
        <v>11</v>
      </c>
      <c r="C13" s="20" t="s">
        <v>47</v>
      </c>
      <c r="D13" s="113" t="s">
        <v>12</v>
      </c>
    </row>
    <row r="14" spans="2:4" ht="15" thickBot="1">
      <c r="B14" s="120"/>
      <c r="C14" s="21"/>
      <c r="D14" s="114"/>
    </row>
    <row r="15" spans="2:4" ht="96.75" customHeight="1">
      <c r="B15" s="120"/>
      <c r="C15" s="20" t="s">
        <v>46</v>
      </c>
      <c r="D15" s="113" t="s">
        <v>13</v>
      </c>
    </row>
    <row r="16" spans="2:4" ht="15" thickBot="1">
      <c r="B16" s="112"/>
      <c r="C16" s="21"/>
      <c r="D16" s="114"/>
    </row>
    <row r="17" spans="2:4" ht="220.5" customHeight="1">
      <c r="B17" s="117" t="s">
        <v>14</v>
      </c>
      <c r="C17" s="20" t="s">
        <v>45</v>
      </c>
      <c r="D17" s="113" t="s">
        <v>15</v>
      </c>
    </row>
    <row r="18" spans="2:4" ht="15" thickBot="1">
      <c r="B18" s="118"/>
      <c r="C18" s="21"/>
      <c r="D18" s="114"/>
    </row>
    <row r="19" spans="2:4" ht="75" customHeight="1">
      <c r="B19" s="111" t="s">
        <v>16</v>
      </c>
      <c r="C19" s="20" t="s">
        <v>44</v>
      </c>
      <c r="D19" s="113" t="s">
        <v>17</v>
      </c>
    </row>
    <row r="20" spans="2:4" ht="15" customHeight="1" thickBot="1">
      <c r="B20" s="112"/>
      <c r="C20" s="21"/>
      <c r="D20" s="114"/>
    </row>
    <row r="21" spans="2:4" ht="74.25" customHeight="1">
      <c r="B21" s="117" t="s">
        <v>18</v>
      </c>
      <c r="C21" s="20" t="s">
        <v>43</v>
      </c>
      <c r="D21" s="113" t="s">
        <v>19</v>
      </c>
    </row>
    <row r="22" spans="2:4" ht="15" thickBot="1">
      <c r="B22" s="118"/>
      <c r="C22" s="21"/>
      <c r="D22" s="114"/>
    </row>
    <row r="23" spans="2:4" ht="198" customHeight="1">
      <c r="B23" s="111" t="s">
        <v>20</v>
      </c>
      <c r="C23" s="20" t="s">
        <v>42</v>
      </c>
      <c r="D23" s="113" t="s">
        <v>96</v>
      </c>
    </row>
    <row r="24" spans="2:4" ht="15" thickBot="1">
      <c r="B24" s="112"/>
      <c r="C24" s="21"/>
      <c r="D24" s="114"/>
    </row>
    <row r="25" spans="2:4" ht="119.25" customHeight="1">
      <c r="B25" s="117" t="s">
        <v>21</v>
      </c>
      <c r="C25" s="20" t="s">
        <v>41</v>
      </c>
      <c r="D25" s="113" t="s">
        <v>22</v>
      </c>
    </row>
    <row r="26" spans="2:4" ht="15" thickBot="1">
      <c r="B26" s="118"/>
      <c r="C26" s="21"/>
      <c r="D26" s="114"/>
    </row>
    <row r="27" spans="2:4" ht="153" customHeight="1">
      <c r="B27" s="111" t="s">
        <v>23</v>
      </c>
      <c r="C27" s="20" t="s">
        <v>40</v>
      </c>
      <c r="D27" s="113" t="s">
        <v>24</v>
      </c>
    </row>
    <row r="28" spans="2:4" ht="15" thickBot="1">
      <c r="B28" s="112"/>
      <c r="C28" s="21"/>
      <c r="D28" s="114"/>
    </row>
    <row r="29" spans="2:4" ht="130.5" customHeight="1">
      <c r="B29" s="111" t="s">
        <v>25</v>
      </c>
      <c r="C29" s="20" t="s">
        <v>91</v>
      </c>
      <c r="D29" s="113" t="s">
        <v>26</v>
      </c>
    </row>
    <row r="30" spans="2:4" ht="15" thickBot="1">
      <c r="B30" s="112"/>
      <c r="C30" s="21"/>
      <c r="D30" s="114"/>
    </row>
    <row r="31" spans="2:4" ht="130.5" customHeight="1">
      <c r="B31" s="111" t="s">
        <v>27</v>
      </c>
      <c r="C31" s="20" t="s">
        <v>39</v>
      </c>
      <c r="D31" s="113" t="s">
        <v>28</v>
      </c>
    </row>
    <row r="32" spans="2:4" ht="15" thickBot="1">
      <c r="B32" s="112"/>
      <c r="C32" s="21"/>
      <c r="D32" s="114"/>
    </row>
    <row r="33" spans="2:4" ht="175.5" customHeight="1">
      <c r="B33" s="117" t="s">
        <v>29</v>
      </c>
      <c r="C33" s="20" t="s">
        <v>92</v>
      </c>
      <c r="D33" s="113" t="s">
        <v>30</v>
      </c>
    </row>
    <row r="34" spans="2:4" ht="15" thickBot="1">
      <c r="B34" s="118"/>
      <c r="C34" s="21"/>
      <c r="D34" s="114"/>
    </row>
    <row r="35" spans="2:4" ht="31.2" thickBot="1">
      <c r="B35" s="117" t="s">
        <v>31</v>
      </c>
      <c r="C35" s="22" t="s">
        <v>32</v>
      </c>
      <c r="D35" s="22" t="s">
        <v>33</v>
      </c>
    </row>
    <row r="36" spans="2:4" ht="30.75" customHeight="1" thickBot="1">
      <c r="B36" s="119"/>
      <c r="C36" s="22" t="s">
        <v>34</v>
      </c>
      <c r="D36" s="22" t="s">
        <v>35</v>
      </c>
    </row>
    <row r="37" spans="2:4" ht="51.6" thickBot="1">
      <c r="B37" s="118"/>
      <c r="C37" s="22" t="s">
        <v>122</v>
      </c>
      <c r="D37" s="22" t="s">
        <v>123</v>
      </c>
    </row>
    <row r="38" spans="2:4" ht="96.75" customHeight="1">
      <c r="B38" s="111" t="s">
        <v>36</v>
      </c>
      <c r="C38" s="20" t="s">
        <v>38</v>
      </c>
      <c r="D38" s="113" t="s">
        <v>37</v>
      </c>
    </row>
    <row r="39" spans="2:4" ht="15" thickBot="1">
      <c r="B39" s="112"/>
      <c r="C39" s="21"/>
      <c r="D39" s="114"/>
    </row>
    <row r="40" spans="2:4" ht="63.75" customHeight="1">
      <c r="B40" s="111" t="s">
        <v>50</v>
      </c>
      <c r="C40" s="115" t="s">
        <v>51</v>
      </c>
      <c r="D40" s="113" t="s">
        <v>52</v>
      </c>
    </row>
    <row r="41" spans="2:4" ht="15" thickBot="1">
      <c r="B41" s="112"/>
      <c r="C41" s="116"/>
      <c r="D41" s="114"/>
    </row>
    <row r="53" ht="15" customHeight="1"/>
  </sheetData>
  <mergeCells count="30">
    <mergeCell ref="B17:B18"/>
    <mergeCell ref="D17:D18"/>
    <mergeCell ref="B19:B20"/>
    <mergeCell ref="D19:D20"/>
    <mergeCell ref="B21:B22"/>
    <mergeCell ref="D21:D22"/>
    <mergeCell ref="D9:D10"/>
    <mergeCell ref="B11:B12"/>
    <mergeCell ref="D11:D12"/>
    <mergeCell ref="B13:B16"/>
    <mergeCell ref="D13:D14"/>
    <mergeCell ref="D15:D16"/>
    <mergeCell ref="B23:B24"/>
    <mergeCell ref="D23:D24"/>
    <mergeCell ref="B25:B26"/>
    <mergeCell ref="D25:D26"/>
    <mergeCell ref="B27:B28"/>
    <mergeCell ref="D27:D28"/>
    <mergeCell ref="B29:B30"/>
    <mergeCell ref="D29:D30"/>
    <mergeCell ref="B31:B32"/>
    <mergeCell ref="D31:D32"/>
    <mergeCell ref="B40:B41"/>
    <mergeCell ref="D40:D41"/>
    <mergeCell ref="C40:C41"/>
    <mergeCell ref="B33:B34"/>
    <mergeCell ref="D33:D34"/>
    <mergeCell ref="B35:B37"/>
    <mergeCell ref="B38:B39"/>
    <mergeCell ref="D38:D39"/>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63" zoomScaleNormal="63" workbookViewId="0">
      <selection sqref="A1:C1"/>
    </sheetView>
  </sheetViews>
  <sheetFormatPr baseColWidth="10" defaultColWidth="11.44140625" defaultRowHeight="14.4"/>
  <cols>
    <col min="1" max="3" width="11.44140625" style="2"/>
    <col min="4" max="4" width="14.44140625" style="2" customWidth="1"/>
    <col min="5" max="5" width="18" style="2" customWidth="1"/>
    <col min="6" max="6" width="10.33203125" style="2" customWidth="1"/>
    <col min="7" max="8" width="9.5546875" style="2" customWidth="1"/>
    <col min="9" max="16384" width="11.44140625" style="2"/>
  </cols>
  <sheetData>
    <row r="1" spans="1:18">
      <c r="A1" s="190"/>
      <c r="B1" s="190"/>
      <c r="C1" s="190"/>
    </row>
    <row r="3" spans="1:18" ht="26.25" customHeight="1" thickBot="1">
      <c r="F3" s="214" t="s">
        <v>134</v>
      </c>
      <c r="G3" s="215"/>
      <c r="H3" s="215"/>
      <c r="I3" s="215"/>
      <c r="J3" s="215"/>
      <c r="K3" s="215"/>
      <c r="L3" s="215"/>
      <c r="M3" s="215"/>
      <c r="N3" s="215"/>
      <c r="O3" s="215"/>
      <c r="P3" s="215"/>
      <c r="Q3" s="215"/>
      <c r="R3" s="215"/>
    </row>
    <row r="4" spans="1:18" ht="26.25" customHeight="1" thickBot="1">
      <c r="E4" s="41" t="s">
        <v>60</v>
      </c>
      <c r="F4" s="64">
        <v>45139</v>
      </c>
      <c r="G4" s="64">
        <v>45170</v>
      </c>
      <c r="H4" s="64">
        <v>45200</v>
      </c>
      <c r="I4" s="64">
        <v>45231</v>
      </c>
      <c r="J4" s="64">
        <v>45261</v>
      </c>
      <c r="K4" s="64">
        <v>45292</v>
      </c>
      <c r="L4" s="64">
        <v>45323</v>
      </c>
      <c r="M4" s="70">
        <v>45352</v>
      </c>
      <c r="N4" s="64">
        <v>45383</v>
      </c>
      <c r="O4" s="70">
        <v>45413</v>
      </c>
      <c r="P4" s="64">
        <v>45444</v>
      </c>
      <c r="Q4" s="79">
        <v>45474</v>
      </c>
      <c r="R4" s="72">
        <v>45505</v>
      </c>
    </row>
    <row r="5" spans="1:18" ht="26.25" customHeight="1">
      <c r="E5" s="44" t="s">
        <v>63</v>
      </c>
      <c r="F5" s="69">
        <v>869.82</v>
      </c>
      <c r="G5" s="69">
        <v>1008.82</v>
      </c>
      <c r="H5" s="69">
        <v>1002.24</v>
      </c>
      <c r="I5" s="69">
        <v>1010.34</v>
      </c>
      <c r="J5" s="69">
        <v>1041.1400000000001</v>
      </c>
      <c r="K5" s="69">
        <v>964.66</v>
      </c>
      <c r="L5" s="69">
        <v>1446.48</v>
      </c>
      <c r="M5" s="69">
        <v>970.84</v>
      </c>
      <c r="N5" s="69">
        <v>992.64</v>
      </c>
      <c r="O5" s="69">
        <v>1012.08</v>
      </c>
      <c r="P5" s="69">
        <v>995.64</v>
      </c>
      <c r="Q5" s="81">
        <v>1053.2</v>
      </c>
      <c r="R5" s="81">
        <v>1065.18</v>
      </c>
    </row>
    <row r="6" spans="1:18" ht="26.25" customHeight="1">
      <c r="E6" s="29" t="s">
        <v>64</v>
      </c>
      <c r="F6" s="11">
        <v>1525.81</v>
      </c>
      <c r="G6" s="11">
        <v>1578.87</v>
      </c>
      <c r="H6" s="11">
        <v>1779.41</v>
      </c>
      <c r="I6" s="11">
        <v>1615.11</v>
      </c>
      <c r="J6" s="11">
        <v>1567.6</v>
      </c>
      <c r="K6" s="11">
        <v>1738.01</v>
      </c>
      <c r="L6" s="11">
        <v>1736.48</v>
      </c>
      <c r="M6" s="11">
        <v>1630.52</v>
      </c>
      <c r="N6" s="11">
        <v>1817.67</v>
      </c>
      <c r="O6" s="11">
        <v>1617.27</v>
      </c>
      <c r="P6" s="11">
        <v>1598.28</v>
      </c>
      <c r="Q6" s="25">
        <v>1715</v>
      </c>
      <c r="R6" s="25">
        <v>1580.04</v>
      </c>
    </row>
    <row r="7" spans="1:18" ht="26.25" customHeight="1">
      <c r="E7" s="29" t="s">
        <v>65</v>
      </c>
      <c r="F7" s="11">
        <v>986.78</v>
      </c>
      <c r="G7" s="11">
        <v>995.55</v>
      </c>
      <c r="H7" s="11">
        <v>1003.05</v>
      </c>
      <c r="I7" s="11">
        <v>1005.88</v>
      </c>
      <c r="J7" s="11">
        <v>1001.9</v>
      </c>
      <c r="K7" s="11">
        <v>997.84</v>
      </c>
      <c r="L7" s="11">
        <v>950.05</v>
      </c>
      <c r="M7" s="11">
        <v>961.16</v>
      </c>
      <c r="N7" s="11">
        <v>964.49</v>
      </c>
      <c r="O7" s="11">
        <v>970.3</v>
      </c>
      <c r="P7" s="11">
        <v>971.86</v>
      </c>
      <c r="Q7" s="25">
        <v>978</v>
      </c>
      <c r="R7" s="25">
        <v>982.83</v>
      </c>
    </row>
    <row r="8" spans="1:18" ht="26.25" customHeight="1">
      <c r="E8" s="29" t="s">
        <v>66</v>
      </c>
      <c r="F8" s="11">
        <v>3401.48</v>
      </c>
      <c r="G8" s="11">
        <v>3603.59</v>
      </c>
      <c r="H8" s="11">
        <v>3805.44</v>
      </c>
      <c r="I8" s="11">
        <v>3648.51</v>
      </c>
      <c r="J8" s="11">
        <v>3624.28</v>
      </c>
      <c r="K8" s="11">
        <v>3712.73</v>
      </c>
      <c r="L8" s="11">
        <v>4149.96</v>
      </c>
      <c r="M8" s="11">
        <v>3575.59</v>
      </c>
      <c r="N8" s="11">
        <v>3795.47</v>
      </c>
      <c r="O8" s="11">
        <v>3609.42</v>
      </c>
      <c r="P8" s="11">
        <v>3577.77</v>
      </c>
      <c r="Q8" s="25">
        <v>3761.41</v>
      </c>
      <c r="R8" s="25">
        <v>3644.29</v>
      </c>
    </row>
    <row r="9" spans="1:18" ht="26.25" customHeight="1" thickBot="1">
      <c r="E9" s="30" t="s">
        <v>67</v>
      </c>
      <c r="F9" s="26">
        <v>4167.32</v>
      </c>
      <c r="G9" s="26">
        <v>4191.21</v>
      </c>
      <c r="H9" s="26">
        <v>4208.24</v>
      </c>
      <c r="I9" s="26">
        <v>4213.47</v>
      </c>
      <c r="J9" s="26">
        <v>4227.95</v>
      </c>
      <c r="K9" s="26">
        <v>4242.07</v>
      </c>
      <c r="L9" s="26">
        <v>4275.53</v>
      </c>
      <c r="M9" s="26">
        <v>4316.58</v>
      </c>
      <c r="N9" s="26">
        <v>4341.5600000000004</v>
      </c>
      <c r="O9" s="26">
        <v>4361.88</v>
      </c>
      <c r="P9" s="26">
        <v>4374.79</v>
      </c>
      <c r="Q9" s="27">
        <v>4383.3900000000003</v>
      </c>
      <c r="R9" s="27">
        <v>4386.76</v>
      </c>
    </row>
    <row r="10" spans="1:18" ht="30" customHeight="1">
      <c r="E10" s="196" t="s">
        <v>88</v>
      </c>
      <c r="F10" s="196"/>
      <c r="G10" s="196"/>
      <c r="H10" s="196"/>
      <c r="I10" s="196"/>
      <c r="J10" s="196"/>
      <c r="K10" s="196"/>
      <c r="L10" s="196"/>
      <c r="M10" s="196"/>
      <c r="N10" s="196"/>
      <c r="O10" s="196"/>
      <c r="P10" s="196"/>
      <c r="Q10" s="196"/>
      <c r="R10" s="196"/>
    </row>
    <row r="11" spans="1:18" ht="30" customHeight="1" thickBot="1">
      <c r="F11" s="216" t="s">
        <v>135</v>
      </c>
      <c r="G11" s="217"/>
      <c r="H11" s="217"/>
      <c r="I11" s="217"/>
      <c r="J11" s="217"/>
      <c r="K11" s="217"/>
      <c r="L11" s="217"/>
      <c r="M11" s="217"/>
      <c r="N11" s="217"/>
      <c r="O11" s="217"/>
      <c r="P11" s="217"/>
      <c r="Q11" s="217"/>
      <c r="R11" s="217"/>
    </row>
    <row r="12" spans="1:18" ht="30" customHeight="1" thickBot="1">
      <c r="D12" s="36" t="s">
        <v>84</v>
      </c>
      <c r="E12" s="42" t="s">
        <v>83</v>
      </c>
      <c r="F12" s="64">
        <v>45139</v>
      </c>
      <c r="G12" s="64">
        <v>45170</v>
      </c>
      <c r="H12" s="64">
        <v>45200</v>
      </c>
      <c r="I12" s="64">
        <v>45231</v>
      </c>
      <c r="J12" s="64">
        <v>45261</v>
      </c>
      <c r="K12" s="64">
        <v>45292</v>
      </c>
      <c r="L12" s="64">
        <v>45323</v>
      </c>
      <c r="M12" s="70">
        <v>45352</v>
      </c>
      <c r="N12" s="64">
        <v>45383</v>
      </c>
      <c r="O12" s="70">
        <v>45413</v>
      </c>
      <c r="P12" s="64">
        <v>45444</v>
      </c>
      <c r="Q12" s="79">
        <v>45474</v>
      </c>
      <c r="R12" s="64">
        <v>45505</v>
      </c>
    </row>
    <row r="13" spans="1:18" ht="30" customHeight="1">
      <c r="D13" s="191" t="s">
        <v>85</v>
      </c>
      <c r="E13" s="44" t="s">
        <v>68</v>
      </c>
      <c r="F13" s="69">
        <v>1651.38</v>
      </c>
      <c r="G13" s="69">
        <v>1662.79</v>
      </c>
      <c r="H13" s="69">
        <v>1671.74</v>
      </c>
      <c r="I13" s="69">
        <v>1676.02</v>
      </c>
      <c r="J13" s="69">
        <v>1683.94</v>
      </c>
      <c r="K13" s="69">
        <v>1691.51</v>
      </c>
      <c r="L13" s="69">
        <v>1808.18</v>
      </c>
      <c r="M13" s="69">
        <v>1827.92</v>
      </c>
      <c r="N13" s="69">
        <v>1840.79</v>
      </c>
      <c r="O13" s="69">
        <v>1851.75</v>
      </c>
      <c r="P13" s="69">
        <v>1859.3</v>
      </c>
      <c r="Q13" s="81">
        <v>1865.34</v>
      </c>
      <c r="R13" s="81">
        <v>1869.29</v>
      </c>
    </row>
    <row r="14" spans="1:18" ht="30" customHeight="1" thickBot="1">
      <c r="D14" s="192"/>
      <c r="E14" s="29" t="s">
        <v>69</v>
      </c>
      <c r="F14" s="11">
        <v>2063.23</v>
      </c>
      <c r="G14" s="11">
        <v>2077.4499999999998</v>
      </c>
      <c r="H14" s="11">
        <v>2088.5700000000002</v>
      </c>
      <c r="I14" s="11">
        <v>2093.75</v>
      </c>
      <c r="J14" s="11">
        <v>2103.7199999999998</v>
      </c>
      <c r="K14" s="11">
        <v>2113.11</v>
      </c>
      <c r="L14" s="11">
        <v>2256.92</v>
      </c>
      <c r="M14" s="11">
        <v>2281.4699999999998</v>
      </c>
      <c r="N14" s="11">
        <v>2297.6999999999998</v>
      </c>
      <c r="O14" s="11">
        <v>2311.2600000000002</v>
      </c>
      <c r="P14" s="11">
        <v>2320.84</v>
      </c>
      <c r="Q14" s="25">
        <v>2328.19</v>
      </c>
      <c r="R14" s="25">
        <v>2333.2600000000002</v>
      </c>
    </row>
    <row r="15" spans="1:18" ht="30" customHeight="1" thickBot="1">
      <c r="D15" s="35" t="s">
        <v>86</v>
      </c>
      <c r="E15" s="29" t="s">
        <v>70</v>
      </c>
      <c r="F15" s="11">
        <v>3401.48</v>
      </c>
      <c r="G15" s="11">
        <v>3603.59</v>
      </c>
      <c r="H15" s="11">
        <f>+H8</f>
        <v>3805.44</v>
      </c>
      <c r="I15" s="11">
        <f>+I8</f>
        <v>3648.51</v>
      </c>
      <c r="J15" s="11">
        <f>+J8</f>
        <v>3624.28</v>
      </c>
      <c r="K15" s="11">
        <f>+K8</f>
        <v>3712.73</v>
      </c>
      <c r="L15" s="11">
        <v>4149.96</v>
      </c>
      <c r="M15" s="11">
        <f t="shared" ref="M15:R15" si="0">+M8</f>
        <v>3575.59</v>
      </c>
      <c r="N15" s="11">
        <f t="shared" si="0"/>
        <v>3795.47</v>
      </c>
      <c r="O15" s="11">
        <f t="shared" si="0"/>
        <v>3609.42</v>
      </c>
      <c r="P15" s="11">
        <f t="shared" si="0"/>
        <v>3577.77</v>
      </c>
      <c r="Q15" s="25">
        <f t="shared" si="0"/>
        <v>3761.41</v>
      </c>
      <c r="R15" s="25">
        <f t="shared" si="0"/>
        <v>3644.29</v>
      </c>
    </row>
    <row r="16" spans="1:18" ht="30" customHeight="1" thickBot="1">
      <c r="D16" s="35" t="s">
        <v>87</v>
      </c>
      <c r="E16" s="30" t="s">
        <v>71</v>
      </c>
      <c r="F16" s="26">
        <v>4081.7759999999998</v>
      </c>
      <c r="G16" s="26">
        <v>4324.308</v>
      </c>
      <c r="H16" s="26">
        <f>+H15*1.2</f>
        <v>4566.5280000000002</v>
      </c>
      <c r="I16" s="26">
        <f>+I15*1.2</f>
        <v>4378.2120000000004</v>
      </c>
      <c r="J16" s="26">
        <f>+J15*1.2</f>
        <v>4349.1360000000004</v>
      </c>
      <c r="K16" s="26">
        <f>+K15*1.2</f>
        <v>4455.2759999999998</v>
      </c>
      <c r="L16" s="26">
        <v>4979.9520000000002</v>
      </c>
      <c r="M16" s="26">
        <f t="shared" ref="M16:R16" si="1">+M15*1.2</f>
        <v>4290.7079999999996</v>
      </c>
      <c r="N16" s="26">
        <f t="shared" si="1"/>
        <v>4554.5639999999994</v>
      </c>
      <c r="O16" s="26">
        <f t="shared" si="1"/>
        <v>4331.3040000000001</v>
      </c>
      <c r="P16" s="26">
        <f t="shared" si="1"/>
        <v>4293.3239999999996</v>
      </c>
      <c r="Q16" s="27">
        <f t="shared" si="1"/>
        <v>4513.692</v>
      </c>
      <c r="R16" s="27">
        <f t="shared" si="1"/>
        <v>4373.1480000000001</v>
      </c>
    </row>
    <row r="17" spans="5:18" ht="25.5" customHeight="1">
      <c r="E17" s="199" t="s">
        <v>131</v>
      </c>
      <c r="F17" s="199"/>
      <c r="G17" s="199"/>
      <c r="H17" s="199"/>
      <c r="I17" s="199"/>
      <c r="J17" s="199"/>
      <c r="K17" s="199"/>
      <c r="L17" s="199"/>
      <c r="M17" s="199"/>
      <c r="N17" s="199"/>
      <c r="O17" s="199"/>
      <c r="P17" s="199"/>
      <c r="Q17" s="199"/>
      <c r="R17" s="199"/>
    </row>
    <row r="18" spans="5:18" ht="18.75" customHeight="1">
      <c r="E18" s="203"/>
      <c r="F18" s="203"/>
      <c r="G18" s="203"/>
      <c r="H18" s="203"/>
      <c r="I18" s="203"/>
      <c r="J18" s="203"/>
      <c r="K18" s="203"/>
      <c r="L18" s="203"/>
      <c r="M18" s="203"/>
      <c r="N18" s="203"/>
      <c r="O18" s="203"/>
      <c r="P18" s="203"/>
      <c r="Q18" s="203"/>
      <c r="R18" s="203"/>
    </row>
    <row r="41" spans="9:17">
      <c r="I41" s="190" t="s">
        <v>88</v>
      </c>
      <c r="J41" s="190"/>
      <c r="K41" s="190"/>
      <c r="L41" s="190"/>
      <c r="M41" s="190"/>
      <c r="N41" s="190"/>
      <c r="O41" s="190"/>
      <c r="P41" s="190"/>
      <c r="Q41" s="190"/>
    </row>
    <row r="61" spans="9:17">
      <c r="I61" s="190" t="s">
        <v>88</v>
      </c>
      <c r="J61" s="190"/>
      <c r="K61" s="190"/>
      <c r="L61" s="190"/>
      <c r="M61" s="190"/>
      <c r="N61" s="190"/>
      <c r="O61" s="190"/>
      <c r="P61" s="190"/>
      <c r="Q61" s="190"/>
    </row>
    <row r="79" ht="32.25" customHeight="1"/>
    <row r="80" ht="32.25" customHeight="1"/>
    <row r="83" ht="30" customHeight="1"/>
    <row r="86" ht="21" customHeight="1"/>
  </sheetData>
  <mergeCells count="8">
    <mergeCell ref="I41:Q41"/>
    <mergeCell ref="I61:Q61"/>
    <mergeCell ref="E17:R18"/>
    <mergeCell ref="E10:R10"/>
    <mergeCell ref="A1:C1"/>
    <mergeCell ref="D13:D14"/>
    <mergeCell ref="F3:R3"/>
    <mergeCell ref="F11:R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68" zoomScaleNormal="68" workbookViewId="0">
      <selection sqref="A1:C1"/>
    </sheetView>
  </sheetViews>
  <sheetFormatPr baseColWidth="10" defaultColWidth="11.44140625" defaultRowHeight="14.4"/>
  <cols>
    <col min="1" max="3" width="11.44140625" style="2"/>
    <col min="4" max="4" width="14.44140625" style="2" customWidth="1"/>
    <col min="5" max="5" width="18" style="2" customWidth="1"/>
    <col min="6" max="8" width="9.6640625" style="2" customWidth="1"/>
    <col min="9" max="16384" width="11.44140625" style="2"/>
  </cols>
  <sheetData>
    <row r="1" spans="1:18">
      <c r="A1" s="190"/>
      <c r="B1" s="190"/>
      <c r="C1" s="190"/>
    </row>
    <row r="2" spans="1:18" ht="15" thickBot="1"/>
    <row r="3" spans="1:18" ht="26.25" customHeight="1" thickBot="1">
      <c r="F3" s="193" t="s">
        <v>114</v>
      </c>
      <c r="G3" s="194"/>
      <c r="H3" s="194"/>
      <c r="I3" s="194"/>
      <c r="J3" s="194"/>
      <c r="K3" s="194"/>
      <c r="L3" s="194"/>
      <c r="M3" s="194"/>
      <c r="N3" s="194"/>
      <c r="O3" s="194"/>
      <c r="P3" s="194"/>
      <c r="Q3" s="194"/>
      <c r="R3" s="195"/>
    </row>
    <row r="4" spans="1:18" ht="26.25" customHeight="1" thickBot="1">
      <c r="E4" s="41" t="s">
        <v>60</v>
      </c>
      <c r="F4" s="78">
        <v>45139</v>
      </c>
      <c r="G4" s="64">
        <v>45170</v>
      </c>
      <c r="H4" s="64">
        <v>45200</v>
      </c>
      <c r="I4" s="64">
        <v>45231</v>
      </c>
      <c r="J4" s="64">
        <v>45261</v>
      </c>
      <c r="K4" s="64">
        <v>45292</v>
      </c>
      <c r="L4" s="64">
        <v>45323</v>
      </c>
      <c r="M4" s="70">
        <v>45352</v>
      </c>
      <c r="N4" s="64">
        <v>45383</v>
      </c>
      <c r="O4" s="70">
        <v>45413</v>
      </c>
      <c r="P4" s="64">
        <v>45444</v>
      </c>
      <c r="Q4" s="70">
        <v>45474</v>
      </c>
      <c r="R4" s="85">
        <v>45505</v>
      </c>
    </row>
    <row r="5" spans="1:18" ht="26.25" customHeight="1">
      <c r="E5" s="44" t="s">
        <v>63</v>
      </c>
      <c r="F5" s="80">
        <v>869.82</v>
      </c>
      <c r="G5" s="71">
        <v>1008.82</v>
      </c>
      <c r="H5" s="71">
        <v>1002.24</v>
      </c>
      <c r="I5" s="71">
        <v>1010.34</v>
      </c>
      <c r="J5" s="71">
        <v>1041.1400000000001</v>
      </c>
      <c r="K5" s="71">
        <v>964.66</v>
      </c>
      <c r="L5" s="71">
        <v>1446.48</v>
      </c>
      <c r="M5" s="69">
        <v>970.84</v>
      </c>
      <c r="N5" s="69">
        <v>992.64</v>
      </c>
      <c r="O5" s="69">
        <v>1012.08</v>
      </c>
      <c r="P5" s="69">
        <v>995.64</v>
      </c>
      <c r="Q5" s="69">
        <v>1053.2</v>
      </c>
      <c r="R5" s="81">
        <v>1065.18</v>
      </c>
    </row>
    <row r="6" spans="1:18" ht="26.25" customHeight="1">
      <c r="E6" s="29" t="s">
        <v>64</v>
      </c>
      <c r="F6" s="76">
        <v>1525.81</v>
      </c>
      <c r="G6" s="28">
        <v>1578.87</v>
      </c>
      <c r="H6" s="28">
        <v>1779.41</v>
      </c>
      <c r="I6" s="28">
        <v>1615.11</v>
      </c>
      <c r="J6" s="28">
        <v>1567.6</v>
      </c>
      <c r="K6" s="28">
        <v>1738.01</v>
      </c>
      <c r="L6" s="28">
        <v>1736.48</v>
      </c>
      <c r="M6" s="11">
        <v>1630.52</v>
      </c>
      <c r="N6" s="11">
        <v>1817.67</v>
      </c>
      <c r="O6" s="11">
        <v>1617.27</v>
      </c>
      <c r="P6" s="11">
        <v>1598.28</v>
      </c>
      <c r="Q6" s="11">
        <v>1715</v>
      </c>
      <c r="R6" s="25">
        <v>1580.04</v>
      </c>
    </row>
    <row r="7" spans="1:18" ht="26.25" customHeight="1">
      <c r="E7" s="29" t="s">
        <v>65</v>
      </c>
      <c r="F7" s="76">
        <v>986.78</v>
      </c>
      <c r="G7" s="28">
        <v>995.55</v>
      </c>
      <c r="H7" s="28">
        <v>1003.05</v>
      </c>
      <c r="I7" s="28">
        <v>1005.88</v>
      </c>
      <c r="J7" s="28">
        <v>1001.9</v>
      </c>
      <c r="K7" s="28">
        <v>997.84</v>
      </c>
      <c r="L7" s="28">
        <v>950.05</v>
      </c>
      <c r="M7" s="11">
        <v>961.16</v>
      </c>
      <c r="N7" s="11">
        <v>964.49</v>
      </c>
      <c r="O7" s="11">
        <v>970.3</v>
      </c>
      <c r="P7" s="11">
        <v>971.86</v>
      </c>
      <c r="Q7" s="11">
        <v>978</v>
      </c>
      <c r="R7" s="25">
        <v>982.83</v>
      </c>
    </row>
    <row r="8" spans="1:18" ht="26.25" customHeight="1">
      <c r="E8" s="29" t="s">
        <v>66</v>
      </c>
      <c r="F8" s="76">
        <v>3401.48</v>
      </c>
      <c r="G8" s="28">
        <v>3603.59</v>
      </c>
      <c r="H8" s="28">
        <v>3805.44</v>
      </c>
      <c r="I8" s="28">
        <v>3648.51</v>
      </c>
      <c r="J8" s="28">
        <v>3624.28</v>
      </c>
      <c r="K8" s="28">
        <v>3712.73</v>
      </c>
      <c r="L8" s="28">
        <v>4149.96</v>
      </c>
      <c r="M8" s="11">
        <v>3575.59</v>
      </c>
      <c r="N8" s="11">
        <v>3795.47</v>
      </c>
      <c r="O8" s="11">
        <v>3609.42</v>
      </c>
      <c r="P8" s="11">
        <v>3577.77</v>
      </c>
      <c r="Q8" s="11">
        <v>3761.41</v>
      </c>
      <c r="R8" s="25">
        <v>3644.29</v>
      </c>
    </row>
    <row r="9" spans="1:18" ht="26.25" customHeight="1" thickBot="1">
      <c r="E9" s="30" t="s">
        <v>67</v>
      </c>
      <c r="F9" s="77">
        <v>2875.44</v>
      </c>
      <c r="G9" s="31">
        <v>2891.92</v>
      </c>
      <c r="H9" s="31">
        <v>2903.67</v>
      </c>
      <c r="I9" s="31">
        <v>2907.28</v>
      </c>
      <c r="J9" s="31">
        <v>2917.27</v>
      </c>
      <c r="K9" s="31">
        <v>2927.01</v>
      </c>
      <c r="L9" s="31">
        <v>2950.1</v>
      </c>
      <c r="M9" s="26">
        <v>2978.42</v>
      </c>
      <c r="N9" s="26">
        <v>2995.66</v>
      </c>
      <c r="O9" s="26">
        <v>3009.68</v>
      </c>
      <c r="P9" s="26">
        <v>3018.59</v>
      </c>
      <c r="Q9" s="26">
        <v>3024.52</v>
      </c>
      <c r="R9" s="27">
        <v>3026.85</v>
      </c>
    </row>
    <row r="10" spans="1:18" ht="30" customHeight="1" thickBot="1">
      <c r="E10" s="196" t="s">
        <v>88</v>
      </c>
      <c r="F10" s="204"/>
      <c r="G10" s="204"/>
      <c r="H10" s="204"/>
      <c r="I10" s="204"/>
      <c r="J10" s="204"/>
      <c r="K10" s="204"/>
      <c r="L10" s="204"/>
      <c r="M10" s="204"/>
      <c r="N10" s="204"/>
      <c r="O10" s="204"/>
      <c r="P10" s="204"/>
      <c r="Q10" s="204"/>
      <c r="R10" s="204"/>
    </row>
    <row r="11" spans="1:18" ht="30" customHeight="1" thickBot="1">
      <c r="F11" s="193" t="s">
        <v>115</v>
      </c>
      <c r="G11" s="194"/>
      <c r="H11" s="194"/>
      <c r="I11" s="194"/>
      <c r="J11" s="194"/>
      <c r="K11" s="194"/>
      <c r="L11" s="194"/>
      <c r="M11" s="194"/>
      <c r="N11" s="194"/>
      <c r="O11" s="194"/>
      <c r="P11" s="194"/>
      <c r="Q11" s="194"/>
      <c r="R11" s="195"/>
    </row>
    <row r="12" spans="1:18" ht="30" customHeight="1" thickBot="1">
      <c r="D12" s="36" t="s">
        <v>84</v>
      </c>
      <c r="E12" s="42" t="s">
        <v>83</v>
      </c>
      <c r="F12" s="78">
        <v>45139</v>
      </c>
      <c r="G12" s="64">
        <v>45170</v>
      </c>
      <c r="H12" s="64">
        <v>45200</v>
      </c>
      <c r="I12" s="64">
        <v>45231</v>
      </c>
      <c r="J12" s="64">
        <v>45261</v>
      </c>
      <c r="K12" s="64">
        <v>45292</v>
      </c>
      <c r="L12" s="64">
        <v>45323</v>
      </c>
      <c r="M12" s="70">
        <v>45352</v>
      </c>
      <c r="N12" s="64">
        <v>45383</v>
      </c>
      <c r="O12" s="70">
        <v>45413</v>
      </c>
      <c r="P12" s="64">
        <v>45444</v>
      </c>
      <c r="Q12" s="70">
        <v>45474</v>
      </c>
      <c r="R12" s="85">
        <v>45505</v>
      </c>
    </row>
    <row r="13" spans="1:18" ht="30" customHeight="1">
      <c r="D13" s="191" t="s">
        <v>85</v>
      </c>
      <c r="E13" s="44" t="s">
        <v>68</v>
      </c>
      <c r="F13" s="80">
        <v>1600.9</v>
      </c>
      <c r="G13" s="71">
        <v>1612.14</v>
      </c>
      <c r="H13" s="71">
        <v>1642.77</v>
      </c>
      <c r="I13" s="71">
        <v>1647.01</v>
      </c>
      <c r="J13" s="71">
        <v>1654.75</v>
      </c>
      <c r="K13" s="71">
        <v>1662.37</v>
      </c>
      <c r="L13" s="71">
        <v>1787.28</v>
      </c>
      <c r="M13" s="69">
        <v>1806.57</v>
      </c>
      <c r="N13" s="69">
        <v>1819.34</v>
      </c>
      <c r="O13" s="69">
        <v>1830.28</v>
      </c>
      <c r="P13" s="69">
        <v>1837.84</v>
      </c>
      <c r="Q13" s="69">
        <v>1843.82</v>
      </c>
      <c r="R13" s="81">
        <v>1847.4</v>
      </c>
    </row>
    <row r="14" spans="1:18" ht="30" customHeight="1" thickBot="1">
      <c r="D14" s="192"/>
      <c r="E14" s="29" t="s">
        <v>69</v>
      </c>
      <c r="F14" s="76">
        <v>2012.86</v>
      </c>
      <c r="G14" s="28">
        <v>2027.25</v>
      </c>
      <c r="H14" s="28">
        <v>2064.5300000000002</v>
      </c>
      <c r="I14" s="28">
        <v>2069.85</v>
      </c>
      <c r="J14" s="28">
        <v>2079.33</v>
      </c>
      <c r="K14" s="28">
        <v>2089.02</v>
      </c>
      <c r="L14" s="28">
        <v>2249.96</v>
      </c>
      <c r="M14" s="11">
        <v>2274.5300000000002</v>
      </c>
      <c r="N14" s="11">
        <v>2290.4699999999998</v>
      </c>
      <c r="O14" s="11">
        <v>2304.0700000000002</v>
      </c>
      <c r="P14" s="11">
        <v>2313.7800000000002</v>
      </c>
      <c r="Q14" s="11">
        <v>2321.0100000000002</v>
      </c>
      <c r="R14" s="25">
        <v>2325.8000000000002</v>
      </c>
    </row>
    <row r="15" spans="1:18" ht="30" customHeight="1" thickBot="1">
      <c r="D15" s="35" t="s">
        <v>86</v>
      </c>
      <c r="E15" s="29" t="s">
        <v>70</v>
      </c>
      <c r="F15" s="76">
        <v>3401.48</v>
      </c>
      <c r="G15" s="28">
        <v>3603.59</v>
      </c>
      <c r="H15" s="28">
        <v>3805.44</v>
      </c>
      <c r="I15" s="28">
        <f>+I8</f>
        <v>3648.51</v>
      </c>
      <c r="J15" s="28">
        <v>3624.28</v>
      </c>
      <c r="K15" s="28">
        <v>3712.73</v>
      </c>
      <c r="L15" s="28">
        <v>4149.96</v>
      </c>
      <c r="M15" s="11">
        <f t="shared" ref="M15:R15" si="0">+M8</f>
        <v>3575.59</v>
      </c>
      <c r="N15" s="11">
        <f t="shared" si="0"/>
        <v>3795.47</v>
      </c>
      <c r="O15" s="11">
        <f t="shared" si="0"/>
        <v>3609.42</v>
      </c>
      <c r="P15" s="11">
        <f t="shared" si="0"/>
        <v>3577.77</v>
      </c>
      <c r="Q15" s="11">
        <f t="shared" si="0"/>
        <v>3761.41</v>
      </c>
      <c r="R15" s="25">
        <f t="shared" si="0"/>
        <v>3644.29</v>
      </c>
    </row>
    <row r="16" spans="1:18" ht="30" customHeight="1" thickBot="1">
      <c r="D16" s="35" t="s">
        <v>87</v>
      </c>
      <c r="E16" s="30" t="s">
        <v>71</v>
      </c>
      <c r="F16" s="75">
        <f>F15+F15*0.02</f>
        <v>3469.5095999999999</v>
      </c>
      <c r="G16" s="26">
        <f>G15+G15*0.02</f>
        <v>3675.6618000000003</v>
      </c>
      <c r="H16" s="26">
        <v>4566.5280000000002</v>
      </c>
      <c r="I16" s="26">
        <f>+I15*1.2</f>
        <v>4378.2120000000004</v>
      </c>
      <c r="J16" s="26">
        <v>4349.1360000000004</v>
      </c>
      <c r="K16" s="26">
        <v>4455.2759999999998</v>
      </c>
      <c r="L16" s="26">
        <v>4979.9520000000002</v>
      </c>
      <c r="M16" s="26">
        <f t="shared" ref="M16:R16" si="1">+M15*1.2</f>
        <v>4290.7079999999996</v>
      </c>
      <c r="N16" s="26">
        <f t="shared" si="1"/>
        <v>4554.5639999999994</v>
      </c>
      <c r="O16" s="26">
        <f t="shared" si="1"/>
        <v>4331.3040000000001</v>
      </c>
      <c r="P16" s="26">
        <f t="shared" si="1"/>
        <v>4293.3239999999996</v>
      </c>
      <c r="Q16" s="26">
        <f t="shared" si="1"/>
        <v>4513.692</v>
      </c>
      <c r="R16" s="27">
        <f t="shared" si="1"/>
        <v>4373.1480000000001</v>
      </c>
    </row>
    <row r="17" spans="5:18" ht="15" customHeight="1">
      <c r="E17" s="199" t="s">
        <v>131</v>
      </c>
      <c r="F17" s="203"/>
      <c r="G17" s="203"/>
      <c r="H17" s="203"/>
      <c r="I17" s="203"/>
      <c r="J17" s="203"/>
      <c r="K17" s="203"/>
      <c r="L17" s="203"/>
      <c r="M17" s="203"/>
      <c r="N17" s="203"/>
      <c r="O17" s="203"/>
      <c r="P17" s="203"/>
      <c r="Q17" s="203"/>
      <c r="R17" s="203"/>
    </row>
    <row r="18" spans="5:18" ht="23.25" customHeight="1">
      <c r="E18" s="203"/>
      <c r="F18" s="203"/>
      <c r="G18" s="203"/>
      <c r="H18" s="203"/>
      <c r="I18" s="203"/>
      <c r="J18" s="203"/>
      <c r="K18" s="203"/>
      <c r="L18" s="203"/>
      <c r="M18" s="203"/>
      <c r="N18" s="203"/>
      <c r="O18" s="203"/>
      <c r="P18" s="203"/>
      <c r="Q18" s="203"/>
      <c r="R18" s="203"/>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1" zoomScaleNormal="81"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6384" width="11.44140625" style="2"/>
  </cols>
  <sheetData>
    <row r="1" spans="1:18">
      <c r="A1" s="190"/>
      <c r="B1" s="190"/>
      <c r="C1" s="190"/>
    </row>
    <row r="2" spans="1:18" ht="15" thickBot="1"/>
    <row r="3" spans="1:18" ht="26.25" customHeight="1" thickBot="1">
      <c r="F3" s="206" t="s">
        <v>120</v>
      </c>
      <c r="G3" s="207"/>
      <c r="H3" s="207"/>
      <c r="I3" s="207"/>
      <c r="J3" s="207"/>
      <c r="K3" s="207"/>
      <c r="L3" s="207"/>
      <c r="M3" s="207"/>
      <c r="N3" s="207"/>
      <c r="O3" s="207"/>
      <c r="P3" s="207"/>
      <c r="Q3" s="207"/>
      <c r="R3" s="208"/>
    </row>
    <row r="4" spans="1:18" ht="26.25" customHeight="1" thickBot="1">
      <c r="E4" s="43" t="s">
        <v>60</v>
      </c>
      <c r="F4" s="78">
        <v>45170</v>
      </c>
      <c r="G4" s="64">
        <v>45200</v>
      </c>
      <c r="H4" s="64">
        <v>45231</v>
      </c>
      <c r="I4" s="64">
        <v>45261</v>
      </c>
      <c r="J4" s="64">
        <v>45292</v>
      </c>
      <c r="K4" s="64">
        <v>45323</v>
      </c>
      <c r="L4" s="70">
        <v>45352</v>
      </c>
      <c r="M4" s="64">
        <v>45383</v>
      </c>
      <c r="N4" s="70">
        <v>45413</v>
      </c>
      <c r="O4" s="64">
        <v>45444</v>
      </c>
      <c r="P4" s="70">
        <v>45474</v>
      </c>
      <c r="Q4" s="64">
        <v>45505</v>
      </c>
      <c r="R4" s="79">
        <v>45536</v>
      </c>
    </row>
    <row r="5" spans="1:18" ht="26.25" customHeight="1">
      <c r="E5" s="44" t="s">
        <v>63</v>
      </c>
      <c r="F5" s="82">
        <v>1303.57105</v>
      </c>
      <c r="G5" s="69">
        <v>1266.8278600000001</v>
      </c>
      <c r="H5" s="69">
        <v>1266.8278600000001</v>
      </c>
      <c r="I5" s="69">
        <v>1242.1436000000001</v>
      </c>
      <c r="J5" s="69">
        <v>1302.58257</v>
      </c>
      <c r="K5" s="69">
        <v>1550.6020699999999</v>
      </c>
      <c r="L5" s="69">
        <v>1170.0837899999999</v>
      </c>
      <c r="M5" s="69">
        <v>1191.52217</v>
      </c>
      <c r="N5" s="69">
        <v>1126.4456700000001</v>
      </c>
      <c r="O5" s="69">
        <v>1214.4724799999999</v>
      </c>
      <c r="P5" s="69">
        <v>1257.11752</v>
      </c>
      <c r="Q5" s="69">
        <v>1312.5451</v>
      </c>
      <c r="R5" s="81">
        <v>1329.5017399999999</v>
      </c>
    </row>
    <row r="6" spans="1:18" ht="26.25" customHeight="1">
      <c r="E6" s="29" t="s">
        <v>64</v>
      </c>
      <c r="F6" s="74">
        <v>598.27484000000004</v>
      </c>
      <c r="G6" s="11">
        <v>616.19722000000002</v>
      </c>
      <c r="H6" s="11">
        <v>616.19722000000002</v>
      </c>
      <c r="I6" s="11">
        <v>604.12372000000005</v>
      </c>
      <c r="J6" s="11">
        <v>658.40718000000004</v>
      </c>
      <c r="K6" s="11">
        <v>680.76697999999999</v>
      </c>
      <c r="L6" s="11">
        <v>673.09267999999997</v>
      </c>
      <c r="M6" s="11">
        <v>690.07380999999998</v>
      </c>
      <c r="N6" s="11">
        <v>636.01784999999995</v>
      </c>
      <c r="O6" s="11">
        <v>590.58362999999997</v>
      </c>
      <c r="P6" s="11">
        <v>690.86676999999997</v>
      </c>
      <c r="Q6" s="11">
        <v>586.38399000000004</v>
      </c>
      <c r="R6" s="25">
        <v>594.72568999999999</v>
      </c>
    </row>
    <row r="7" spans="1:18" ht="26.25" customHeight="1">
      <c r="E7" s="29" t="s">
        <v>65</v>
      </c>
      <c r="F7" s="74">
        <v>448.63537000000002</v>
      </c>
      <c r="G7" s="11">
        <v>448.63537000000002</v>
      </c>
      <c r="H7" s="11">
        <v>448.63537000000002</v>
      </c>
      <c r="I7" s="11">
        <v>448.63537000000002</v>
      </c>
      <c r="J7" s="11">
        <v>490.26873000000001</v>
      </c>
      <c r="K7" s="11">
        <v>490.26873000000001</v>
      </c>
      <c r="L7" s="11">
        <v>490.26873000000001</v>
      </c>
      <c r="M7" s="11">
        <v>490.26873000000001</v>
      </c>
      <c r="N7" s="11">
        <v>490.26873000000001</v>
      </c>
      <c r="O7" s="11">
        <v>490.26873000000001</v>
      </c>
      <c r="P7" s="11">
        <v>490.26873000000001</v>
      </c>
      <c r="Q7" s="11">
        <v>490.26873000000001</v>
      </c>
      <c r="R7" s="25">
        <v>490.26873000000001</v>
      </c>
    </row>
    <row r="8" spans="1:18" ht="26.25" customHeight="1">
      <c r="E8" s="29" t="s">
        <v>66</v>
      </c>
      <c r="F8" s="74">
        <v>2447.7030800000002</v>
      </c>
      <c r="G8" s="11">
        <v>2427.1743000000001</v>
      </c>
      <c r="H8" s="11">
        <v>2427.1743000000001</v>
      </c>
      <c r="I8" s="11">
        <v>2388.7220600000001</v>
      </c>
      <c r="J8" s="11">
        <v>2553.1196199999999</v>
      </c>
      <c r="K8" s="11">
        <v>2824.4041699999998</v>
      </c>
      <c r="L8" s="11">
        <v>2423.6032500000001</v>
      </c>
      <c r="M8" s="11">
        <v>2467.94166</v>
      </c>
      <c r="N8" s="11">
        <v>2338.3993599999999</v>
      </c>
      <c r="O8" s="11">
        <v>2387.06214</v>
      </c>
      <c r="P8" s="11">
        <v>2549.3292200000001</v>
      </c>
      <c r="Q8" s="11">
        <v>2492.1881899999998</v>
      </c>
      <c r="R8" s="25">
        <v>2514.0557800000001</v>
      </c>
    </row>
    <row r="9" spans="1:18" ht="26.25" customHeight="1" thickBot="1">
      <c r="E9" s="30" t="s">
        <v>67</v>
      </c>
      <c r="F9" s="75">
        <v>3856.1040600000001</v>
      </c>
      <c r="G9" s="26">
        <v>3871.7649500000002</v>
      </c>
      <c r="H9" s="26">
        <v>3871.7649500000002</v>
      </c>
      <c r="I9" s="26">
        <v>3889.89887</v>
      </c>
      <c r="J9" s="26">
        <v>3902.8902600000001</v>
      </c>
      <c r="K9" s="26">
        <v>3933.6745500000002</v>
      </c>
      <c r="L9" s="26">
        <v>3971.4429100000002</v>
      </c>
      <c r="M9" s="26">
        <v>3994.4294500000001</v>
      </c>
      <c r="N9" s="26">
        <v>4013.1226299999998</v>
      </c>
      <c r="O9" s="26">
        <v>4025.0038100000002</v>
      </c>
      <c r="P9" s="26">
        <v>4032.9111699999999</v>
      </c>
      <c r="Q9" s="26">
        <v>4036.0167900000001</v>
      </c>
      <c r="R9" s="27">
        <v>4030.9717700000001</v>
      </c>
    </row>
    <row r="10" spans="1:18" ht="30" customHeight="1" thickBot="1">
      <c r="E10" s="196" t="s">
        <v>88</v>
      </c>
      <c r="F10" s="196"/>
      <c r="G10" s="196"/>
      <c r="H10" s="196"/>
      <c r="I10" s="196"/>
      <c r="J10" s="196"/>
      <c r="K10" s="196"/>
      <c r="L10" s="196"/>
      <c r="M10" s="196"/>
      <c r="N10" s="196"/>
      <c r="O10" s="196"/>
      <c r="P10" s="196"/>
      <c r="Q10" s="196"/>
      <c r="R10" s="196"/>
    </row>
    <row r="11" spans="1:18" ht="30" customHeight="1" thickBot="1">
      <c r="F11" s="206" t="s">
        <v>143</v>
      </c>
      <c r="G11" s="207"/>
      <c r="H11" s="207"/>
      <c r="I11" s="207"/>
      <c r="J11" s="207"/>
      <c r="K11" s="207"/>
      <c r="L11" s="207"/>
      <c r="M11" s="207"/>
      <c r="N11" s="207"/>
      <c r="O11" s="207"/>
      <c r="P11" s="207"/>
      <c r="Q11" s="207"/>
      <c r="R11" s="208"/>
    </row>
    <row r="12" spans="1:18" ht="30" customHeight="1" thickBot="1">
      <c r="D12" s="36" t="s">
        <v>84</v>
      </c>
      <c r="E12" s="46" t="s">
        <v>83</v>
      </c>
      <c r="F12" s="78">
        <v>45170</v>
      </c>
      <c r="G12" s="64">
        <v>45200</v>
      </c>
      <c r="H12" s="64">
        <v>45231</v>
      </c>
      <c r="I12" s="64">
        <v>45261</v>
      </c>
      <c r="J12" s="64">
        <v>45292</v>
      </c>
      <c r="K12" s="64">
        <v>45323</v>
      </c>
      <c r="L12" s="70">
        <v>45352</v>
      </c>
      <c r="M12" s="64">
        <v>45383</v>
      </c>
      <c r="N12" s="70">
        <v>45413</v>
      </c>
      <c r="O12" s="64">
        <v>45444</v>
      </c>
      <c r="P12" s="70">
        <v>45474</v>
      </c>
      <c r="Q12" s="64">
        <v>45505</v>
      </c>
      <c r="R12" s="79">
        <v>45536</v>
      </c>
    </row>
    <row r="13" spans="1:18" ht="30" customHeight="1">
      <c r="D13" s="201" t="s">
        <v>85</v>
      </c>
      <c r="E13" s="44" t="s">
        <v>68</v>
      </c>
      <c r="F13" s="82">
        <v>1258.03</v>
      </c>
      <c r="G13" s="69">
        <v>1264.72</v>
      </c>
      <c r="H13" s="69">
        <v>1264.72</v>
      </c>
      <c r="I13" s="69">
        <v>1273.83</v>
      </c>
      <c r="J13" s="69">
        <v>1279.68</v>
      </c>
      <c r="K13" s="69">
        <v>1291.3900000000001</v>
      </c>
      <c r="L13" s="69">
        <v>1305.42</v>
      </c>
      <c r="M13" s="69">
        <v>1314.62</v>
      </c>
      <c r="N13" s="69">
        <v>1322.42</v>
      </c>
      <c r="O13" s="69">
        <v>1328</v>
      </c>
      <c r="P13" s="69">
        <v>1332.27</v>
      </c>
      <c r="Q13" s="69">
        <v>1334.97</v>
      </c>
      <c r="R13" s="81">
        <v>1334.97</v>
      </c>
    </row>
    <row r="14" spans="1:18" ht="30" customHeight="1" thickBot="1">
      <c r="D14" s="202"/>
      <c r="E14" s="29" t="s">
        <v>69</v>
      </c>
      <c r="F14" s="74">
        <v>1580.63</v>
      </c>
      <c r="G14" s="11">
        <v>1589.03</v>
      </c>
      <c r="H14" s="11">
        <v>1589.03</v>
      </c>
      <c r="I14" s="11">
        <v>1600.47</v>
      </c>
      <c r="J14" s="11">
        <v>1607.83</v>
      </c>
      <c r="K14" s="11">
        <v>1622.54</v>
      </c>
      <c r="L14" s="11">
        <v>1640.17</v>
      </c>
      <c r="M14" s="11">
        <v>1651.73</v>
      </c>
      <c r="N14" s="11">
        <v>1661.53</v>
      </c>
      <c r="O14" s="11">
        <v>1668.54</v>
      </c>
      <c r="P14" s="11">
        <v>1673.91</v>
      </c>
      <c r="Q14" s="11">
        <v>1677.29</v>
      </c>
      <c r="R14" s="25">
        <v>1677.29</v>
      </c>
    </row>
    <row r="15" spans="1:18" ht="30" customHeight="1" thickBot="1">
      <c r="D15" s="45" t="s">
        <v>86</v>
      </c>
      <c r="E15" s="29" t="s">
        <v>70</v>
      </c>
      <c r="F15" s="74">
        <v>2447.7030800000002</v>
      </c>
      <c r="G15" s="11">
        <f>+G8</f>
        <v>2427.1743000000001</v>
      </c>
      <c r="H15" s="11">
        <f>+H8</f>
        <v>2427.1743000000001</v>
      </c>
      <c r="I15" s="11">
        <v>2388.7220600000001</v>
      </c>
      <c r="J15" s="11">
        <v>2553.1196199999999</v>
      </c>
      <c r="K15" s="11">
        <v>2824.4041699999998</v>
      </c>
      <c r="L15" s="11">
        <f t="shared" ref="L15:R15" si="0">+L8</f>
        <v>2423.6032500000001</v>
      </c>
      <c r="M15" s="11">
        <f t="shared" si="0"/>
        <v>2467.94166</v>
      </c>
      <c r="N15" s="11">
        <f t="shared" si="0"/>
        <v>2338.3993599999999</v>
      </c>
      <c r="O15" s="11">
        <f t="shared" si="0"/>
        <v>2387.06214</v>
      </c>
      <c r="P15" s="11">
        <f t="shared" si="0"/>
        <v>2549.3292200000001</v>
      </c>
      <c r="Q15" s="11">
        <f t="shared" si="0"/>
        <v>2492.1881899999998</v>
      </c>
      <c r="R15" s="25">
        <f t="shared" si="0"/>
        <v>2514.0557800000001</v>
      </c>
    </row>
    <row r="16" spans="1:18" ht="30" customHeight="1" thickBot="1">
      <c r="D16" s="45" t="s">
        <v>87</v>
      </c>
      <c r="E16" s="30" t="s">
        <v>71</v>
      </c>
      <c r="F16" s="75">
        <v>2937.243696</v>
      </c>
      <c r="G16" s="26">
        <f>+G15*1.2</f>
        <v>2912.60916</v>
      </c>
      <c r="H16" s="26">
        <f>+H15*1.2</f>
        <v>2912.60916</v>
      </c>
      <c r="I16" s="26">
        <v>2866.4664720000001</v>
      </c>
      <c r="J16" s="26">
        <v>3063.7435439999999</v>
      </c>
      <c r="K16" s="26">
        <v>3389.2850039999998</v>
      </c>
      <c r="L16" s="26">
        <f t="shared" ref="L16:R16" si="1">+L15*1.2</f>
        <v>2908.3238999999999</v>
      </c>
      <c r="M16" s="26">
        <f t="shared" si="1"/>
        <v>2961.5299919999998</v>
      </c>
      <c r="N16" s="26">
        <f t="shared" si="1"/>
        <v>2806.0792319999996</v>
      </c>
      <c r="O16" s="26">
        <f t="shared" si="1"/>
        <v>2864.4745680000001</v>
      </c>
      <c r="P16" s="26">
        <f t="shared" si="1"/>
        <v>3059.195064</v>
      </c>
      <c r="Q16" s="26">
        <f t="shared" si="1"/>
        <v>2990.6258279999997</v>
      </c>
      <c r="R16" s="27">
        <f t="shared" si="1"/>
        <v>3016.8669359999999</v>
      </c>
    </row>
    <row r="17" spans="5:18" ht="19.5" customHeight="1">
      <c r="E17" s="199" t="s">
        <v>95</v>
      </c>
      <c r="F17" s="199"/>
      <c r="G17" s="199"/>
      <c r="H17" s="199"/>
      <c r="I17" s="199"/>
      <c r="J17" s="199"/>
      <c r="K17" s="199"/>
      <c r="L17" s="199"/>
      <c r="M17" s="199"/>
      <c r="N17" s="199"/>
      <c r="O17" s="199"/>
      <c r="P17" s="199"/>
      <c r="Q17" s="199"/>
      <c r="R17" s="199"/>
    </row>
    <row r="18" spans="5:18" ht="14.4" customHeight="1">
      <c r="E18" s="200"/>
      <c r="F18" s="200"/>
      <c r="G18" s="200"/>
      <c r="H18" s="200"/>
      <c r="I18" s="200"/>
      <c r="J18" s="200"/>
      <c r="K18" s="200"/>
      <c r="L18" s="200"/>
      <c r="M18" s="200"/>
      <c r="N18" s="200"/>
      <c r="O18" s="200"/>
      <c r="P18" s="200"/>
      <c r="Q18" s="200"/>
      <c r="R18" s="200"/>
    </row>
    <row r="19" spans="5:18" ht="17.399999999999999" customHeight="1">
      <c r="E19" s="203" t="s">
        <v>88</v>
      </c>
      <c r="F19" s="203"/>
      <c r="G19" s="203"/>
      <c r="H19" s="203"/>
      <c r="I19" s="203"/>
      <c r="J19" s="203"/>
      <c r="K19" s="203"/>
      <c r="L19" s="203"/>
      <c r="M19" s="203"/>
      <c r="N19" s="203"/>
      <c r="O19" s="203"/>
      <c r="P19" s="203"/>
      <c r="Q19" s="203"/>
      <c r="R19" s="203"/>
    </row>
    <row r="20" spans="5:18">
      <c r="E20" s="57"/>
      <c r="F20" s="57"/>
      <c r="G20" s="57"/>
      <c r="H20" s="57"/>
      <c r="I20" s="57"/>
      <c r="J20" s="57"/>
      <c r="K20" s="57"/>
      <c r="L20" s="57"/>
      <c r="M20" s="57"/>
      <c r="N20" s="57"/>
      <c r="O20" s="57"/>
      <c r="P20" s="57"/>
      <c r="Q20" s="57"/>
    </row>
    <row r="24" spans="5:18" ht="19.95" customHeight="1"/>
    <row r="25" spans="5:18" ht="19.95" customHeight="1"/>
    <row r="26" spans="5:18" ht="19.95" customHeight="1"/>
    <row r="27" spans="5:18" ht="19.95" customHeight="1"/>
    <row r="28" spans="5:18" ht="19.95" customHeight="1"/>
    <row r="29" spans="5:18" ht="19.95" customHeight="1"/>
    <row r="30" spans="5:18" ht="19.95" customHeight="1"/>
    <row r="31" spans="5:18" ht="19.95" customHeight="1"/>
    <row r="32" spans="5:18" ht="19.95" customHeight="1"/>
    <row r="33" ht="19.95" customHeight="1"/>
    <row r="34" ht="19.95" customHeight="1"/>
    <row r="35" ht="19.95" customHeight="1"/>
    <row r="36" ht="19.95" customHeight="1"/>
    <row r="37" ht="19.95" customHeight="1"/>
    <row r="38" ht="19.95" customHeight="1"/>
    <row r="39" ht="19.95" customHeight="1"/>
    <row r="40" ht="19.95" customHeight="1"/>
    <row r="41" ht="19.95" customHeight="1"/>
    <row r="42" ht="19.95" customHeight="1"/>
    <row r="43" ht="19.95" customHeight="1"/>
    <row r="44" ht="19.95" customHeight="1"/>
    <row r="45" ht="19.95" customHeight="1"/>
    <row r="46" ht="19.95" customHeight="1"/>
    <row r="47" ht="19.95" customHeight="1"/>
    <row r="48" ht="19.95" customHeight="1"/>
    <row r="49" ht="19.95" customHeight="1"/>
    <row r="50" ht="19.95" customHeight="1"/>
    <row r="51" ht="19.95" customHeight="1"/>
    <row r="52" ht="19.95" customHeight="1"/>
    <row r="53" ht="19.95" customHeight="1"/>
    <row r="54" ht="19.95" customHeight="1"/>
    <row r="55" ht="19.95" customHeight="1"/>
    <row r="56" ht="19.95" customHeight="1"/>
    <row r="57" ht="19.95" customHeight="1"/>
    <row r="58" ht="19.95" customHeight="1"/>
    <row r="59" ht="19.95" customHeight="1"/>
    <row r="60" ht="19.95" customHeight="1"/>
    <row r="61" ht="19.95" customHeight="1"/>
    <row r="62" ht="19.95" customHeight="1"/>
    <row r="63" ht="19.95" customHeight="1"/>
    <row r="64" ht="19.95" customHeight="1"/>
    <row r="80" ht="32.25" customHeight="1"/>
    <row r="81" ht="32.25" customHeight="1"/>
    <row r="84" ht="30" customHeight="1"/>
    <row r="87" ht="21" customHeight="1"/>
  </sheetData>
  <mergeCells count="7">
    <mergeCell ref="F11:R11"/>
    <mergeCell ref="F3:R3"/>
    <mergeCell ref="A1:C1"/>
    <mergeCell ref="D13:D14"/>
    <mergeCell ref="E19:R19"/>
    <mergeCell ref="E17:R18"/>
    <mergeCell ref="E10:R10"/>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topLeftCell="B1" zoomScale="85" zoomScaleNormal="85"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2" width="11.44140625" style="2"/>
    <col min="13" max="13" width="11.6640625" style="2" customWidth="1"/>
    <col min="14" max="16384" width="11.44140625" style="2"/>
  </cols>
  <sheetData>
    <row r="1" spans="1:18">
      <c r="A1" s="190"/>
      <c r="B1" s="190"/>
      <c r="C1" s="190"/>
    </row>
    <row r="2" spans="1:18" ht="15.6" customHeight="1" thickBot="1"/>
    <row r="3" spans="1:18" ht="22.8" customHeight="1" thickBot="1">
      <c r="F3" s="206" t="s">
        <v>121</v>
      </c>
      <c r="G3" s="207"/>
      <c r="H3" s="207"/>
      <c r="I3" s="207"/>
      <c r="J3" s="207"/>
      <c r="K3" s="207"/>
      <c r="L3" s="207"/>
      <c r="M3" s="207"/>
      <c r="N3" s="207"/>
      <c r="O3" s="207"/>
      <c r="P3" s="207"/>
      <c r="Q3" s="207"/>
      <c r="R3" s="208"/>
    </row>
    <row r="4" spans="1:18" ht="26.25" customHeight="1" thickBot="1">
      <c r="E4" s="41" t="s">
        <v>60</v>
      </c>
      <c r="F4" s="78">
        <v>45170</v>
      </c>
      <c r="G4" s="64">
        <v>45200</v>
      </c>
      <c r="H4" s="64">
        <v>45231</v>
      </c>
      <c r="I4" s="64">
        <v>45261</v>
      </c>
      <c r="J4" s="64">
        <v>45292</v>
      </c>
      <c r="K4" s="64">
        <v>45323</v>
      </c>
      <c r="L4" s="70">
        <v>45352</v>
      </c>
      <c r="M4" s="64">
        <v>45383</v>
      </c>
      <c r="N4" s="70">
        <v>45413</v>
      </c>
      <c r="O4" s="64">
        <v>45444</v>
      </c>
      <c r="P4" s="70">
        <v>45474</v>
      </c>
      <c r="Q4" s="64">
        <v>45505</v>
      </c>
      <c r="R4" s="79">
        <v>45536</v>
      </c>
    </row>
    <row r="5" spans="1:18" ht="26.25" customHeight="1">
      <c r="E5" s="44" t="s">
        <v>63</v>
      </c>
      <c r="F5" s="82">
        <v>1176</v>
      </c>
      <c r="G5" s="69">
        <v>1213</v>
      </c>
      <c r="H5" s="69">
        <v>1251.77</v>
      </c>
      <c r="I5" s="69">
        <v>1215.8599999999999</v>
      </c>
      <c r="J5" s="69">
        <v>1135.29</v>
      </c>
      <c r="K5" s="69">
        <v>1187.79</v>
      </c>
      <c r="L5" s="69">
        <v>1166.47</v>
      </c>
      <c r="M5" s="69">
        <v>1148.76</v>
      </c>
      <c r="N5" s="69">
        <v>1166.47</v>
      </c>
      <c r="O5" s="69">
        <v>1239.72</v>
      </c>
      <c r="P5" s="69">
        <v>1332.85</v>
      </c>
      <c r="Q5" s="69">
        <v>1262.33</v>
      </c>
      <c r="R5" s="81">
        <v>1279.19</v>
      </c>
    </row>
    <row r="6" spans="1:18" ht="26.25" customHeight="1">
      <c r="E6" s="29" t="s">
        <v>64</v>
      </c>
      <c r="F6" s="74">
        <v>372</v>
      </c>
      <c r="G6" s="11">
        <v>385</v>
      </c>
      <c r="H6" s="11">
        <v>397.64</v>
      </c>
      <c r="I6" s="11">
        <v>390.2</v>
      </c>
      <c r="J6" s="11">
        <v>431.72</v>
      </c>
      <c r="K6" s="11">
        <v>428.07</v>
      </c>
      <c r="L6" s="11">
        <v>421.06</v>
      </c>
      <c r="M6" s="11">
        <v>470.61</v>
      </c>
      <c r="N6" s="11">
        <v>443.31</v>
      </c>
      <c r="O6" s="11">
        <v>469.38</v>
      </c>
      <c r="P6" s="11">
        <v>479.61</v>
      </c>
      <c r="Q6" s="11">
        <v>462.53</v>
      </c>
      <c r="R6" s="25">
        <v>468.27</v>
      </c>
    </row>
    <row r="7" spans="1:18" ht="26.25" customHeight="1">
      <c r="E7" s="29" t="s">
        <v>65</v>
      </c>
      <c r="F7" s="74">
        <v>899</v>
      </c>
      <c r="G7" s="11">
        <v>907</v>
      </c>
      <c r="H7" s="11">
        <v>907</v>
      </c>
      <c r="I7" s="11">
        <v>906</v>
      </c>
      <c r="J7" s="11">
        <v>902</v>
      </c>
      <c r="K7" s="11">
        <v>909</v>
      </c>
      <c r="L7" s="11">
        <v>920</v>
      </c>
      <c r="M7" s="11">
        <v>919</v>
      </c>
      <c r="N7" s="11">
        <v>926</v>
      </c>
      <c r="O7" s="11">
        <v>925</v>
      </c>
      <c r="P7" s="11">
        <v>933</v>
      </c>
      <c r="Q7" s="11">
        <v>933</v>
      </c>
      <c r="R7" s="25">
        <v>928</v>
      </c>
    </row>
    <row r="8" spans="1:18" ht="26.25" customHeight="1">
      <c r="E8" s="29" t="s">
        <v>66</v>
      </c>
      <c r="F8" s="74">
        <v>2481.1</v>
      </c>
      <c r="G8" s="11">
        <v>2546.63</v>
      </c>
      <c r="H8" s="11">
        <v>2601.21</v>
      </c>
      <c r="I8" s="11">
        <v>2553.75</v>
      </c>
      <c r="J8" s="11">
        <v>2505.08</v>
      </c>
      <c r="K8" s="11">
        <v>2554.39</v>
      </c>
      <c r="L8" s="11">
        <v>2546.19</v>
      </c>
      <c r="M8" s="11">
        <v>2586.63</v>
      </c>
      <c r="N8" s="11">
        <v>2575.69</v>
      </c>
      <c r="O8" s="11">
        <v>2681.95</v>
      </c>
      <c r="P8" s="11">
        <v>2797.45</v>
      </c>
      <c r="Q8" s="11">
        <v>2709.86</v>
      </c>
      <c r="R8" s="25">
        <v>2735.27</v>
      </c>
    </row>
    <row r="9" spans="1:18" ht="26.25" customHeight="1" thickBot="1">
      <c r="E9" s="30" t="s">
        <v>67</v>
      </c>
      <c r="F9" s="75">
        <v>3112</v>
      </c>
      <c r="G9" s="26">
        <v>3125</v>
      </c>
      <c r="H9" s="26">
        <v>3128.89</v>
      </c>
      <c r="I9" s="26">
        <v>3139.63</v>
      </c>
      <c r="J9" s="26">
        <v>3150.12</v>
      </c>
      <c r="K9" s="26">
        <v>3174.97</v>
      </c>
      <c r="L9" s="26">
        <v>3205.45</v>
      </c>
      <c r="M9" s="26">
        <v>3224</v>
      </c>
      <c r="N9" s="26">
        <v>3239.09</v>
      </c>
      <c r="O9" s="26">
        <v>3248.68</v>
      </c>
      <c r="P9" s="26">
        <v>3255.06</v>
      </c>
      <c r="Q9" s="26">
        <v>3257.57</v>
      </c>
      <c r="R9" s="27">
        <v>3253.5</v>
      </c>
    </row>
    <row r="10" spans="1:18" ht="30" customHeight="1" thickBot="1">
      <c r="F10" s="205" t="s">
        <v>147</v>
      </c>
      <c r="G10" s="204"/>
      <c r="H10" s="204"/>
      <c r="I10" s="204"/>
      <c r="J10" s="204"/>
      <c r="K10" s="204"/>
      <c r="L10" s="204"/>
      <c r="M10" s="204"/>
      <c r="N10" s="204"/>
      <c r="O10" s="204"/>
      <c r="P10" s="204"/>
      <c r="Q10" s="204"/>
    </row>
    <row r="11" spans="1:18" ht="30" customHeight="1" thickBot="1">
      <c r="F11" s="193" t="s">
        <v>101</v>
      </c>
      <c r="G11" s="194"/>
      <c r="H11" s="194"/>
      <c r="I11" s="194"/>
      <c r="J11" s="194"/>
      <c r="K11" s="194"/>
      <c r="L11" s="194"/>
      <c r="M11" s="194"/>
      <c r="N11" s="194"/>
      <c r="O11" s="194"/>
      <c r="P11" s="194"/>
      <c r="Q11" s="194"/>
      <c r="R11" s="195"/>
    </row>
    <row r="12" spans="1:18" ht="30" customHeight="1" thickBot="1">
      <c r="D12" s="42" t="s">
        <v>84</v>
      </c>
      <c r="E12" s="42" t="s">
        <v>83</v>
      </c>
      <c r="F12" s="78">
        <v>45170</v>
      </c>
      <c r="G12" s="64">
        <v>45200</v>
      </c>
      <c r="H12" s="64">
        <v>45231</v>
      </c>
      <c r="I12" s="64">
        <v>45261</v>
      </c>
      <c r="J12" s="64">
        <v>45292</v>
      </c>
      <c r="K12" s="64">
        <v>45323</v>
      </c>
      <c r="L12" s="70">
        <v>45352</v>
      </c>
      <c r="M12" s="64">
        <v>45383</v>
      </c>
      <c r="N12" s="70">
        <v>45413</v>
      </c>
      <c r="O12" s="64">
        <v>45444</v>
      </c>
      <c r="P12" s="70">
        <v>45474</v>
      </c>
      <c r="Q12" s="64">
        <v>45505</v>
      </c>
      <c r="R12" s="79">
        <v>45536</v>
      </c>
    </row>
    <row r="13" spans="1:18" ht="30" customHeight="1">
      <c r="D13" s="201" t="s">
        <v>85</v>
      </c>
      <c r="E13" s="34" t="s">
        <v>68</v>
      </c>
      <c r="F13" s="82">
        <v>1096.44</v>
      </c>
      <c r="G13" s="69">
        <v>1125.72</v>
      </c>
      <c r="H13" s="69">
        <v>1142.78</v>
      </c>
      <c r="I13" s="69">
        <v>1121.82</v>
      </c>
      <c r="J13" s="69">
        <v>1102.29</v>
      </c>
      <c r="K13" s="69">
        <v>1123.4000000000001</v>
      </c>
      <c r="L13" s="69">
        <v>1122.3499999999999</v>
      </c>
      <c r="M13" s="69">
        <v>1134.08</v>
      </c>
      <c r="N13" s="69">
        <v>1133.3699999999999</v>
      </c>
      <c r="O13" s="69">
        <v>1174.43</v>
      </c>
      <c r="P13" s="69">
        <v>1225.24</v>
      </c>
      <c r="Q13" s="69">
        <v>1188.26</v>
      </c>
      <c r="R13" s="81">
        <v>1197.04</v>
      </c>
    </row>
    <row r="14" spans="1:18" ht="30" customHeight="1" thickBot="1">
      <c r="D14" s="202"/>
      <c r="E14" s="29" t="s">
        <v>69</v>
      </c>
      <c r="F14" s="74">
        <v>1370.32</v>
      </c>
      <c r="G14" s="11">
        <v>1407.25</v>
      </c>
      <c r="H14" s="11">
        <v>1427.17</v>
      </c>
      <c r="I14" s="11">
        <v>1401.58</v>
      </c>
      <c r="J14" s="11">
        <v>1377.46</v>
      </c>
      <c r="K14" s="11">
        <v>1403.06</v>
      </c>
      <c r="L14" s="11">
        <v>1402.06</v>
      </c>
      <c r="M14" s="11">
        <v>1416.71</v>
      </c>
      <c r="N14" s="11">
        <v>1415.51</v>
      </c>
      <c r="O14" s="11">
        <v>1466.85</v>
      </c>
      <c r="P14" s="11">
        <v>1530.25</v>
      </c>
      <c r="Q14" s="11">
        <v>1484.12</v>
      </c>
      <c r="R14" s="25">
        <v>1495.01</v>
      </c>
    </row>
    <row r="15" spans="1:18" ht="30" customHeight="1" thickBot="1">
      <c r="D15" s="45" t="s">
        <v>86</v>
      </c>
      <c r="E15" s="29" t="s">
        <v>70</v>
      </c>
      <c r="F15" s="74">
        <f>+F8</f>
        <v>2481.1</v>
      </c>
      <c r="G15" s="11">
        <f>+G8</f>
        <v>2546.63</v>
      </c>
      <c r="H15" s="11">
        <f>+H8</f>
        <v>2601.21</v>
      </c>
      <c r="I15" s="11">
        <v>2553.75</v>
      </c>
      <c r="J15" s="11">
        <v>2505.08</v>
      </c>
      <c r="K15" s="11">
        <v>2554.39</v>
      </c>
      <c r="L15" s="11">
        <f t="shared" ref="L15:R15" si="0">+L8</f>
        <v>2546.19</v>
      </c>
      <c r="M15" s="11">
        <f t="shared" si="0"/>
        <v>2586.63</v>
      </c>
      <c r="N15" s="11">
        <f t="shared" si="0"/>
        <v>2575.69</v>
      </c>
      <c r="O15" s="11">
        <f t="shared" si="0"/>
        <v>2681.95</v>
      </c>
      <c r="P15" s="11">
        <f t="shared" si="0"/>
        <v>2797.45</v>
      </c>
      <c r="Q15" s="11">
        <f t="shared" si="0"/>
        <v>2709.86</v>
      </c>
      <c r="R15" s="25">
        <f t="shared" si="0"/>
        <v>2735.27</v>
      </c>
    </row>
    <row r="16" spans="1:18" ht="30" customHeight="1" thickBot="1">
      <c r="D16" s="45" t="s">
        <v>87</v>
      </c>
      <c r="E16" s="30" t="s">
        <v>71</v>
      </c>
      <c r="F16" s="75">
        <f>+F15*1.2</f>
        <v>2977.3199999999997</v>
      </c>
      <c r="G16" s="26">
        <f>+G15*1.2</f>
        <v>3055.9560000000001</v>
      </c>
      <c r="H16" s="26">
        <f>+H15*1.2</f>
        <v>3121.4519999999998</v>
      </c>
      <c r="I16" s="26">
        <v>3064.5</v>
      </c>
      <c r="J16" s="26">
        <v>3006.096</v>
      </c>
      <c r="K16" s="26">
        <v>3065.2679999999996</v>
      </c>
      <c r="L16" s="26">
        <f t="shared" ref="L16:R16" si="1">+L15*1.2</f>
        <v>3055.4279999999999</v>
      </c>
      <c r="M16" s="26">
        <f t="shared" si="1"/>
        <v>3103.9560000000001</v>
      </c>
      <c r="N16" s="26">
        <f t="shared" si="1"/>
        <v>3090.828</v>
      </c>
      <c r="O16" s="26">
        <f t="shared" si="1"/>
        <v>3218.3399999999997</v>
      </c>
      <c r="P16" s="26">
        <f t="shared" si="1"/>
        <v>3356.9399999999996</v>
      </c>
      <c r="Q16" s="26">
        <f t="shared" si="1"/>
        <v>3251.8319999999999</v>
      </c>
      <c r="R16" s="27">
        <f t="shared" si="1"/>
        <v>3282.3240000000001</v>
      </c>
    </row>
    <row r="17" spans="5:18" ht="6.6" customHeight="1">
      <c r="E17" s="199" t="s">
        <v>132</v>
      </c>
      <c r="F17" s="200"/>
      <c r="G17" s="200"/>
      <c r="H17" s="200"/>
      <c r="I17" s="200"/>
      <c r="J17" s="200"/>
      <c r="K17" s="200"/>
      <c r="L17" s="200"/>
      <c r="M17" s="200"/>
      <c r="N17" s="200"/>
      <c r="O17" s="200"/>
      <c r="P17" s="200"/>
      <c r="Q17" s="200"/>
      <c r="R17" s="200"/>
    </row>
    <row r="18" spans="5:18" ht="24" customHeight="1">
      <c r="E18" s="200"/>
      <c r="F18" s="200"/>
      <c r="G18" s="200"/>
      <c r="H18" s="200"/>
      <c r="I18" s="200"/>
      <c r="J18" s="200"/>
      <c r="K18" s="200"/>
      <c r="L18" s="200"/>
      <c r="M18" s="200"/>
      <c r="N18" s="200"/>
      <c r="O18" s="200"/>
      <c r="P18" s="200"/>
      <c r="Q18" s="200"/>
      <c r="R18" s="200"/>
    </row>
    <row r="19" spans="5:18">
      <c r="E19" s="200"/>
      <c r="F19" s="200"/>
      <c r="G19" s="200"/>
      <c r="H19" s="200"/>
      <c r="I19" s="200"/>
      <c r="J19" s="200"/>
      <c r="K19" s="200"/>
      <c r="L19" s="200"/>
      <c r="M19" s="200"/>
      <c r="N19" s="200"/>
      <c r="O19" s="200"/>
      <c r="P19" s="200"/>
      <c r="Q19" s="200"/>
      <c r="R19" s="200"/>
    </row>
    <row r="80" ht="32.25" customHeight="1"/>
    <row r="81" ht="32.25" customHeight="1"/>
    <row r="84" ht="30" customHeight="1"/>
    <row r="87" ht="21" customHeight="1"/>
  </sheetData>
  <mergeCells count="6">
    <mergeCell ref="E17:R19"/>
    <mergeCell ref="A1:C1"/>
    <mergeCell ref="D13:D14"/>
    <mergeCell ref="F3:R3"/>
    <mergeCell ref="F11:R11"/>
    <mergeCell ref="F10:Q10"/>
  </mergeCells>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6" zoomScaleNormal="86" workbookViewId="0">
      <selection activeCell="R12" sqref="R12:R16"/>
    </sheetView>
  </sheetViews>
  <sheetFormatPr baseColWidth="10" defaultColWidth="11.44140625" defaultRowHeight="14.4"/>
  <cols>
    <col min="1" max="3" width="11.44140625" style="2"/>
    <col min="4" max="4" width="14.44140625" style="2" customWidth="1"/>
    <col min="5" max="5" width="18" style="2" customWidth="1"/>
    <col min="6" max="10" width="9.6640625" style="2" customWidth="1"/>
    <col min="11" max="12" width="11.44140625" style="2"/>
    <col min="13" max="13" width="11.44140625" style="2" customWidth="1"/>
    <col min="14" max="16384" width="11.44140625" style="2"/>
  </cols>
  <sheetData>
    <row r="1" spans="1:18">
      <c r="A1" s="190"/>
      <c r="B1" s="190"/>
      <c r="C1" s="190"/>
    </row>
    <row r="2" spans="1:18" ht="15" thickBot="1"/>
    <row r="3" spans="1:18" ht="26.25" customHeight="1" thickBot="1">
      <c r="F3" s="218" t="s">
        <v>136</v>
      </c>
      <c r="G3" s="219"/>
      <c r="H3" s="219"/>
      <c r="I3" s="219"/>
      <c r="J3" s="219"/>
      <c r="K3" s="219"/>
      <c r="L3" s="219"/>
      <c r="M3" s="219"/>
      <c r="N3" s="219"/>
      <c r="O3" s="219"/>
      <c r="P3" s="219"/>
      <c r="Q3" s="219"/>
      <c r="R3" s="220"/>
    </row>
    <row r="4" spans="1:18" ht="26.25" customHeight="1" thickBot="1">
      <c r="E4" s="41" t="s">
        <v>60</v>
      </c>
      <c r="F4" s="78">
        <v>45170</v>
      </c>
      <c r="G4" s="64">
        <v>45200</v>
      </c>
      <c r="H4" s="64">
        <v>45231</v>
      </c>
      <c r="I4" s="64">
        <v>45261</v>
      </c>
      <c r="J4" s="64">
        <v>45292</v>
      </c>
      <c r="K4" s="64">
        <v>45323</v>
      </c>
      <c r="L4" s="70">
        <v>45352</v>
      </c>
      <c r="M4" s="64">
        <v>45383</v>
      </c>
      <c r="N4" s="70">
        <v>45413</v>
      </c>
      <c r="O4" s="64">
        <v>45444</v>
      </c>
      <c r="P4" s="70">
        <v>45474</v>
      </c>
      <c r="Q4" s="64">
        <v>45505</v>
      </c>
      <c r="R4" s="79">
        <v>45536</v>
      </c>
    </row>
    <row r="5" spans="1:18" ht="26.25" customHeight="1">
      <c r="E5" s="44" t="s">
        <v>63</v>
      </c>
      <c r="F5" s="82">
        <v>1110.42</v>
      </c>
      <c r="G5" s="69">
        <v>1112.24</v>
      </c>
      <c r="H5" s="69">
        <v>1127.7</v>
      </c>
      <c r="I5" s="69">
        <v>1112.49</v>
      </c>
      <c r="J5" s="69">
        <v>1010.63</v>
      </c>
      <c r="K5" s="69">
        <v>1142.71</v>
      </c>
      <c r="L5" s="69">
        <v>1149.94</v>
      </c>
      <c r="M5" s="69">
        <v>1091.31</v>
      </c>
      <c r="N5" s="69">
        <v>1102.52</v>
      </c>
      <c r="O5" s="69">
        <v>1096.92</v>
      </c>
      <c r="P5" s="69">
        <v>1187.1099999999999</v>
      </c>
      <c r="Q5" s="69">
        <v>1175.95</v>
      </c>
      <c r="R5" s="81">
        <v>1186.44</v>
      </c>
    </row>
    <row r="6" spans="1:18" ht="26.25" customHeight="1">
      <c r="E6" s="29" t="s">
        <v>64</v>
      </c>
      <c r="F6" s="74">
        <v>2307.98</v>
      </c>
      <c r="G6" s="11">
        <v>2433.8000000000002</v>
      </c>
      <c r="H6" s="11">
        <v>2391.33</v>
      </c>
      <c r="I6" s="11">
        <v>2169.04</v>
      </c>
      <c r="J6" s="11">
        <v>2284.85</v>
      </c>
      <c r="K6" s="11">
        <v>2282.13</v>
      </c>
      <c r="L6" s="11">
        <v>2391.2199999999998</v>
      </c>
      <c r="M6" s="11">
        <v>2290.81</v>
      </c>
      <c r="N6" s="11">
        <v>2362.6</v>
      </c>
      <c r="O6" s="11">
        <v>2316.2199999999998</v>
      </c>
      <c r="P6" s="11">
        <v>2336.29</v>
      </c>
      <c r="Q6" s="11">
        <v>2275.29</v>
      </c>
      <c r="R6" s="25">
        <v>2291.12</v>
      </c>
    </row>
    <row r="7" spans="1:18" ht="26.25" customHeight="1">
      <c r="E7" s="29" t="s">
        <v>65</v>
      </c>
      <c r="F7" s="74">
        <v>420.53</v>
      </c>
      <c r="G7" s="11">
        <v>423.16</v>
      </c>
      <c r="H7" s="11">
        <v>410</v>
      </c>
      <c r="I7" s="11">
        <v>419.27</v>
      </c>
      <c r="J7" s="11">
        <v>417.54</v>
      </c>
      <c r="K7" s="11">
        <v>419.04</v>
      </c>
      <c r="L7" s="11">
        <v>422.47</v>
      </c>
      <c r="M7" s="11">
        <v>419.63</v>
      </c>
      <c r="N7" s="11">
        <v>421.64</v>
      </c>
      <c r="O7" s="11">
        <v>420.86</v>
      </c>
      <c r="P7" s="11">
        <v>425.05</v>
      </c>
      <c r="Q7" s="11">
        <v>425.7</v>
      </c>
      <c r="R7" s="25">
        <v>421.2</v>
      </c>
    </row>
    <row r="8" spans="1:18" ht="26.25" customHeight="1">
      <c r="E8" s="29" t="s">
        <v>66</v>
      </c>
      <c r="F8" s="74">
        <v>3860.26</v>
      </c>
      <c r="G8" s="11">
        <v>4003.57</v>
      </c>
      <c r="H8" s="11">
        <v>3959.2</v>
      </c>
      <c r="I8" s="11">
        <v>3760.95</v>
      </c>
      <c r="J8" s="11">
        <v>3797.87</v>
      </c>
      <c r="K8" s="11">
        <v>3890.75</v>
      </c>
      <c r="L8" s="11">
        <v>3994.71</v>
      </c>
      <c r="M8" s="11">
        <v>3830.06</v>
      </c>
      <c r="N8" s="11">
        <v>3908.38</v>
      </c>
      <c r="O8" s="11">
        <v>3856.33</v>
      </c>
      <c r="P8" s="11">
        <v>3990.52</v>
      </c>
      <c r="Q8" s="11">
        <v>3918.86</v>
      </c>
      <c r="R8" s="25">
        <v>3926.45</v>
      </c>
    </row>
    <row r="9" spans="1:18" ht="26.25" customHeight="1" thickBot="1">
      <c r="E9" s="30" t="s">
        <v>67</v>
      </c>
      <c r="F9" s="75">
        <v>6243</v>
      </c>
      <c r="G9" s="26">
        <v>6248.51</v>
      </c>
      <c r="H9" s="26">
        <v>6256.29</v>
      </c>
      <c r="I9" s="26">
        <v>6277.78</v>
      </c>
      <c r="J9" s="26">
        <v>6298.74</v>
      </c>
      <c r="K9" s="26">
        <v>6348.43</v>
      </c>
      <c r="L9" s="26">
        <v>6409.38</v>
      </c>
      <c r="M9" s="26">
        <v>6446.48</v>
      </c>
      <c r="N9" s="26">
        <v>6476.64</v>
      </c>
      <c r="O9" s="26">
        <v>6495.82</v>
      </c>
      <c r="P9" s="26">
        <v>6508.58</v>
      </c>
      <c r="Q9" s="26">
        <v>6513.59</v>
      </c>
      <c r="R9" s="27">
        <v>6505.45</v>
      </c>
    </row>
    <row r="10" spans="1:18" ht="30" customHeight="1" thickBot="1">
      <c r="E10" s="196" t="s">
        <v>88</v>
      </c>
      <c r="F10" s="196"/>
      <c r="G10" s="196"/>
      <c r="H10" s="196"/>
      <c r="I10" s="196"/>
      <c r="J10" s="196"/>
      <c r="K10" s="196"/>
      <c r="L10" s="196"/>
      <c r="M10" s="196"/>
      <c r="N10" s="196"/>
      <c r="O10" s="196"/>
      <c r="P10" s="196"/>
      <c r="Q10" s="196"/>
      <c r="R10" s="196"/>
    </row>
    <row r="11" spans="1:18" ht="30" customHeight="1" thickBot="1">
      <c r="F11" s="193" t="s">
        <v>142</v>
      </c>
      <c r="G11" s="194"/>
      <c r="H11" s="194"/>
      <c r="I11" s="194"/>
      <c r="J11" s="194"/>
      <c r="K11" s="194"/>
      <c r="L11" s="194"/>
      <c r="M11" s="194"/>
      <c r="N11" s="194"/>
      <c r="O11" s="194"/>
      <c r="P11" s="194"/>
      <c r="Q11" s="194"/>
      <c r="R11" s="195"/>
    </row>
    <row r="12" spans="1:18" ht="30" customHeight="1" thickBot="1">
      <c r="D12" s="36" t="s">
        <v>84</v>
      </c>
      <c r="E12" s="65" t="s">
        <v>83</v>
      </c>
      <c r="F12" s="78">
        <v>45170</v>
      </c>
      <c r="G12" s="64">
        <v>45200</v>
      </c>
      <c r="H12" s="64">
        <v>45231</v>
      </c>
      <c r="I12" s="64">
        <v>45261</v>
      </c>
      <c r="J12" s="64">
        <v>45292</v>
      </c>
      <c r="K12" s="64">
        <v>45323</v>
      </c>
      <c r="L12" s="70">
        <v>45352</v>
      </c>
      <c r="M12" s="64">
        <v>45383</v>
      </c>
      <c r="N12" s="70">
        <v>45413</v>
      </c>
      <c r="O12" s="64">
        <v>45444</v>
      </c>
      <c r="P12" s="70">
        <v>45474</v>
      </c>
      <c r="Q12" s="64">
        <v>45505</v>
      </c>
      <c r="R12" s="79">
        <v>45536</v>
      </c>
    </row>
    <row r="13" spans="1:18" ht="30" customHeight="1">
      <c r="D13" s="191" t="s">
        <v>85</v>
      </c>
      <c r="E13" s="58" t="s">
        <v>68</v>
      </c>
      <c r="F13" s="82">
        <v>2059.0700000000002</v>
      </c>
      <c r="G13" s="69">
        <v>2063.4699999999998</v>
      </c>
      <c r="H13" s="69">
        <v>2068.62</v>
      </c>
      <c r="I13" s="69">
        <v>2078.3200000000002</v>
      </c>
      <c r="J13" s="69">
        <v>2087.87</v>
      </c>
      <c r="K13" s="69">
        <v>2106.9699999999998</v>
      </c>
      <c r="L13" s="69">
        <v>2129.86</v>
      </c>
      <c r="M13" s="69">
        <v>2144.87</v>
      </c>
      <c r="N13" s="69">
        <v>2157.6</v>
      </c>
      <c r="O13" s="69">
        <v>2166.6999999999998</v>
      </c>
      <c r="P13" s="69">
        <v>2173.67</v>
      </c>
      <c r="Q13" s="69">
        <v>2178.0700000000002</v>
      </c>
      <c r="R13" s="81">
        <v>2178.0700000000002</v>
      </c>
    </row>
    <row r="14" spans="1:18" ht="30" customHeight="1" thickBot="1">
      <c r="D14" s="192"/>
      <c r="E14" s="59" t="s">
        <v>69</v>
      </c>
      <c r="F14" s="74">
        <v>2614.5500000000002</v>
      </c>
      <c r="G14" s="11">
        <v>2620.13</v>
      </c>
      <c r="H14" s="11">
        <v>2626.68</v>
      </c>
      <c r="I14" s="11">
        <v>2639</v>
      </c>
      <c r="J14" s="11">
        <v>2651.13</v>
      </c>
      <c r="K14" s="11">
        <v>2675.39</v>
      </c>
      <c r="L14" s="11">
        <v>2704.46</v>
      </c>
      <c r="M14" s="11">
        <v>2723.52</v>
      </c>
      <c r="N14" s="11">
        <v>2739.69</v>
      </c>
      <c r="O14" s="11">
        <v>2751.24</v>
      </c>
      <c r="P14" s="11">
        <v>2760.1</v>
      </c>
      <c r="Q14" s="11">
        <v>2765.68</v>
      </c>
      <c r="R14" s="25">
        <v>2765.68</v>
      </c>
    </row>
    <row r="15" spans="1:18" ht="30" customHeight="1" thickBot="1">
      <c r="D15" s="35" t="s">
        <v>86</v>
      </c>
      <c r="E15" s="59" t="s">
        <v>70</v>
      </c>
      <c r="F15" s="74">
        <v>3860.26</v>
      </c>
      <c r="G15" s="11">
        <v>4003.57</v>
      </c>
      <c r="H15" s="11">
        <v>3959.2</v>
      </c>
      <c r="I15" s="11">
        <v>3760.95</v>
      </c>
      <c r="J15" s="11">
        <v>3797.87</v>
      </c>
      <c r="K15" s="11">
        <v>3890.75</v>
      </c>
      <c r="L15" s="11">
        <f t="shared" ref="L15:R15" si="0">+L8</f>
        <v>3994.71</v>
      </c>
      <c r="M15" s="11">
        <f t="shared" si="0"/>
        <v>3830.06</v>
      </c>
      <c r="N15" s="11">
        <f t="shared" si="0"/>
        <v>3908.38</v>
      </c>
      <c r="O15" s="11">
        <f t="shared" si="0"/>
        <v>3856.33</v>
      </c>
      <c r="P15" s="11">
        <f t="shared" si="0"/>
        <v>3990.52</v>
      </c>
      <c r="Q15" s="11">
        <f t="shared" si="0"/>
        <v>3918.86</v>
      </c>
      <c r="R15" s="25">
        <f t="shared" si="0"/>
        <v>3926.45</v>
      </c>
    </row>
    <row r="16" spans="1:18" ht="30" customHeight="1" thickBot="1">
      <c r="D16" s="35" t="s">
        <v>87</v>
      </c>
      <c r="E16" s="60" t="s">
        <v>71</v>
      </c>
      <c r="F16" s="75">
        <v>4632.3119999999999</v>
      </c>
      <c r="G16" s="26">
        <v>4804.2840000000006</v>
      </c>
      <c r="H16" s="26">
        <v>4751.04</v>
      </c>
      <c r="I16" s="26">
        <v>4513.1399999999994</v>
      </c>
      <c r="J16" s="26">
        <v>4557.4439999999995</v>
      </c>
      <c r="K16" s="26">
        <v>4668.8999999999996</v>
      </c>
      <c r="L16" s="26">
        <f t="shared" ref="L16:R16" si="1">+L15*1.2</f>
        <v>4793.652</v>
      </c>
      <c r="M16" s="26">
        <f t="shared" si="1"/>
        <v>4596.0720000000001</v>
      </c>
      <c r="N16" s="26">
        <f t="shared" si="1"/>
        <v>4690.0559999999996</v>
      </c>
      <c r="O16" s="26">
        <f t="shared" si="1"/>
        <v>4627.5959999999995</v>
      </c>
      <c r="P16" s="26">
        <f t="shared" si="1"/>
        <v>4788.6239999999998</v>
      </c>
      <c r="Q16" s="26">
        <f t="shared" si="1"/>
        <v>4702.6319999999996</v>
      </c>
      <c r="R16" s="27">
        <f t="shared" si="1"/>
        <v>4711.74</v>
      </c>
    </row>
    <row r="17" spans="5:18" ht="24.75" customHeight="1">
      <c r="E17" s="199" t="s">
        <v>131</v>
      </c>
      <c r="F17" s="199"/>
      <c r="G17" s="199"/>
      <c r="H17" s="199"/>
      <c r="I17" s="199"/>
      <c r="J17" s="199"/>
      <c r="K17" s="199"/>
      <c r="L17" s="199"/>
      <c r="M17" s="199"/>
      <c r="N17" s="199"/>
      <c r="O17" s="199"/>
      <c r="P17" s="199"/>
      <c r="Q17" s="199"/>
      <c r="R17" s="199"/>
    </row>
    <row r="18" spans="5:18">
      <c r="E18" s="200"/>
      <c r="F18" s="200"/>
      <c r="G18" s="200"/>
      <c r="H18" s="200"/>
      <c r="I18" s="200"/>
      <c r="J18" s="200"/>
      <c r="K18" s="200"/>
      <c r="L18" s="200"/>
      <c r="M18" s="200"/>
      <c r="N18" s="200"/>
      <c r="O18" s="200"/>
      <c r="P18" s="200"/>
      <c r="Q18" s="200"/>
      <c r="R18" s="200"/>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2" zoomScaleNormal="82" workbookViewId="0">
      <selection sqref="A1:C1"/>
    </sheetView>
  </sheetViews>
  <sheetFormatPr baseColWidth="10" defaultColWidth="11.44140625" defaultRowHeight="14.4"/>
  <cols>
    <col min="1" max="3" width="11.44140625" style="2"/>
    <col min="4" max="4" width="14.44140625" style="2" customWidth="1"/>
    <col min="5" max="5" width="18" style="2" customWidth="1"/>
    <col min="6" max="7" width="9.5546875" style="2" customWidth="1"/>
    <col min="8" max="16384" width="11.44140625" style="2"/>
  </cols>
  <sheetData>
    <row r="1" spans="1:18">
      <c r="A1" s="190"/>
      <c r="B1" s="190"/>
      <c r="C1" s="190"/>
    </row>
    <row r="2" spans="1:18" ht="15" thickBot="1"/>
    <row r="3" spans="1:18" ht="26.25" customHeight="1" thickBot="1">
      <c r="F3" s="193" t="s">
        <v>116</v>
      </c>
      <c r="G3" s="194"/>
      <c r="H3" s="194"/>
      <c r="I3" s="194"/>
      <c r="J3" s="194"/>
      <c r="K3" s="194"/>
      <c r="L3" s="194"/>
      <c r="M3" s="194"/>
      <c r="N3" s="194"/>
      <c r="O3" s="194"/>
      <c r="P3" s="194"/>
      <c r="Q3" s="194"/>
      <c r="R3" s="195"/>
    </row>
    <row r="4" spans="1:18" ht="26.25" customHeight="1" thickBot="1">
      <c r="E4" s="41" t="s">
        <v>60</v>
      </c>
      <c r="F4" s="78">
        <v>45170</v>
      </c>
      <c r="G4" s="64">
        <v>45200</v>
      </c>
      <c r="H4" s="64">
        <v>45231</v>
      </c>
      <c r="I4" s="64">
        <v>45261</v>
      </c>
      <c r="J4" s="64">
        <v>45292</v>
      </c>
      <c r="K4" s="64">
        <v>45323</v>
      </c>
      <c r="L4" s="70">
        <v>45352</v>
      </c>
      <c r="M4" s="64">
        <v>45383</v>
      </c>
      <c r="N4" s="70">
        <v>45413</v>
      </c>
      <c r="O4" s="64">
        <v>45444</v>
      </c>
      <c r="P4" s="70">
        <v>45474</v>
      </c>
      <c r="Q4" s="64">
        <v>45505</v>
      </c>
      <c r="R4" s="79">
        <v>45536</v>
      </c>
    </row>
    <row r="5" spans="1:18" ht="26.25" customHeight="1">
      <c r="E5" s="44" t="s">
        <v>63</v>
      </c>
      <c r="F5" s="80">
        <v>957.29</v>
      </c>
      <c r="G5" s="71">
        <v>952.33</v>
      </c>
      <c r="H5" s="71">
        <v>969.64</v>
      </c>
      <c r="I5" s="71">
        <v>944.16</v>
      </c>
      <c r="J5" s="71">
        <v>1097.97</v>
      </c>
      <c r="K5" s="71">
        <v>1063.6099999999999</v>
      </c>
      <c r="L5" s="69">
        <v>1100.75</v>
      </c>
      <c r="M5" s="69">
        <v>1149.17</v>
      </c>
      <c r="N5" s="69">
        <v>1169.81</v>
      </c>
      <c r="O5" s="69">
        <v>1152.8900000000001</v>
      </c>
      <c r="P5" s="69">
        <v>1245.21</v>
      </c>
      <c r="Q5" s="69">
        <v>1198.69</v>
      </c>
      <c r="R5" s="33">
        <v>1243.5899999999999</v>
      </c>
    </row>
    <row r="6" spans="1:18" ht="26.25" customHeight="1">
      <c r="E6" s="29" t="s">
        <v>64</v>
      </c>
      <c r="F6" s="76">
        <v>228.69</v>
      </c>
      <c r="G6" s="28">
        <v>230.03</v>
      </c>
      <c r="H6" s="28">
        <v>231.88</v>
      </c>
      <c r="I6" s="28">
        <v>237.1</v>
      </c>
      <c r="J6" s="28">
        <v>224.12</v>
      </c>
      <c r="K6" s="28">
        <v>230.85</v>
      </c>
      <c r="L6" s="11">
        <v>229.35</v>
      </c>
      <c r="M6" s="11">
        <v>241.94</v>
      </c>
      <c r="N6" s="11">
        <v>242.77</v>
      </c>
      <c r="O6" s="11">
        <v>244.35</v>
      </c>
      <c r="P6" s="11">
        <v>249.31</v>
      </c>
      <c r="Q6" s="11">
        <v>239.93</v>
      </c>
      <c r="R6" s="25">
        <v>236.51</v>
      </c>
    </row>
    <row r="7" spans="1:18" ht="26.25" customHeight="1">
      <c r="E7" s="29" t="s">
        <v>65</v>
      </c>
      <c r="F7" s="76">
        <v>958.18</v>
      </c>
      <c r="G7" s="28">
        <v>965.19</v>
      </c>
      <c r="H7" s="28">
        <v>967.17</v>
      </c>
      <c r="I7" s="28">
        <v>964.97</v>
      </c>
      <c r="J7" s="28">
        <v>961.47</v>
      </c>
      <c r="K7" s="28">
        <v>968.52</v>
      </c>
      <c r="L7" s="11">
        <v>978.39</v>
      </c>
      <c r="M7" s="11">
        <v>981.04</v>
      </c>
      <c r="N7" s="11">
        <v>985.62</v>
      </c>
      <c r="O7" s="11">
        <v>986.31</v>
      </c>
      <c r="P7" s="11">
        <v>991.79</v>
      </c>
      <c r="Q7" s="11">
        <v>993.79</v>
      </c>
      <c r="R7" s="25">
        <v>988.99</v>
      </c>
    </row>
    <row r="8" spans="1:18" ht="26.25" customHeight="1">
      <c r="E8" s="29" t="s">
        <v>66</v>
      </c>
      <c r="F8" s="76">
        <v>2187.17</v>
      </c>
      <c r="G8" s="28">
        <v>2190.44</v>
      </c>
      <c r="H8" s="28">
        <v>2212.27</v>
      </c>
      <c r="I8" s="28">
        <v>2189.08</v>
      </c>
      <c r="J8" s="28">
        <v>2321.9</v>
      </c>
      <c r="K8" s="28">
        <v>2309.92</v>
      </c>
      <c r="L8" s="11">
        <v>2356.7399999999998</v>
      </c>
      <c r="M8" s="11">
        <v>2421.11</v>
      </c>
      <c r="N8" s="11">
        <v>2446.4</v>
      </c>
      <c r="O8" s="11">
        <v>2432.73</v>
      </c>
      <c r="P8" s="11">
        <v>2538.92</v>
      </c>
      <c r="Q8" s="11">
        <v>2483.0500000000002</v>
      </c>
      <c r="R8" s="25">
        <v>2508.13</v>
      </c>
    </row>
    <row r="9" spans="1:18" ht="26.25" customHeight="1" thickBot="1">
      <c r="E9" s="30" t="s">
        <v>67</v>
      </c>
      <c r="F9" s="77">
        <v>3480.22</v>
      </c>
      <c r="G9" s="31">
        <v>3494.36</v>
      </c>
      <c r="H9" s="31">
        <v>3498.71</v>
      </c>
      <c r="I9" s="31">
        <v>3510.72</v>
      </c>
      <c r="J9" s="31">
        <v>3522.45</v>
      </c>
      <c r="K9" s="31">
        <v>3550.23</v>
      </c>
      <c r="L9" s="26">
        <v>3584.32</v>
      </c>
      <c r="M9" s="26">
        <v>3605.06</v>
      </c>
      <c r="N9" s="26">
        <v>3621.94</v>
      </c>
      <c r="O9" s="26">
        <v>3632.66</v>
      </c>
      <c r="P9" s="26">
        <v>3639.79</v>
      </c>
      <c r="Q9" s="26">
        <v>3642.6</v>
      </c>
      <c r="R9" s="27">
        <v>3638.04</v>
      </c>
    </row>
    <row r="10" spans="1:18" ht="30" customHeight="1" thickBot="1">
      <c r="E10" s="196" t="s">
        <v>88</v>
      </c>
      <c r="F10" s="196"/>
      <c r="G10" s="196"/>
      <c r="H10" s="196"/>
      <c r="I10" s="196"/>
      <c r="J10" s="196"/>
      <c r="K10" s="196"/>
      <c r="L10" s="196"/>
      <c r="M10" s="196"/>
      <c r="N10" s="196"/>
      <c r="O10" s="196"/>
      <c r="P10" s="196"/>
      <c r="Q10" s="196"/>
      <c r="R10" s="196"/>
    </row>
    <row r="11" spans="1:18" ht="30" customHeight="1" thickBot="1">
      <c r="F11" s="193" t="s">
        <v>117</v>
      </c>
      <c r="G11" s="194"/>
      <c r="H11" s="194"/>
      <c r="I11" s="194"/>
      <c r="J11" s="194"/>
      <c r="K11" s="194"/>
      <c r="L11" s="194"/>
      <c r="M11" s="194"/>
      <c r="N11" s="194"/>
      <c r="O11" s="194"/>
      <c r="P11" s="194"/>
      <c r="Q11" s="194"/>
      <c r="R11" s="195"/>
    </row>
    <row r="12" spans="1:18" ht="30" customHeight="1" thickBot="1">
      <c r="D12" s="36" t="s">
        <v>84</v>
      </c>
      <c r="E12" s="46" t="s">
        <v>83</v>
      </c>
      <c r="F12" s="78">
        <v>45170</v>
      </c>
      <c r="G12" s="64">
        <v>45200</v>
      </c>
      <c r="H12" s="64">
        <v>45231</v>
      </c>
      <c r="I12" s="64">
        <v>45261</v>
      </c>
      <c r="J12" s="64">
        <v>45292</v>
      </c>
      <c r="K12" s="64">
        <v>45323</v>
      </c>
      <c r="L12" s="70">
        <v>45352</v>
      </c>
      <c r="M12" s="64">
        <v>45383</v>
      </c>
      <c r="N12" s="70">
        <v>45413</v>
      </c>
      <c r="O12" s="64">
        <v>45444</v>
      </c>
      <c r="P12" s="70">
        <v>45474</v>
      </c>
      <c r="Q12" s="64">
        <v>45505</v>
      </c>
      <c r="R12" s="79">
        <v>45536</v>
      </c>
    </row>
    <row r="13" spans="1:18" ht="30" customHeight="1">
      <c r="D13" s="201" t="s">
        <v>85</v>
      </c>
      <c r="E13" s="44" t="s">
        <v>68</v>
      </c>
      <c r="F13" s="80">
        <v>1089.94</v>
      </c>
      <c r="G13" s="71">
        <v>1095.74</v>
      </c>
      <c r="H13" s="71">
        <v>1098.48</v>
      </c>
      <c r="I13" s="71">
        <v>1103.6300000000001</v>
      </c>
      <c r="J13" s="71">
        <v>1108.7</v>
      </c>
      <c r="K13" s="71">
        <v>1118.8399999999999</v>
      </c>
      <c r="L13" s="69">
        <v>1131</v>
      </c>
      <c r="M13" s="69">
        <v>1138.97</v>
      </c>
      <c r="N13" s="69">
        <v>1145.73</v>
      </c>
      <c r="O13" s="69">
        <v>1150.56</v>
      </c>
      <c r="P13" s="69">
        <v>1154.26</v>
      </c>
      <c r="Q13" s="69">
        <v>1156.5999999999999</v>
      </c>
      <c r="R13" s="33">
        <v>1156.5999999999999</v>
      </c>
    </row>
    <row r="14" spans="1:18" ht="30" customHeight="1" thickBot="1">
      <c r="D14" s="202"/>
      <c r="E14" s="29" t="s">
        <v>69</v>
      </c>
      <c r="F14" s="76">
        <v>1367.67</v>
      </c>
      <c r="G14" s="28">
        <v>1374.95</v>
      </c>
      <c r="H14" s="28">
        <v>1378.38</v>
      </c>
      <c r="I14" s="28">
        <v>1384.85</v>
      </c>
      <c r="J14" s="28">
        <v>1391.21</v>
      </c>
      <c r="K14" s="28">
        <v>1403.94</v>
      </c>
      <c r="L14" s="11">
        <v>1419.19</v>
      </c>
      <c r="M14" s="11">
        <v>1429.19</v>
      </c>
      <c r="N14" s="11">
        <v>1437.68</v>
      </c>
      <c r="O14" s="11">
        <v>1443.74</v>
      </c>
      <c r="P14" s="11">
        <v>1448.39</v>
      </c>
      <c r="Q14" s="11">
        <v>1451.31</v>
      </c>
      <c r="R14" s="25">
        <v>1451.31</v>
      </c>
    </row>
    <row r="15" spans="1:18" ht="30" customHeight="1" thickBot="1">
      <c r="D15" s="45" t="s">
        <v>86</v>
      </c>
      <c r="E15" s="29" t="s">
        <v>70</v>
      </c>
      <c r="F15" s="76">
        <v>2187.17</v>
      </c>
      <c r="G15" s="28">
        <v>2190.44</v>
      </c>
      <c r="H15" s="28">
        <v>2212.27</v>
      </c>
      <c r="I15" s="28">
        <f>+I8</f>
        <v>2189.08</v>
      </c>
      <c r="J15" s="28">
        <f>+J8</f>
        <v>2321.9</v>
      </c>
      <c r="K15" s="28">
        <v>2309.92</v>
      </c>
      <c r="L15" s="11">
        <f t="shared" ref="L15:R15" si="0">+L8</f>
        <v>2356.7399999999998</v>
      </c>
      <c r="M15" s="11">
        <f t="shared" si="0"/>
        <v>2421.11</v>
      </c>
      <c r="N15" s="11">
        <f t="shared" si="0"/>
        <v>2446.4</v>
      </c>
      <c r="O15" s="11">
        <f t="shared" si="0"/>
        <v>2432.73</v>
      </c>
      <c r="P15" s="11">
        <f t="shared" si="0"/>
        <v>2538.92</v>
      </c>
      <c r="Q15" s="11">
        <f t="shared" si="0"/>
        <v>2483.0500000000002</v>
      </c>
      <c r="R15" s="25">
        <f t="shared" si="0"/>
        <v>2508.13</v>
      </c>
    </row>
    <row r="16" spans="1:18" ht="30" customHeight="1" thickBot="1">
      <c r="D16" s="45" t="s">
        <v>87</v>
      </c>
      <c r="E16" s="30" t="s">
        <v>71</v>
      </c>
      <c r="F16" s="75">
        <v>2624.6039999999998</v>
      </c>
      <c r="G16" s="26">
        <v>2628.5279999999998</v>
      </c>
      <c r="H16" s="26">
        <v>2654.7239999999997</v>
      </c>
      <c r="I16" s="26">
        <f>+I15*1.2</f>
        <v>2626.8959999999997</v>
      </c>
      <c r="J16" s="31">
        <f>+J15*1.2</f>
        <v>2786.28</v>
      </c>
      <c r="K16" s="31">
        <v>2771.904</v>
      </c>
      <c r="L16" s="26">
        <f t="shared" ref="L16:R16" si="1">+L15*1.2</f>
        <v>2828.0879999999997</v>
      </c>
      <c r="M16" s="26">
        <f t="shared" si="1"/>
        <v>2905.3319999999999</v>
      </c>
      <c r="N16" s="26">
        <f t="shared" si="1"/>
        <v>2935.68</v>
      </c>
      <c r="O16" s="26">
        <f t="shared" si="1"/>
        <v>2919.2759999999998</v>
      </c>
      <c r="P16" s="26">
        <f t="shared" si="1"/>
        <v>3046.7040000000002</v>
      </c>
      <c r="Q16" s="26">
        <f t="shared" si="1"/>
        <v>2979.6600000000003</v>
      </c>
      <c r="R16" s="27">
        <f t="shared" si="1"/>
        <v>3009.7559999999999</v>
      </c>
    </row>
    <row r="17" spans="5:18" ht="20.25" customHeight="1">
      <c r="E17" s="221" t="s">
        <v>93</v>
      </c>
      <c r="F17" s="221"/>
      <c r="G17" s="221"/>
      <c r="H17" s="221"/>
      <c r="I17" s="221"/>
      <c r="J17" s="221"/>
      <c r="K17" s="221"/>
      <c r="L17" s="221"/>
      <c r="M17" s="221"/>
      <c r="N17" s="221"/>
      <c r="O17" s="221"/>
      <c r="P17" s="221"/>
      <c r="Q17" s="221"/>
      <c r="R17" s="221"/>
    </row>
    <row r="18" spans="5:18" ht="7.95" customHeight="1">
      <c r="E18" s="222"/>
      <c r="F18" s="222"/>
      <c r="G18" s="222"/>
      <c r="H18" s="222"/>
      <c r="I18" s="222"/>
      <c r="J18" s="222"/>
      <c r="K18" s="222"/>
      <c r="L18" s="222"/>
      <c r="M18" s="222"/>
      <c r="N18" s="222"/>
      <c r="O18" s="222"/>
      <c r="P18" s="222"/>
      <c r="Q18" s="222"/>
      <c r="R18" s="222"/>
    </row>
    <row r="19" spans="5:18" ht="21.6" customHeight="1">
      <c r="E19" s="203" t="s">
        <v>88</v>
      </c>
      <c r="F19" s="203"/>
      <c r="G19" s="203"/>
      <c r="H19" s="203"/>
      <c r="I19" s="203"/>
      <c r="J19" s="203"/>
      <c r="K19" s="203"/>
      <c r="L19" s="203"/>
      <c r="M19" s="203"/>
      <c r="N19" s="203"/>
      <c r="O19" s="203"/>
      <c r="P19" s="203"/>
      <c r="Q19" s="203"/>
      <c r="R19" s="203"/>
    </row>
    <row r="20" spans="5:18">
      <c r="E20" s="57"/>
      <c r="F20" s="57"/>
      <c r="G20" s="57"/>
      <c r="H20" s="57"/>
      <c r="I20" s="57"/>
      <c r="J20" s="57"/>
      <c r="K20" s="57"/>
      <c r="L20" s="57"/>
      <c r="M20" s="57"/>
      <c r="N20" s="57"/>
    </row>
    <row r="80" ht="32.25" customHeight="1"/>
    <row r="81" ht="32.25" customHeight="1"/>
    <row r="84" ht="30" customHeight="1"/>
    <row r="87" ht="21" customHeight="1"/>
  </sheetData>
  <mergeCells count="7">
    <mergeCell ref="E19:R19"/>
    <mergeCell ref="A1:C1"/>
    <mergeCell ref="D13:D14"/>
    <mergeCell ref="F11:R11"/>
    <mergeCell ref="F3:R3"/>
    <mergeCell ref="E17:R18"/>
    <mergeCell ref="E10:R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zoomScale="81" zoomScaleNormal="81" workbookViewId="0">
      <selection sqref="A1:C1"/>
    </sheetView>
  </sheetViews>
  <sheetFormatPr baseColWidth="10" defaultColWidth="11.44140625" defaultRowHeight="14.4"/>
  <cols>
    <col min="1" max="3" width="11.44140625" style="2"/>
    <col min="4" max="4" width="14.44140625" style="2" customWidth="1"/>
    <col min="5" max="5" width="18" style="2" customWidth="1"/>
    <col min="6" max="7" width="10" style="2" customWidth="1"/>
    <col min="8" max="11" width="11.44140625" style="2"/>
    <col min="12" max="12" width="13.109375" style="2" customWidth="1"/>
    <col min="13" max="16384" width="11.44140625" style="2"/>
  </cols>
  <sheetData>
    <row r="1" spans="1:18">
      <c r="A1" s="190"/>
      <c r="B1" s="190"/>
      <c r="C1" s="190"/>
    </row>
    <row r="2" spans="1:18" ht="15" thickBot="1"/>
    <row r="3" spans="1:18" ht="26.25" customHeight="1" thickBot="1">
      <c r="F3" s="193" t="s">
        <v>140</v>
      </c>
      <c r="G3" s="194"/>
      <c r="H3" s="194"/>
      <c r="I3" s="194"/>
      <c r="J3" s="194"/>
      <c r="K3" s="194"/>
      <c r="L3" s="194"/>
      <c r="M3" s="194"/>
      <c r="N3" s="194"/>
      <c r="O3" s="194"/>
      <c r="P3" s="194"/>
      <c r="Q3" s="194"/>
      <c r="R3" s="195"/>
    </row>
    <row r="4" spans="1:18" ht="26.25" customHeight="1" thickBot="1">
      <c r="E4" s="41" t="s">
        <v>60</v>
      </c>
      <c r="F4" s="78">
        <v>45170</v>
      </c>
      <c r="G4" s="64">
        <v>45200</v>
      </c>
      <c r="H4" s="64">
        <v>45231</v>
      </c>
      <c r="I4" s="64">
        <v>45261</v>
      </c>
      <c r="J4" s="64">
        <v>45292</v>
      </c>
      <c r="K4" s="64">
        <v>45323</v>
      </c>
      <c r="L4" s="70">
        <v>45352</v>
      </c>
      <c r="M4" s="64">
        <v>45383</v>
      </c>
      <c r="N4" s="70">
        <v>45413</v>
      </c>
      <c r="O4" s="64">
        <v>45444</v>
      </c>
      <c r="P4" s="70">
        <v>45474</v>
      </c>
      <c r="Q4" s="64">
        <v>45505</v>
      </c>
      <c r="R4" s="79">
        <v>45536</v>
      </c>
    </row>
    <row r="5" spans="1:18" ht="26.25" customHeight="1">
      <c r="E5" s="44" t="s">
        <v>63</v>
      </c>
      <c r="F5" s="80">
        <v>1425</v>
      </c>
      <c r="G5" s="71">
        <v>1378</v>
      </c>
      <c r="H5" s="71">
        <v>1423</v>
      </c>
      <c r="I5" s="71">
        <v>1320</v>
      </c>
      <c r="J5" s="71">
        <v>1441</v>
      </c>
      <c r="K5" s="71">
        <v>1441</v>
      </c>
      <c r="L5" s="69">
        <v>1429</v>
      </c>
      <c r="M5" s="69">
        <v>1479</v>
      </c>
      <c r="N5" s="69">
        <v>1496</v>
      </c>
      <c r="O5" s="69">
        <v>1567</v>
      </c>
      <c r="P5" s="69">
        <v>1627</v>
      </c>
      <c r="Q5" s="69">
        <v>1597</v>
      </c>
      <c r="R5" s="81">
        <v>1629</v>
      </c>
    </row>
    <row r="6" spans="1:18" ht="26.25" customHeight="1">
      <c r="E6" s="29" t="s">
        <v>64</v>
      </c>
      <c r="F6" s="76">
        <v>349</v>
      </c>
      <c r="G6" s="28">
        <v>396</v>
      </c>
      <c r="H6" s="28">
        <v>442</v>
      </c>
      <c r="I6" s="28">
        <v>420</v>
      </c>
      <c r="J6" s="28">
        <v>427</v>
      </c>
      <c r="K6" s="28">
        <v>427</v>
      </c>
      <c r="L6" s="11">
        <v>399</v>
      </c>
      <c r="M6" s="11">
        <v>435</v>
      </c>
      <c r="N6" s="11">
        <v>417</v>
      </c>
      <c r="O6" s="11">
        <v>443</v>
      </c>
      <c r="P6" s="11">
        <v>449</v>
      </c>
      <c r="Q6" s="11">
        <v>459</v>
      </c>
      <c r="R6" s="25">
        <v>455</v>
      </c>
    </row>
    <row r="7" spans="1:18" ht="26.25" customHeight="1">
      <c r="E7" s="29" t="s">
        <v>65</v>
      </c>
      <c r="F7" s="76">
        <v>757</v>
      </c>
      <c r="G7" s="28">
        <v>762</v>
      </c>
      <c r="H7" s="28">
        <v>766</v>
      </c>
      <c r="I7" s="28">
        <v>763</v>
      </c>
      <c r="J7" s="28">
        <v>764</v>
      </c>
      <c r="K7" s="28">
        <v>764</v>
      </c>
      <c r="L7" s="11">
        <v>702.88</v>
      </c>
      <c r="M7" s="11">
        <v>703.7</v>
      </c>
      <c r="N7" s="11">
        <v>706.75</v>
      </c>
      <c r="O7" s="11">
        <v>705.75</v>
      </c>
      <c r="P7" s="11">
        <v>708.62</v>
      </c>
      <c r="Q7" s="11">
        <v>708.42</v>
      </c>
      <c r="R7" s="25">
        <v>704.36</v>
      </c>
    </row>
    <row r="8" spans="1:18" ht="26.25" customHeight="1">
      <c r="E8" s="29" t="s">
        <v>66</v>
      </c>
      <c r="F8" s="76">
        <v>2586.8000000000002</v>
      </c>
      <c r="G8" s="28">
        <v>2594.42</v>
      </c>
      <c r="H8" s="28">
        <v>2697.24</v>
      </c>
      <c r="I8" s="28">
        <v>2567.0300000000002</v>
      </c>
      <c r="J8" s="28">
        <v>2695.95</v>
      </c>
      <c r="K8" s="28">
        <v>2695.95</v>
      </c>
      <c r="L8" s="11">
        <v>2592.3000000000002</v>
      </c>
      <c r="M8" s="11">
        <v>2680.45</v>
      </c>
      <c r="N8" s="11">
        <v>2685.31</v>
      </c>
      <c r="O8" s="11">
        <v>2780.38</v>
      </c>
      <c r="P8" s="11">
        <v>2854.1</v>
      </c>
      <c r="Q8" s="11">
        <v>2836.03</v>
      </c>
      <c r="R8" s="25">
        <v>2868.6</v>
      </c>
    </row>
    <row r="9" spans="1:18" ht="26.25" customHeight="1" thickBot="1">
      <c r="E9" s="30" t="s">
        <v>67</v>
      </c>
      <c r="F9" s="77">
        <v>4744</v>
      </c>
      <c r="G9" s="31">
        <v>4763</v>
      </c>
      <c r="H9" s="31">
        <v>4769</v>
      </c>
      <c r="I9" s="31">
        <v>4786</v>
      </c>
      <c r="J9" s="31">
        <v>4802</v>
      </c>
      <c r="K9" s="31">
        <v>4802</v>
      </c>
      <c r="L9" s="26">
        <v>4886</v>
      </c>
      <c r="M9" s="26">
        <v>4914</v>
      </c>
      <c r="N9" s="26">
        <v>4937</v>
      </c>
      <c r="O9" s="26">
        <v>4952</v>
      </c>
      <c r="P9" s="26">
        <v>4961</v>
      </c>
      <c r="Q9" s="26">
        <v>4965</v>
      </c>
      <c r="R9" s="27">
        <v>4959</v>
      </c>
    </row>
    <row r="10" spans="1:18" ht="30" customHeight="1" thickBot="1">
      <c r="E10" s="196" t="s">
        <v>88</v>
      </c>
      <c r="F10" s="196"/>
      <c r="G10" s="196"/>
      <c r="H10" s="196"/>
      <c r="I10" s="196"/>
      <c r="J10" s="196"/>
      <c r="K10" s="196"/>
      <c r="L10" s="196"/>
      <c r="M10" s="196"/>
      <c r="N10" s="196"/>
      <c r="O10" s="196"/>
      <c r="P10" s="196"/>
      <c r="Q10" s="196"/>
      <c r="R10" s="196"/>
    </row>
    <row r="11" spans="1:18" ht="30" customHeight="1" thickBot="1">
      <c r="F11" s="193" t="s">
        <v>141</v>
      </c>
      <c r="G11" s="194"/>
      <c r="H11" s="194"/>
      <c r="I11" s="194"/>
      <c r="J11" s="194"/>
      <c r="K11" s="194"/>
      <c r="L11" s="194"/>
      <c r="M11" s="194"/>
      <c r="N11" s="194"/>
      <c r="O11" s="194"/>
      <c r="P11" s="194"/>
      <c r="Q11" s="194"/>
      <c r="R11" s="195"/>
    </row>
    <row r="12" spans="1:18" ht="30" customHeight="1" thickBot="1">
      <c r="D12" s="36" t="s">
        <v>84</v>
      </c>
      <c r="E12" s="42" t="s">
        <v>83</v>
      </c>
      <c r="F12" s="78">
        <v>45170</v>
      </c>
      <c r="G12" s="64">
        <v>45200</v>
      </c>
      <c r="H12" s="64">
        <v>45231</v>
      </c>
      <c r="I12" s="64">
        <v>45261</v>
      </c>
      <c r="J12" s="64">
        <v>45292</v>
      </c>
      <c r="K12" s="64">
        <v>45323</v>
      </c>
      <c r="L12" s="70">
        <v>45352</v>
      </c>
      <c r="M12" s="64">
        <v>45383</v>
      </c>
      <c r="N12" s="70">
        <v>45413</v>
      </c>
      <c r="O12" s="64">
        <v>45444</v>
      </c>
      <c r="P12" s="70">
        <v>45474</v>
      </c>
      <c r="Q12" s="64">
        <v>45505</v>
      </c>
      <c r="R12" s="79">
        <v>45536</v>
      </c>
    </row>
    <row r="13" spans="1:18" ht="30" customHeight="1">
      <c r="D13" s="191" t="s">
        <v>85</v>
      </c>
      <c r="E13" s="44" t="s">
        <v>68</v>
      </c>
      <c r="F13" s="80">
        <v>1198</v>
      </c>
      <c r="G13" s="71">
        <v>1201.1300000000001</v>
      </c>
      <c r="H13" s="71">
        <v>1245.69</v>
      </c>
      <c r="I13" s="71">
        <v>1191.7</v>
      </c>
      <c r="J13" s="71">
        <v>1250.0899999999999</v>
      </c>
      <c r="K13" s="71">
        <v>1250.0899999999999</v>
      </c>
      <c r="L13" s="69">
        <v>1203.3</v>
      </c>
      <c r="M13" s="69">
        <v>1237.07</v>
      </c>
      <c r="N13" s="69">
        <v>1241.5899999999999</v>
      </c>
      <c r="O13" s="69">
        <v>1284.18</v>
      </c>
      <c r="P13" s="69">
        <v>1312.77</v>
      </c>
      <c r="Q13" s="69">
        <v>1311.01</v>
      </c>
      <c r="R13" s="81">
        <v>1321.25</v>
      </c>
    </row>
    <row r="14" spans="1:18" ht="30" customHeight="1" thickBot="1">
      <c r="D14" s="192"/>
      <c r="E14" s="29" t="s">
        <v>69</v>
      </c>
      <c r="F14" s="76">
        <v>1503.27</v>
      </c>
      <c r="G14" s="28">
        <v>1507.69</v>
      </c>
      <c r="H14" s="28">
        <v>1564.66</v>
      </c>
      <c r="I14" s="28">
        <v>1497.74</v>
      </c>
      <c r="J14" s="28">
        <v>1571.48</v>
      </c>
      <c r="K14" s="28">
        <v>1571.48</v>
      </c>
      <c r="L14" s="11">
        <v>1510.97</v>
      </c>
      <c r="M14" s="11">
        <v>1556.63</v>
      </c>
      <c r="N14" s="11">
        <v>1558.84</v>
      </c>
      <c r="O14" s="11">
        <v>1613.74</v>
      </c>
      <c r="P14" s="11">
        <v>1647.94</v>
      </c>
      <c r="Q14" s="11">
        <v>1646.32</v>
      </c>
      <c r="R14" s="25">
        <v>1659.26</v>
      </c>
    </row>
    <row r="15" spans="1:18" ht="30" customHeight="1" thickBot="1">
      <c r="D15" s="35" t="s">
        <v>86</v>
      </c>
      <c r="E15" s="29" t="s">
        <v>70</v>
      </c>
      <c r="F15" s="74">
        <v>2586.8000000000002</v>
      </c>
      <c r="G15" s="11">
        <v>2594.42</v>
      </c>
      <c r="H15" s="28">
        <v>2697.24</v>
      </c>
      <c r="I15" s="28">
        <f>+I8</f>
        <v>2567.0300000000002</v>
      </c>
      <c r="J15" s="28">
        <v>2695.95</v>
      </c>
      <c r="K15" s="28">
        <v>2695.95</v>
      </c>
      <c r="L15" s="11">
        <f t="shared" ref="L15:R15" si="0">+L8</f>
        <v>2592.3000000000002</v>
      </c>
      <c r="M15" s="11">
        <f t="shared" si="0"/>
        <v>2680.45</v>
      </c>
      <c r="N15" s="11">
        <f t="shared" si="0"/>
        <v>2685.31</v>
      </c>
      <c r="O15" s="11">
        <f t="shared" si="0"/>
        <v>2780.38</v>
      </c>
      <c r="P15" s="11">
        <f t="shared" si="0"/>
        <v>2854.1</v>
      </c>
      <c r="Q15" s="11">
        <f t="shared" si="0"/>
        <v>2836.03</v>
      </c>
      <c r="R15" s="25">
        <f t="shared" si="0"/>
        <v>2868.6</v>
      </c>
    </row>
    <row r="16" spans="1:18" ht="30" customHeight="1" thickBot="1">
      <c r="D16" s="35" t="s">
        <v>87</v>
      </c>
      <c r="E16" s="30" t="s">
        <v>71</v>
      </c>
      <c r="F16" s="75">
        <v>3104.1600000000003</v>
      </c>
      <c r="G16" s="26">
        <f>G15+G15*20%</f>
        <v>3113.3040000000001</v>
      </c>
      <c r="H16" s="31">
        <v>3236.6879999999996</v>
      </c>
      <c r="I16" s="31">
        <f>+I15*1.2</f>
        <v>3080.4360000000001</v>
      </c>
      <c r="J16" s="31">
        <v>3235.14</v>
      </c>
      <c r="K16" s="31">
        <v>3235.14</v>
      </c>
      <c r="L16" s="26">
        <f t="shared" ref="L16:R16" si="1">+L15*1.2</f>
        <v>3110.76</v>
      </c>
      <c r="M16" s="26">
        <f t="shared" si="1"/>
        <v>3216.5399999999995</v>
      </c>
      <c r="N16" s="26">
        <f t="shared" si="1"/>
        <v>3222.3719999999998</v>
      </c>
      <c r="O16" s="26">
        <f t="shared" si="1"/>
        <v>3336.4560000000001</v>
      </c>
      <c r="P16" s="26">
        <f t="shared" si="1"/>
        <v>3424.9199999999996</v>
      </c>
      <c r="Q16" s="26">
        <f t="shared" si="1"/>
        <v>3403.2360000000003</v>
      </c>
      <c r="R16" s="27">
        <f t="shared" si="1"/>
        <v>3442.3199999999997</v>
      </c>
    </row>
    <row r="17" spans="5:18" ht="23.4" customHeight="1">
      <c r="E17" s="199" t="s">
        <v>131</v>
      </c>
      <c r="F17" s="199"/>
      <c r="G17" s="199"/>
      <c r="H17" s="199"/>
      <c r="I17" s="199"/>
      <c r="J17" s="199"/>
      <c r="K17" s="199"/>
      <c r="L17" s="199"/>
      <c r="M17" s="199"/>
      <c r="N17" s="199"/>
      <c r="O17" s="199"/>
      <c r="P17" s="199"/>
      <c r="Q17" s="199"/>
      <c r="R17" s="199"/>
    </row>
    <row r="18" spans="5:18" ht="21.75" customHeight="1">
      <c r="E18" s="200"/>
      <c r="F18" s="200"/>
      <c r="G18" s="200"/>
      <c r="H18" s="200"/>
      <c r="I18" s="200"/>
      <c r="J18" s="200"/>
      <c r="K18" s="200"/>
      <c r="L18" s="200"/>
      <c r="M18" s="200"/>
      <c r="N18" s="200"/>
      <c r="O18" s="200"/>
      <c r="P18" s="200"/>
      <c r="Q18" s="200"/>
      <c r="R18" s="200"/>
    </row>
    <row r="82" ht="32.25" customHeight="1"/>
    <row r="83" ht="32.25" customHeight="1"/>
    <row r="86" ht="30" customHeight="1"/>
    <row r="89" ht="21" customHeight="1"/>
  </sheetData>
  <mergeCells count="6">
    <mergeCell ref="A1:C1"/>
    <mergeCell ref="D13:D14"/>
    <mergeCell ref="F3:R3"/>
    <mergeCell ref="F11:R11"/>
    <mergeCell ref="E17:R18"/>
    <mergeCell ref="E10:R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R86"/>
  <sheetViews>
    <sheetView topLeftCell="A7" zoomScale="86" zoomScaleNormal="86" workbookViewId="0">
      <selection sqref="A1:C1"/>
    </sheetView>
  </sheetViews>
  <sheetFormatPr baseColWidth="10" defaultColWidth="11.44140625" defaultRowHeight="14.4"/>
  <cols>
    <col min="1" max="3" width="11.44140625" style="2"/>
    <col min="4" max="4" width="14.44140625" style="2" customWidth="1"/>
    <col min="5" max="5" width="18" style="2" customWidth="1"/>
    <col min="6" max="12" width="10.77734375" style="2" customWidth="1"/>
    <col min="13" max="13" width="9.88671875" style="2" customWidth="1"/>
    <col min="14" max="14" width="10.77734375" style="2" customWidth="1"/>
    <col min="15" max="16384" width="11.44140625" style="2"/>
  </cols>
  <sheetData>
    <row r="1" spans="1:18">
      <c r="A1" s="190"/>
      <c r="B1" s="190"/>
      <c r="C1" s="190"/>
    </row>
    <row r="2" spans="1:18" ht="15" thickBot="1"/>
    <row r="3" spans="1:18" ht="26.25" customHeight="1" thickBot="1">
      <c r="F3" s="193" t="s">
        <v>102</v>
      </c>
      <c r="G3" s="194"/>
      <c r="H3" s="194"/>
      <c r="I3" s="194"/>
      <c r="J3" s="194"/>
      <c r="K3" s="194"/>
      <c r="L3" s="194"/>
      <c r="M3" s="194"/>
      <c r="N3" s="194"/>
      <c r="O3" s="194"/>
      <c r="P3" s="194"/>
      <c r="Q3" s="194"/>
      <c r="R3" s="195"/>
    </row>
    <row r="4" spans="1:18" ht="26.25" customHeight="1" thickBot="1">
      <c r="E4" s="43" t="s">
        <v>60</v>
      </c>
      <c r="F4" s="78">
        <v>45170</v>
      </c>
      <c r="G4" s="64">
        <v>45200</v>
      </c>
      <c r="H4" s="64">
        <v>45231</v>
      </c>
      <c r="I4" s="64">
        <v>45261</v>
      </c>
      <c r="J4" s="64">
        <v>45292</v>
      </c>
      <c r="K4" s="64">
        <v>45323</v>
      </c>
      <c r="L4" s="70">
        <v>45352</v>
      </c>
      <c r="M4" s="64">
        <v>45383</v>
      </c>
      <c r="N4" s="70">
        <v>45413</v>
      </c>
      <c r="O4" s="64">
        <v>45444</v>
      </c>
      <c r="P4" s="70">
        <v>45474</v>
      </c>
      <c r="Q4" s="64">
        <v>45505</v>
      </c>
      <c r="R4" s="79">
        <v>45536</v>
      </c>
    </row>
    <row r="5" spans="1:18" ht="26.25" customHeight="1">
      <c r="E5" s="44" t="s">
        <v>63</v>
      </c>
      <c r="F5" s="89">
        <v>1110.42</v>
      </c>
      <c r="G5" s="32">
        <v>1112.24</v>
      </c>
      <c r="H5" s="32">
        <v>1127.7</v>
      </c>
      <c r="I5" s="32">
        <v>1112.49</v>
      </c>
      <c r="J5" s="32">
        <v>1010.63</v>
      </c>
      <c r="K5" s="32">
        <v>1142.71</v>
      </c>
      <c r="L5" s="32">
        <v>1149.94</v>
      </c>
      <c r="M5" s="32">
        <v>1091.31</v>
      </c>
      <c r="N5" s="32">
        <v>1102.52</v>
      </c>
      <c r="O5" s="32">
        <v>1096.92</v>
      </c>
      <c r="P5" s="32">
        <v>1187.1099999999999</v>
      </c>
      <c r="Q5" s="32">
        <v>1175.95</v>
      </c>
      <c r="R5" s="33">
        <v>1186.44</v>
      </c>
    </row>
    <row r="6" spans="1:18" ht="26.25" customHeight="1">
      <c r="E6" s="29" t="s">
        <v>64</v>
      </c>
      <c r="F6" s="74">
        <v>239.27</v>
      </c>
      <c r="G6" s="11">
        <v>245.53</v>
      </c>
      <c r="H6" s="11">
        <v>254.12</v>
      </c>
      <c r="I6" s="11">
        <v>252.02</v>
      </c>
      <c r="J6" s="11">
        <v>257.82</v>
      </c>
      <c r="K6" s="11">
        <v>271.82</v>
      </c>
      <c r="L6" s="11">
        <v>249.54</v>
      </c>
      <c r="M6" s="11">
        <v>261.42</v>
      </c>
      <c r="N6" s="11">
        <v>249.1</v>
      </c>
      <c r="O6" s="11">
        <v>251.39</v>
      </c>
      <c r="P6" s="11">
        <v>259</v>
      </c>
      <c r="Q6" s="11">
        <v>242.89</v>
      </c>
      <c r="R6" s="25">
        <v>237.39</v>
      </c>
    </row>
    <row r="7" spans="1:18" ht="26.25" customHeight="1">
      <c r="E7" s="29" t="s">
        <v>65</v>
      </c>
      <c r="F7" s="74">
        <v>510.83</v>
      </c>
      <c r="G7" s="11">
        <v>516.22</v>
      </c>
      <c r="H7" s="11">
        <v>519.71</v>
      </c>
      <c r="I7" s="11">
        <v>516.22</v>
      </c>
      <c r="J7" s="11">
        <v>509.77</v>
      </c>
      <c r="K7" s="11">
        <v>508.9</v>
      </c>
      <c r="L7" s="11">
        <v>510.61</v>
      </c>
      <c r="M7" s="11">
        <v>508.56</v>
      </c>
      <c r="N7" s="11">
        <v>509.32</v>
      </c>
      <c r="O7" s="11">
        <v>508.32</v>
      </c>
      <c r="P7" s="11">
        <v>511.11</v>
      </c>
      <c r="Q7" s="11">
        <v>513.26</v>
      </c>
      <c r="R7" s="25">
        <v>509.92</v>
      </c>
    </row>
    <row r="8" spans="1:18" ht="26.25" customHeight="1">
      <c r="E8" s="29" t="s">
        <v>66</v>
      </c>
      <c r="F8" s="74">
        <v>1858.9</v>
      </c>
      <c r="G8" s="11">
        <v>1871.96</v>
      </c>
      <c r="H8" s="11">
        <v>1903.33</v>
      </c>
      <c r="I8" s="11">
        <v>1885.93</v>
      </c>
      <c r="J8" s="11">
        <v>1779.87</v>
      </c>
      <c r="K8" s="11">
        <v>1926.98</v>
      </c>
      <c r="L8" s="11">
        <v>1905.63</v>
      </c>
      <c r="M8" s="11">
        <v>1849.22</v>
      </c>
      <c r="N8" s="11">
        <v>1852.21</v>
      </c>
      <c r="O8" s="11">
        <v>1844.74</v>
      </c>
      <c r="P8" s="11">
        <v>1946.03</v>
      </c>
      <c r="Q8" s="11">
        <v>1920.14</v>
      </c>
      <c r="R8" s="25">
        <v>1920.21</v>
      </c>
    </row>
    <row r="9" spans="1:18" ht="26.25" customHeight="1" thickBot="1">
      <c r="E9" s="30" t="s">
        <v>67</v>
      </c>
      <c r="F9" s="75">
        <v>2634.88</v>
      </c>
      <c r="G9" s="26">
        <v>2637.21</v>
      </c>
      <c r="H9" s="26">
        <v>2640.49</v>
      </c>
      <c r="I9" s="26">
        <v>2649.56</v>
      </c>
      <c r="J9" s="26">
        <v>2658.41</v>
      </c>
      <c r="K9" s="26">
        <v>2679.38</v>
      </c>
      <c r="L9" s="26">
        <v>2705.1</v>
      </c>
      <c r="M9" s="26">
        <v>2720.76</v>
      </c>
      <c r="N9" s="26">
        <v>2733.49</v>
      </c>
      <c r="O9" s="26">
        <v>2741.59</v>
      </c>
      <c r="P9" s="26">
        <v>2746.97</v>
      </c>
      <c r="Q9" s="26">
        <v>2749.09</v>
      </c>
      <c r="R9" s="27">
        <v>2745.65</v>
      </c>
    </row>
    <row r="10" spans="1:18" ht="30" customHeight="1" thickBot="1">
      <c r="E10" s="196" t="s">
        <v>88</v>
      </c>
      <c r="F10" s="196"/>
      <c r="G10" s="196"/>
      <c r="H10" s="196"/>
      <c r="I10" s="196"/>
      <c r="J10" s="196"/>
      <c r="K10" s="196"/>
      <c r="L10" s="196"/>
      <c r="M10" s="196"/>
      <c r="N10" s="196"/>
      <c r="O10" s="196"/>
      <c r="P10" s="196"/>
      <c r="Q10" s="196"/>
      <c r="R10" s="196"/>
    </row>
    <row r="11" spans="1:18" ht="30" customHeight="1" thickBot="1">
      <c r="F11" s="193" t="s">
        <v>103</v>
      </c>
      <c r="G11" s="194"/>
      <c r="H11" s="194"/>
      <c r="I11" s="194"/>
      <c r="J11" s="194"/>
      <c r="K11" s="194"/>
      <c r="L11" s="194"/>
      <c r="M11" s="194"/>
      <c r="N11" s="194"/>
      <c r="O11" s="194"/>
      <c r="P11" s="194"/>
      <c r="Q11" s="194"/>
      <c r="R11" s="195"/>
    </row>
    <row r="12" spans="1:18" ht="30" customHeight="1" thickBot="1">
      <c r="D12" s="36" t="s">
        <v>84</v>
      </c>
      <c r="E12" s="46" t="s">
        <v>83</v>
      </c>
      <c r="F12" s="87">
        <v>45170</v>
      </c>
      <c r="G12" s="83">
        <v>45200</v>
      </c>
      <c r="H12" s="83">
        <v>45231</v>
      </c>
      <c r="I12" s="83">
        <v>45261</v>
      </c>
      <c r="J12" s="83">
        <v>45292</v>
      </c>
      <c r="K12" s="83">
        <v>45323</v>
      </c>
      <c r="L12" s="84">
        <v>45352</v>
      </c>
      <c r="M12" s="83">
        <v>45383</v>
      </c>
      <c r="N12" s="84">
        <v>45413</v>
      </c>
      <c r="O12" s="83">
        <v>45444</v>
      </c>
      <c r="P12" s="84">
        <v>45474</v>
      </c>
      <c r="Q12" s="83">
        <v>45505</v>
      </c>
      <c r="R12" s="88">
        <v>45536</v>
      </c>
    </row>
    <row r="13" spans="1:18" ht="30" customHeight="1">
      <c r="D13" s="201" t="s">
        <v>85</v>
      </c>
      <c r="E13" s="44" t="s">
        <v>68</v>
      </c>
      <c r="F13" s="89">
        <v>1079.0899999999999</v>
      </c>
      <c r="G13" s="32">
        <v>1081.3900000000001</v>
      </c>
      <c r="H13" s="32">
        <v>1084.0899999999999</v>
      </c>
      <c r="I13" s="32">
        <v>1089.17</v>
      </c>
      <c r="J13" s="32">
        <v>1094.18</v>
      </c>
      <c r="K13" s="32">
        <v>1104.19</v>
      </c>
      <c r="L13" s="32">
        <v>1116.19</v>
      </c>
      <c r="M13" s="32">
        <v>1124.06</v>
      </c>
      <c r="N13" s="32">
        <v>1130.73</v>
      </c>
      <c r="O13" s="32">
        <v>1135.5</v>
      </c>
      <c r="P13" s="32">
        <v>1139.1500000000001</v>
      </c>
      <c r="Q13" s="32">
        <v>1141.45</v>
      </c>
      <c r="R13" s="33">
        <v>1141.45</v>
      </c>
    </row>
    <row r="14" spans="1:18" ht="30" customHeight="1" thickBot="1">
      <c r="D14" s="202"/>
      <c r="E14" s="29" t="s">
        <v>69</v>
      </c>
      <c r="F14" s="74">
        <v>1354.11</v>
      </c>
      <c r="G14" s="11">
        <v>1357</v>
      </c>
      <c r="H14" s="11">
        <v>1360.39</v>
      </c>
      <c r="I14" s="11">
        <v>1366.77</v>
      </c>
      <c r="J14" s="11">
        <v>1373.05</v>
      </c>
      <c r="K14" s="11">
        <v>1385.61</v>
      </c>
      <c r="L14" s="11">
        <v>1400.66</v>
      </c>
      <c r="M14" s="11">
        <v>1410.53</v>
      </c>
      <c r="N14" s="11">
        <v>1418.9</v>
      </c>
      <c r="O14" s="11">
        <v>1424.88</v>
      </c>
      <c r="P14" s="11">
        <v>1429.47</v>
      </c>
      <c r="Q14" s="11">
        <v>1432.36</v>
      </c>
      <c r="R14" s="25">
        <v>1432.36</v>
      </c>
    </row>
    <row r="15" spans="1:18" ht="30" customHeight="1" thickBot="1">
      <c r="D15" s="45" t="s">
        <v>86</v>
      </c>
      <c r="E15" s="29" t="s">
        <v>70</v>
      </c>
      <c r="F15" s="74">
        <v>1858.9</v>
      </c>
      <c r="G15" s="11">
        <v>1871.96</v>
      </c>
      <c r="H15" s="11">
        <v>1903.33</v>
      </c>
      <c r="I15" s="11">
        <v>1885.93</v>
      </c>
      <c r="J15" s="11">
        <v>1779.87</v>
      </c>
      <c r="K15" s="11">
        <v>1926.98</v>
      </c>
      <c r="L15" s="11">
        <f t="shared" ref="L15:R15" si="0">+L8</f>
        <v>1905.63</v>
      </c>
      <c r="M15" s="11">
        <f t="shared" si="0"/>
        <v>1849.22</v>
      </c>
      <c r="N15" s="11">
        <f t="shared" si="0"/>
        <v>1852.21</v>
      </c>
      <c r="O15" s="11">
        <f t="shared" si="0"/>
        <v>1844.74</v>
      </c>
      <c r="P15" s="11">
        <f t="shared" si="0"/>
        <v>1946.03</v>
      </c>
      <c r="Q15" s="11">
        <f t="shared" si="0"/>
        <v>1920.14</v>
      </c>
      <c r="R15" s="25">
        <f t="shared" si="0"/>
        <v>1920.21</v>
      </c>
    </row>
    <row r="16" spans="1:18" ht="30" customHeight="1" thickBot="1">
      <c r="D16" s="45" t="s">
        <v>87</v>
      </c>
      <c r="E16" s="30" t="s">
        <v>71</v>
      </c>
      <c r="F16" s="75">
        <v>2230.6800000000003</v>
      </c>
      <c r="G16" s="26">
        <f>G15+G15*20%</f>
        <v>2246.3519999999999</v>
      </c>
      <c r="H16" s="26">
        <f>H15*1.2</f>
        <v>2283.9959999999996</v>
      </c>
      <c r="I16" s="26">
        <v>2263.116</v>
      </c>
      <c r="J16" s="26">
        <v>2135.8439999999996</v>
      </c>
      <c r="K16" s="26">
        <v>2312.3759999999997</v>
      </c>
      <c r="L16" s="26">
        <f t="shared" ref="L16:R16" si="1">+L15*1.2</f>
        <v>2286.7559999999999</v>
      </c>
      <c r="M16" s="26">
        <f t="shared" si="1"/>
        <v>2219.0639999999999</v>
      </c>
      <c r="N16" s="26">
        <f t="shared" si="1"/>
        <v>2222.652</v>
      </c>
      <c r="O16" s="26">
        <f t="shared" si="1"/>
        <v>2213.6880000000001</v>
      </c>
      <c r="P16" s="26">
        <f t="shared" si="1"/>
        <v>2335.2359999999999</v>
      </c>
      <c r="Q16" s="26">
        <f t="shared" si="1"/>
        <v>2304.1680000000001</v>
      </c>
      <c r="R16" s="27">
        <f t="shared" si="1"/>
        <v>2304.252</v>
      </c>
    </row>
    <row r="17" spans="5:18" ht="28.5" customHeight="1">
      <c r="E17" s="199" t="s">
        <v>131</v>
      </c>
      <c r="F17" s="199"/>
      <c r="G17" s="199"/>
      <c r="H17" s="199"/>
      <c r="I17" s="199"/>
      <c r="J17" s="199"/>
      <c r="K17" s="199"/>
      <c r="L17" s="199"/>
      <c r="M17" s="199"/>
      <c r="N17" s="199"/>
      <c r="O17" s="199"/>
      <c r="P17" s="199"/>
      <c r="Q17" s="199"/>
      <c r="R17" s="199"/>
    </row>
    <row r="18" spans="5:18">
      <c r="E18" s="200"/>
      <c r="F18" s="200"/>
      <c r="G18" s="200"/>
      <c r="H18" s="200"/>
      <c r="I18" s="200"/>
      <c r="J18" s="200"/>
      <c r="K18" s="200"/>
      <c r="L18" s="200"/>
      <c r="M18" s="200"/>
      <c r="N18" s="200"/>
      <c r="O18" s="200"/>
      <c r="P18" s="200"/>
      <c r="Q18" s="200"/>
      <c r="R18" s="200"/>
    </row>
    <row r="22" spans="5:18">
      <c r="N22" s="51"/>
    </row>
    <row r="23" spans="5:18">
      <c r="N23" s="51"/>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3" zoomScaleNormal="83" workbookViewId="0">
      <selection sqref="A1:C1"/>
    </sheetView>
  </sheetViews>
  <sheetFormatPr baseColWidth="10" defaultColWidth="11.44140625" defaultRowHeight="14.4"/>
  <cols>
    <col min="1" max="3" width="11.44140625" style="2"/>
    <col min="4" max="4" width="14.44140625" style="2" customWidth="1"/>
    <col min="5" max="5" width="18" style="2" customWidth="1"/>
    <col min="6" max="6" width="9.6640625" style="2" customWidth="1"/>
    <col min="7" max="10" width="11.44140625" style="2"/>
    <col min="11" max="11" width="11.21875" style="2" customWidth="1"/>
    <col min="12" max="16384" width="11.44140625" style="2"/>
  </cols>
  <sheetData>
    <row r="1" spans="1:18">
      <c r="A1" s="190"/>
      <c r="B1" s="190"/>
      <c r="C1" s="190"/>
    </row>
    <row r="2" spans="1:18" ht="15" thickBot="1"/>
    <row r="3" spans="1:18" ht="26.25" customHeight="1" thickBot="1">
      <c r="F3" s="193" t="s">
        <v>140</v>
      </c>
      <c r="G3" s="194"/>
      <c r="H3" s="194"/>
      <c r="I3" s="194"/>
      <c r="J3" s="194"/>
      <c r="K3" s="194"/>
      <c r="L3" s="194"/>
      <c r="M3" s="194"/>
      <c r="N3" s="194"/>
      <c r="O3" s="194"/>
      <c r="P3" s="194"/>
      <c r="Q3" s="194"/>
      <c r="R3" s="195"/>
    </row>
    <row r="4" spans="1:18" ht="26.25" customHeight="1" thickBot="1">
      <c r="E4" s="41" t="s">
        <v>60</v>
      </c>
      <c r="F4" s="78">
        <v>45170</v>
      </c>
      <c r="G4" s="64">
        <v>45200</v>
      </c>
      <c r="H4" s="64">
        <v>45231</v>
      </c>
      <c r="I4" s="64">
        <v>45261</v>
      </c>
      <c r="J4" s="64">
        <v>45292</v>
      </c>
      <c r="K4" s="64">
        <v>45323</v>
      </c>
      <c r="L4" s="70">
        <v>45352</v>
      </c>
      <c r="M4" s="64">
        <v>45383</v>
      </c>
      <c r="N4" s="70">
        <v>45413</v>
      </c>
      <c r="O4" s="64">
        <v>45444</v>
      </c>
      <c r="P4" s="70">
        <v>45474</v>
      </c>
      <c r="Q4" s="64">
        <v>45505</v>
      </c>
      <c r="R4" s="79">
        <v>45536</v>
      </c>
    </row>
    <row r="5" spans="1:18" ht="26.25" customHeight="1">
      <c r="E5" s="34" t="s">
        <v>63</v>
      </c>
      <c r="F5" s="80">
        <v>1425</v>
      </c>
      <c r="G5" s="71">
        <v>1378</v>
      </c>
      <c r="H5" s="71">
        <v>1423</v>
      </c>
      <c r="I5" s="71">
        <v>1320</v>
      </c>
      <c r="J5" s="71">
        <v>1441</v>
      </c>
      <c r="K5" s="71">
        <v>1441</v>
      </c>
      <c r="L5" s="69">
        <v>1429</v>
      </c>
      <c r="M5" s="69">
        <v>1479</v>
      </c>
      <c r="N5" s="69">
        <v>1496</v>
      </c>
      <c r="O5" s="69">
        <v>1567</v>
      </c>
      <c r="P5" s="69">
        <v>1627</v>
      </c>
      <c r="Q5" s="69">
        <v>1597</v>
      </c>
      <c r="R5" s="81">
        <v>1629</v>
      </c>
    </row>
    <row r="6" spans="1:18" ht="26.25" customHeight="1">
      <c r="E6" s="29" t="s">
        <v>64</v>
      </c>
      <c r="F6" s="76">
        <v>349</v>
      </c>
      <c r="G6" s="28">
        <v>396</v>
      </c>
      <c r="H6" s="28">
        <v>442</v>
      </c>
      <c r="I6" s="28">
        <v>420</v>
      </c>
      <c r="J6" s="28">
        <v>427</v>
      </c>
      <c r="K6" s="28">
        <v>427</v>
      </c>
      <c r="L6" s="11">
        <v>399</v>
      </c>
      <c r="M6" s="11">
        <v>435</v>
      </c>
      <c r="N6" s="11">
        <v>417</v>
      </c>
      <c r="O6" s="11">
        <v>443</v>
      </c>
      <c r="P6" s="11">
        <v>449</v>
      </c>
      <c r="Q6" s="11">
        <v>459</v>
      </c>
      <c r="R6" s="25">
        <v>455</v>
      </c>
    </row>
    <row r="7" spans="1:18" ht="26.25" customHeight="1">
      <c r="E7" s="29" t="s">
        <v>65</v>
      </c>
      <c r="F7" s="76">
        <v>757</v>
      </c>
      <c r="G7" s="28">
        <v>762</v>
      </c>
      <c r="H7" s="28">
        <v>766</v>
      </c>
      <c r="I7" s="28">
        <v>763</v>
      </c>
      <c r="J7" s="28">
        <v>764</v>
      </c>
      <c r="K7" s="28">
        <v>764</v>
      </c>
      <c r="L7" s="11">
        <v>702.88</v>
      </c>
      <c r="M7" s="11">
        <v>703.7</v>
      </c>
      <c r="N7" s="11">
        <v>706.75</v>
      </c>
      <c r="O7" s="11">
        <v>705.75</v>
      </c>
      <c r="P7" s="11">
        <v>708.62</v>
      </c>
      <c r="Q7" s="11">
        <v>708.42</v>
      </c>
      <c r="R7" s="25">
        <v>704.36</v>
      </c>
    </row>
    <row r="8" spans="1:18" ht="26.25" customHeight="1">
      <c r="E8" s="29" t="s">
        <v>66</v>
      </c>
      <c r="F8" s="76">
        <v>2586.8000000000002</v>
      </c>
      <c r="G8" s="28">
        <v>2594.42</v>
      </c>
      <c r="H8" s="28">
        <v>2697.24</v>
      </c>
      <c r="I8" s="28">
        <v>2567.0300000000002</v>
      </c>
      <c r="J8" s="28">
        <v>2695.95</v>
      </c>
      <c r="K8" s="28">
        <v>2695.95</v>
      </c>
      <c r="L8" s="11">
        <v>2592.3000000000002</v>
      </c>
      <c r="M8" s="11">
        <v>2680.45</v>
      </c>
      <c r="N8" s="11">
        <v>2685.31</v>
      </c>
      <c r="O8" s="11">
        <v>2780.38</v>
      </c>
      <c r="P8" s="11">
        <v>2854.1</v>
      </c>
      <c r="Q8" s="11">
        <v>2836.03</v>
      </c>
      <c r="R8" s="25">
        <v>2868.6</v>
      </c>
    </row>
    <row r="9" spans="1:18" ht="26.25" customHeight="1" thickBot="1">
      <c r="E9" s="30" t="s">
        <v>67</v>
      </c>
      <c r="F9" s="77">
        <v>4744</v>
      </c>
      <c r="G9" s="31">
        <v>4763</v>
      </c>
      <c r="H9" s="31">
        <v>4769</v>
      </c>
      <c r="I9" s="31">
        <v>4786</v>
      </c>
      <c r="J9" s="31">
        <v>4802</v>
      </c>
      <c r="K9" s="31">
        <v>4802</v>
      </c>
      <c r="L9" s="26">
        <v>4886</v>
      </c>
      <c r="M9" s="26">
        <v>4914</v>
      </c>
      <c r="N9" s="26">
        <v>4937</v>
      </c>
      <c r="O9" s="26">
        <v>4952</v>
      </c>
      <c r="P9" s="26">
        <v>4961</v>
      </c>
      <c r="Q9" s="26">
        <v>4965</v>
      </c>
      <c r="R9" s="27">
        <v>4959</v>
      </c>
    </row>
    <row r="10" spans="1:18" ht="30" customHeight="1" thickBot="1">
      <c r="E10" s="196" t="s">
        <v>88</v>
      </c>
      <c r="F10" s="197"/>
      <c r="G10" s="197"/>
      <c r="H10" s="197"/>
      <c r="I10" s="197"/>
      <c r="J10" s="197"/>
      <c r="K10" s="197"/>
      <c r="L10" s="197"/>
      <c r="M10" s="197"/>
      <c r="N10" s="197"/>
      <c r="O10" s="197"/>
      <c r="P10" s="197"/>
      <c r="Q10" s="197"/>
      <c r="R10" s="197"/>
    </row>
    <row r="11" spans="1:18" ht="30" customHeight="1" thickBot="1">
      <c r="F11" s="193" t="s">
        <v>141</v>
      </c>
      <c r="G11" s="194"/>
      <c r="H11" s="194"/>
      <c r="I11" s="194"/>
      <c r="J11" s="194"/>
      <c r="K11" s="194"/>
      <c r="L11" s="194"/>
      <c r="M11" s="194"/>
      <c r="N11" s="194"/>
      <c r="O11" s="194"/>
      <c r="P11" s="194"/>
      <c r="Q11" s="194"/>
      <c r="R11" s="195"/>
    </row>
    <row r="12" spans="1:18" ht="30" customHeight="1" thickBot="1">
      <c r="D12" s="42" t="s">
        <v>84</v>
      </c>
      <c r="E12" s="42" t="s">
        <v>83</v>
      </c>
      <c r="F12" s="78">
        <v>45170</v>
      </c>
      <c r="G12" s="64">
        <v>45200</v>
      </c>
      <c r="H12" s="64">
        <v>45231</v>
      </c>
      <c r="I12" s="64">
        <v>45261</v>
      </c>
      <c r="J12" s="64">
        <v>45292</v>
      </c>
      <c r="K12" s="64">
        <v>45323</v>
      </c>
      <c r="L12" s="70">
        <v>45352</v>
      </c>
      <c r="M12" s="64">
        <v>45383</v>
      </c>
      <c r="N12" s="70">
        <v>45413</v>
      </c>
      <c r="O12" s="64">
        <v>45444</v>
      </c>
      <c r="P12" s="70">
        <v>45474</v>
      </c>
      <c r="Q12" s="64">
        <v>45505</v>
      </c>
      <c r="R12" s="79">
        <v>45536</v>
      </c>
    </row>
    <row r="13" spans="1:18" ht="30" customHeight="1">
      <c r="D13" s="191" t="s">
        <v>85</v>
      </c>
      <c r="E13" s="34" t="s">
        <v>68</v>
      </c>
      <c r="F13" s="80">
        <v>1198</v>
      </c>
      <c r="G13" s="71">
        <v>1201.1300000000001</v>
      </c>
      <c r="H13" s="71">
        <v>1245.69</v>
      </c>
      <c r="I13" s="71">
        <v>1191.7</v>
      </c>
      <c r="J13" s="71">
        <v>1250.0899999999999</v>
      </c>
      <c r="K13" s="71">
        <v>1250.0899999999999</v>
      </c>
      <c r="L13" s="69">
        <v>1203.3</v>
      </c>
      <c r="M13" s="69">
        <v>1237.07</v>
      </c>
      <c r="N13" s="69">
        <v>1241.5899999999999</v>
      </c>
      <c r="O13" s="69">
        <v>1284.18</v>
      </c>
      <c r="P13" s="69">
        <v>1312.77</v>
      </c>
      <c r="Q13" s="69">
        <v>1311.01</v>
      </c>
      <c r="R13" s="81">
        <v>1321.25</v>
      </c>
    </row>
    <row r="14" spans="1:18" ht="30" customHeight="1" thickBot="1">
      <c r="D14" s="192"/>
      <c r="E14" s="29" t="s">
        <v>69</v>
      </c>
      <c r="F14" s="76">
        <v>1503.27</v>
      </c>
      <c r="G14" s="28">
        <v>1507.69</v>
      </c>
      <c r="H14" s="28">
        <v>1564.66</v>
      </c>
      <c r="I14" s="28">
        <v>1497.74</v>
      </c>
      <c r="J14" s="28">
        <v>1571.48</v>
      </c>
      <c r="K14" s="28">
        <v>1571.48</v>
      </c>
      <c r="L14" s="11">
        <v>1510.97</v>
      </c>
      <c r="M14" s="11">
        <v>1556.63</v>
      </c>
      <c r="N14" s="11">
        <v>1558.84</v>
      </c>
      <c r="O14" s="11">
        <v>1613.74</v>
      </c>
      <c r="P14" s="11">
        <v>1647.94</v>
      </c>
      <c r="Q14" s="11">
        <v>1646.32</v>
      </c>
      <c r="R14" s="25">
        <v>1659.26</v>
      </c>
    </row>
    <row r="15" spans="1:18" ht="30" customHeight="1" thickBot="1">
      <c r="D15" s="35" t="s">
        <v>86</v>
      </c>
      <c r="E15" s="29" t="s">
        <v>70</v>
      </c>
      <c r="F15" s="74">
        <v>2586.8000000000002</v>
      </c>
      <c r="G15" s="11">
        <v>2594.42</v>
      </c>
      <c r="H15" s="28">
        <v>2697.24</v>
      </c>
      <c r="I15" s="28">
        <f>+I8</f>
        <v>2567.0300000000002</v>
      </c>
      <c r="J15" s="28">
        <v>2695.95</v>
      </c>
      <c r="K15" s="28">
        <v>2695.95</v>
      </c>
      <c r="L15" s="11">
        <f t="shared" ref="L15:R15" si="0">+L8</f>
        <v>2592.3000000000002</v>
      </c>
      <c r="M15" s="11">
        <f t="shared" si="0"/>
        <v>2680.45</v>
      </c>
      <c r="N15" s="11">
        <f t="shared" si="0"/>
        <v>2685.31</v>
      </c>
      <c r="O15" s="11">
        <f t="shared" si="0"/>
        <v>2780.38</v>
      </c>
      <c r="P15" s="11">
        <f t="shared" si="0"/>
        <v>2854.1</v>
      </c>
      <c r="Q15" s="11">
        <f t="shared" si="0"/>
        <v>2836.03</v>
      </c>
      <c r="R15" s="25">
        <f t="shared" si="0"/>
        <v>2868.6</v>
      </c>
    </row>
    <row r="16" spans="1:18" ht="30" customHeight="1" thickBot="1">
      <c r="D16" s="35" t="s">
        <v>87</v>
      </c>
      <c r="E16" s="30" t="s">
        <v>71</v>
      </c>
      <c r="F16" s="75">
        <v>3104.1600000000003</v>
      </c>
      <c r="G16" s="26">
        <f>G15+G15*20%</f>
        <v>3113.3040000000001</v>
      </c>
      <c r="H16" s="31">
        <v>3236.6879999999996</v>
      </c>
      <c r="I16" s="31">
        <f>+I15*1.2</f>
        <v>3080.4360000000001</v>
      </c>
      <c r="J16" s="31">
        <v>3235.14</v>
      </c>
      <c r="K16" s="31">
        <v>3235.14</v>
      </c>
      <c r="L16" s="26">
        <f t="shared" ref="L16:R16" si="1">+L15*1.2</f>
        <v>3110.76</v>
      </c>
      <c r="M16" s="26">
        <f t="shared" si="1"/>
        <v>3216.5399999999995</v>
      </c>
      <c r="N16" s="26">
        <f t="shared" si="1"/>
        <v>3222.3719999999998</v>
      </c>
      <c r="O16" s="26">
        <f t="shared" si="1"/>
        <v>3336.4560000000001</v>
      </c>
      <c r="P16" s="26">
        <f t="shared" si="1"/>
        <v>3424.9199999999996</v>
      </c>
      <c r="Q16" s="26">
        <f t="shared" si="1"/>
        <v>3403.2360000000003</v>
      </c>
      <c r="R16" s="27">
        <f t="shared" si="1"/>
        <v>3442.3199999999997</v>
      </c>
    </row>
    <row r="17" spans="5:18" ht="24.75" customHeight="1">
      <c r="E17" s="199" t="s">
        <v>131</v>
      </c>
      <c r="F17" s="200"/>
      <c r="G17" s="200"/>
      <c r="H17" s="200"/>
      <c r="I17" s="200"/>
      <c r="J17" s="200"/>
      <c r="K17" s="200"/>
      <c r="L17" s="200"/>
      <c r="M17" s="200"/>
      <c r="N17" s="200"/>
      <c r="O17" s="200"/>
      <c r="P17" s="200"/>
      <c r="Q17" s="200"/>
      <c r="R17" s="200"/>
    </row>
    <row r="18" spans="5:18" ht="24.75" customHeight="1">
      <c r="E18" s="200"/>
      <c r="F18" s="200"/>
      <c r="G18" s="200"/>
      <c r="H18" s="200"/>
      <c r="I18" s="200"/>
      <c r="J18" s="200"/>
      <c r="K18" s="200"/>
      <c r="L18" s="200"/>
      <c r="M18" s="200"/>
      <c r="N18" s="200"/>
      <c r="O18" s="200"/>
      <c r="P18" s="200"/>
      <c r="Q18" s="200"/>
      <c r="R18" s="200"/>
    </row>
    <row r="79" ht="32.25" customHeight="1"/>
    <row r="80" ht="32.25" customHeight="1"/>
    <row r="83" ht="30" customHeight="1"/>
    <row r="86" ht="21" customHeight="1"/>
  </sheetData>
  <mergeCells count="6">
    <mergeCell ref="E17:R18"/>
    <mergeCell ref="A1:C1"/>
    <mergeCell ref="D13:D14"/>
    <mergeCell ref="F3:R3"/>
    <mergeCell ref="F11:R11"/>
    <mergeCell ref="E10:R10"/>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1" zoomScaleNormal="81" workbookViewId="0">
      <selection sqref="A1:C1"/>
    </sheetView>
  </sheetViews>
  <sheetFormatPr baseColWidth="10" defaultColWidth="11.44140625" defaultRowHeight="14.4"/>
  <cols>
    <col min="1" max="3" width="11.44140625" style="2"/>
    <col min="4" max="4" width="14.44140625" style="2" customWidth="1"/>
    <col min="5" max="5" width="18" style="2" customWidth="1"/>
    <col min="6" max="7" width="9.6640625" style="2" customWidth="1"/>
    <col min="8" max="12" width="11.44140625" style="2"/>
    <col min="13" max="13" width="11.5546875" style="2" customWidth="1"/>
    <col min="14" max="16384" width="11.44140625" style="2"/>
  </cols>
  <sheetData>
    <row r="1" spans="1:18">
      <c r="A1" s="190"/>
      <c r="B1" s="190"/>
      <c r="C1" s="190"/>
    </row>
    <row r="2" spans="1:18" ht="15" thickBot="1"/>
    <row r="3" spans="1:18" ht="26.25" customHeight="1" thickBot="1">
      <c r="F3" s="193" t="s">
        <v>107</v>
      </c>
      <c r="G3" s="194"/>
      <c r="H3" s="194"/>
      <c r="I3" s="194"/>
      <c r="J3" s="194"/>
      <c r="K3" s="194"/>
      <c r="L3" s="194"/>
      <c r="M3" s="194"/>
      <c r="N3" s="194"/>
      <c r="O3" s="194"/>
      <c r="P3" s="194"/>
      <c r="Q3" s="194"/>
      <c r="R3" s="195"/>
    </row>
    <row r="4" spans="1:18" ht="26.25" customHeight="1" thickBot="1">
      <c r="E4" s="41" t="s">
        <v>60</v>
      </c>
      <c r="F4" s="78">
        <v>45170</v>
      </c>
      <c r="G4" s="64">
        <v>45200</v>
      </c>
      <c r="H4" s="64">
        <v>45231</v>
      </c>
      <c r="I4" s="64">
        <v>45261</v>
      </c>
      <c r="J4" s="64">
        <v>45292</v>
      </c>
      <c r="K4" s="64">
        <v>45323</v>
      </c>
      <c r="L4" s="70">
        <v>45352</v>
      </c>
      <c r="M4" s="64">
        <v>45383</v>
      </c>
      <c r="N4" s="70">
        <v>45413</v>
      </c>
      <c r="O4" s="64">
        <v>45444</v>
      </c>
      <c r="P4" s="70">
        <v>45474</v>
      </c>
      <c r="Q4" s="64">
        <v>45505</v>
      </c>
      <c r="R4" s="79">
        <v>45536</v>
      </c>
    </row>
    <row r="5" spans="1:18" ht="26.25" customHeight="1">
      <c r="E5" s="34" t="s">
        <v>63</v>
      </c>
      <c r="F5" s="80">
        <v>967.08</v>
      </c>
      <c r="G5" s="71">
        <v>981.83</v>
      </c>
      <c r="H5" s="71">
        <v>983.39</v>
      </c>
      <c r="I5" s="71">
        <v>983.39</v>
      </c>
      <c r="J5" s="71">
        <v>947.72</v>
      </c>
      <c r="K5" s="71">
        <v>1000.09</v>
      </c>
      <c r="L5" s="69">
        <v>951.57</v>
      </c>
      <c r="M5" s="69">
        <v>938.45</v>
      </c>
      <c r="N5" s="69">
        <v>1029.5999999999999</v>
      </c>
      <c r="O5" s="69">
        <v>942.24</v>
      </c>
      <c r="P5" s="69">
        <v>1043.2</v>
      </c>
      <c r="Q5" s="69">
        <v>983.89</v>
      </c>
      <c r="R5" s="81">
        <v>983.89</v>
      </c>
    </row>
    <row r="6" spans="1:18" ht="26.25" customHeight="1">
      <c r="E6" s="29" t="s">
        <v>64</v>
      </c>
      <c r="F6" s="76">
        <v>288.3</v>
      </c>
      <c r="G6" s="28">
        <v>316.2</v>
      </c>
      <c r="H6" s="28">
        <v>299.62</v>
      </c>
      <c r="I6" s="28">
        <v>299.62</v>
      </c>
      <c r="J6" s="28">
        <v>338.94</v>
      </c>
      <c r="K6" s="28">
        <v>304.43</v>
      </c>
      <c r="L6" s="11">
        <v>300.58</v>
      </c>
      <c r="M6" s="11">
        <v>331.03</v>
      </c>
      <c r="N6" s="11">
        <v>311.8</v>
      </c>
      <c r="O6" s="11">
        <v>306.8</v>
      </c>
      <c r="P6" s="11">
        <v>327.08999999999997</v>
      </c>
      <c r="Q6" s="11">
        <v>290.79000000000002</v>
      </c>
      <c r="R6" s="25">
        <v>290.79000000000002</v>
      </c>
    </row>
    <row r="7" spans="1:18" ht="26.25" customHeight="1">
      <c r="E7" s="29" t="s">
        <v>65</v>
      </c>
      <c r="F7" s="76">
        <v>457.72</v>
      </c>
      <c r="G7" s="28">
        <v>465.18</v>
      </c>
      <c r="H7" s="28">
        <v>465.37</v>
      </c>
      <c r="I7" s="28">
        <v>465.37</v>
      </c>
      <c r="J7" s="28">
        <v>469.19</v>
      </c>
      <c r="K7" s="28">
        <v>472.07</v>
      </c>
      <c r="L7" s="11">
        <v>436.76</v>
      </c>
      <c r="M7" s="11">
        <v>435.61</v>
      </c>
      <c r="N7" s="11">
        <v>439.84</v>
      </c>
      <c r="O7" s="11">
        <v>442.24</v>
      </c>
      <c r="P7" s="11">
        <v>451.59</v>
      </c>
      <c r="Q7" s="11">
        <v>457.09</v>
      </c>
      <c r="R7" s="25">
        <v>457.09</v>
      </c>
    </row>
    <row r="8" spans="1:18" ht="26.25" customHeight="1">
      <c r="E8" s="29" t="s">
        <v>66</v>
      </c>
      <c r="F8" s="76">
        <v>1694.55</v>
      </c>
      <c r="G8" s="28">
        <v>1764.51</v>
      </c>
      <c r="H8" s="28">
        <v>1750.95</v>
      </c>
      <c r="I8" s="28">
        <v>1750.95</v>
      </c>
      <c r="J8" s="28">
        <v>1752.45</v>
      </c>
      <c r="K8" s="28">
        <v>1770.22</v>
      </c>
      <c r="L8" s="11">
        <v>1684.98</v>
      </c>
      <c r="M8" s="11">
        <v>1706.36</v>
      </c>
      <c r="N8" s="11">
        <v>1785.28</v>
      </c>
      <c r="O8" s="11">
        <v>1696.3</v>
      </c>
      <c r="P8" s="11">
        <v>1817.36</v>
      </c>
      <c r="Q8" s="11">
        <v>1727.66</v>
      </c>
      <c r="R8" s="25">
        <v>1727.66</v>
      </c>
    </row>
    <row r="9" spans="1:18" ht="26.25" customHeight="1" thickBot="1">
      <c r="E9" s="30" t="s">
        <v>67</v>
      </c>
      <c r="F9" s="77">
        <v>2807</v>
      </c>
      <c r="G9" s="31">
        <v>2835</v>
      </c>
      <c r="H9" s="31">
        <v>2838</v>
      </c>
      <c r="I9" s="31">
        <v>2838</v>
      </c>
      <c r="J9" s="31">
        <v>2858</v>
      </c>
      <c r="K9" s="31">
        <v>2880</v>
      </c>
      <c r="L9" s="26">
        <v>2908</v>
      </c>
      <c r="M9" s="26">
        <v>2925</v>
      </c>
      <c r="N9" s="26">
        <v>2938</v>
      </c>
      <c r="O9" s="26">
        <v>2947</v>
      </c>
      <c r="P9" s="26">
        <v>2953</v>
      </c>
      <c r="Q9" s="26">
        <v>2955</v>
      </c>
      <c r="R9" s="27">
        <v>2955</v>
      </c>
    </row>
    <row r="10" spans="1:18" ht="30" customHeight="1" thickBot="1">
      <c r="D10" s="2" t="s">
        <v>145</v>
      </c>
      <c r="E10" s="196" t="s">
        <v>88</v>
      </c>
      <c r="F10" s="197"/>
      <c r="G10" s="197"/>
      <c r="H10" s="197"/>
      <c r="I10" s="197"/>
      <c r="J10" s="197"/>
      <c r="K10" s="197"/>
      <c r="L10" s="197"/>
      <c r="M10" s="197"/>
      <c r="N10" s="197"/>
      <c r="O10" s="197"/>
      <c r="P10" s="197"/>
      <c r="Q10" s="197"/>
      <c r="R10" s="197"/>
    </row>
    <row r="11" spans="1:18" ht="30" customHeight="1" thickBot="1">
      <c r="F11" s="193" t="s">
        <v>108</v>
      </c>
      <c r="G11" s="194"/>
      <c r="H11" s="194"/>
      <c r="I11" s="194"/>
      <c r="J11" s="194"/>
      <c r="K11" s="194"/>
      <c r="L11" s="194"/>
      <c r="M11" s="194"/>
      <c r="N11" s="194"/>
      <c r="O11" s="194"/>
      <c r="P11" s="194"/>
      <c r="Q11" s="194"/>
      <c r="R11" s="195"/>
    </row>
    <row r="12" spans="1:18" ht="30" customHeight="1" thickBot="1">
      <c r="D12" s="36" t="s">
        <v>84</v>
      </c>
      <c r="E12" s="42" t="s">
        <v>83</v>
      </c>
      <c r="F12" s="78">
        <v>45170</v>
      </c>
      <c r="G12" s="64">
        <v>45200</v>
      </c>
      <c r="H12" s="64">
        <v>45231</v>
      </c>
      <c r="I12" s="64">
        <v>45261</v>
      </c>
      <c r="J12" s="64">
        <v>45292</v>
      </c>
      <c r="K12" s="64">
        <v>45323</v>
      </c>
      <c r="L12" s="70">
        <v>45352</v>
      </c>
      <c r="M12" s="64">
        <v>45383</v>
      </c>
      <c r="N12" s="70">
        <v>45413</v>
      </c>
      <c r="O12" s="64">
        <v>45444</v>
      </c>
      <c r="P12" s="70">
        <v>45474</v>
      </c>
      <c r="Q12" s="64">
        <v>45505</v>
      </c>
      <c r="R12" s="79">
        <v>45536</v>
      </c>
    </row>
    <row r="13" spans="1:18" ht="30" customHeight="1">
      <c r="D13" s="191" t="s">
        <v>85</v>
      </c>
      <c r="E13" s="44" t="s">
        <v>68</v>
      </c>
      <c r="F13" s="80">
        <v>760.57</v>
      </c>
      <c r="G13" s="71">
        <v>789.68</v>
      </c>
      <c r="H13" s="71">
        <v>784.66</v>
      </c>
      <c r="I13" s="71">
        <v>783.85</v>
      </c>
      <c r="J13" s="71">
        <v>788.85</v>
      </c>
      <c r="K13" s="71">
        <v>796.03</v>
      </c>
      <c r="L13" s="69">
        <v>762.25</v>
      </c>
      <c r="M13" s="69">
        <v>772.2</v>
      </c>
      <c r="N13" s="69">
        <v>802.14</v>
      </c>
      <c r="O13" s="69">
        <v>764.44</v>
      </c>
      <c r="P13" s="69">
        <v>814.64</v>
      </c>
      <c r="Q13" s="69">
        <v>782.48</v>
      </c>
      <c r="R13" s="81">
        <v>777.72</v>
      </c>
    </row>
    <row r="14" spans="1:18" ht="30" customHeight="1" thickBot="1">
      <c r="D14" s="192"/>
      <c r="E14" s="29" t="s">
        <v>69</v>
      </c>
      <c r="F14" s="76">
        <v>958.84</v>
      </c>
      <c r="G14" s="28">
        <v>995.66</v>
      </c>
      <c r="H14" s="28">
        <v>989.45</v>
      </c>
      <c r="I14" s="28">
        <v>988.36</v>
      </c>
      <c r="J14" s="28">
        <v>995.5</v>
      </c>
      <c r="K14" s="28">
        <v>1003.92</v>
      </c>
      <c r="L14" s="11">
        <v>961.87</v>
      </c>
      <c r="M14" s="11">
        <v>974.75</v>
      </c>
      <c r="N14" s="11">
        <v>1011.98</v>
      </c>
      <c r="O14" s="11">
        <v>964.27</v>
      </c>
      <c r="P14" s="11">
        <v>1026.9000000000001</v>
      </c>
      <c r="Q14" s="11">
        <v>988.2</v>
      </c>
      <c r="R14" s="25">
        <v>980.63</v>
      </c>
    </row>
    <row r="15" spans="1:18" ht="30" customHeight="1" thickBot="1">
      <c r="D15" s="35" t="s">
        <v>86</v>
      </c>
      <c r="E15" s="29" t="s">
        <v>70</v>
      </c>
      <c r="F15" s="76">
        <v>1694.55</v>
      </c>
      <c r="G15" s="28">
        <v>1764.51</v>
      </c>
      <c r="H15" s="28">
        <f>+H8</f>
        <v>1750.95</v>
      </c>
      <c r="I15" s="28">
        <v>1750.95</v>
      </c>
      <c r="J15" s="28">
        <v>1752.45</v>
      </c>
      <c r="K15" s="28">
        <v>1770.22</v>
      </c>
      <c r="L15" s="11">
        <f t="shared" ref="L15:R15" si="0">+L8</f>
        <v>1684.98</v>
      </c>
      <c r="M15" s="11">
        <f t="shared" si="0"/>
        <v>1706.36</v>
      </c>
      <c r="N15" s="11">
        <f t="shared" si="0"/>
        <v>1785.28</v>
      </c>
      <c r="O15" s="11">
        <f t="shared" si="0"/>
        <v>1696.3</v>
      </c>
      <c r="P15" s="11">
        <f t="shared" si="0"/>
        <v>1817.36</v>
      </c>
      <c r="Q15" s="11">
        <f t="shared" si="0"/>
        <v>1727.66</v>
      </c>
      <c r="R15" s="25">
        <f t="shared" si="0"/>
        <v>1727.66</v>
      </c>
    </row>
    <row r="16" spans="1:18" ht="30" customHeight="1" thickBot="1">
      <c r="D16" s="35" t="s">
        <v>87</v>
      </c>
      <c r="E16" s="30" t="s">
        <v>71</v>
      </c>
      <c r="F16" s="75">
        <v>2033.4599999999998</v>
      </c>
      <c r="G16" s="26">
        <v>2117.4119999999998</v>
      </c>
      <c r="H16" s="26">
        <f>+H15*1.2</f>
        <v>2101.14</v>
      </c>
      <c r="I16" s="26">
        <v>2101.14</v>
      </c>
      <c r="J16" s="26">
        <v>2102.94</v>
      </c>
      <c r="K16" s="26">
        <v>2124.2640000000001</v>
      </c>
      <c r="L16" s="26">
        <f t="shared" ref="L16:R16" si="1">+L15*1.2</f>
        <v>2021.9759999999999</v>
      </c>
      <c r="M16" s="26">
        <f t="shared" si="1"/>
        <v>2047.6319999999998</v>
      </c>
      <c r="N16" s="26">
        <f t="shared" si="1"/>
        <v>2142.3359999999998</v>
      </c>
      <c r="O16" s="26">
        <f t="shared" si="1"/>
        <v>2035.56</v>
      </c>
      <c r="P16" s="26">
        <f t="shared" si="1"/>
        <v>2180.8319999999999</v>
      </c>
      <c r="Q16" s="26">
        <f t="shared" si="1"/>
        <v>2073.192</v>
      </c>
      <c r="R16" s="27">
        <f t="shared" si="1"/>
        <v>2073.192</v>
      </c>
    </row>
    <row r="17" spans="5:18" ht="32.25" customHeight="1">
      <c r="E17" s="199" t="s">
        <v>131</v>
      </c>
      <c r="F17" s="200"/>
      <c r="G17" s="200"/>
      <c r="H17" s="200"/>
      <c r="I17" s="200"/>
      <c r="J17" s="200"/>
      <c r="K17" s="200"/>
      <c r="L17" s="200"/>
      <c r="M17" s="200"/>
      <c r="N17" s="200"/>
      <c r="O17" s="200"/>
      <c r="P17" s="200"/>
      <c r="Q17" s="200"/>
      <c r="R17" s="200"/>
    </row>
    <row r="18" spans="5:18">
      <c r="E18" s="200"/>
      <c r="F18" s="200"/>
      <c r="G18" s="200"/>
      <c r="H18" s="200"/>
      <c r="I18" s="200"/>
      <c r="J18" s="200"/>
      <c r="K18" s="200"/>
      <c r="L18" s="200"/>
      <c r="M18" s="200"/>
      <c r="N18" s="200"/>
      <c r="O18" s="200"/>
      <c r="P18" s="200"/>
      <c r="Q18" s="200"/>
      <c r="R18" s="200"/>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topLeftCell="A26" zoomScaleNormal="100" workbookViewId="0"/>
  </sheetViews>
  <sheetFormatPr baseColWidth="10" defaultColWidth="11.44140625" defaultRowHeight="14.4"/>
  <cols>
    <col min="1" max="1" width="11.44140625" style="2"/>
    <col min="8" max="15" width="11.44140625" style="2"/>
    <col min="16" max="16" width="7.5546875" style="2" customWidth="1"/>
    <col min="17" max="29" width="11.441406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 thickBot="1">
      <c r="B5" s="2"/>
      <c r="C5" s="2"/>
      <c r="D5" s="2"/>
      <c r="E5" s="2"/>
      <c r="F5" s="2"/>
      <c r="G5" s="2"/>
    </row>
    <row r="6" spans="2:17" ht="15" customHeight="1">
      <c r="B6" s="121" t="s">
        <v>62</v>
      </c>
      <c r="C6" s="122"/>
      <c r="D6" s="122"/>
      <c r="E6" s="122"/>
      <c r="F6" s="122"/>
      <c r="G6" s="123"/>
      <c r="J6" s="121" t="s">
        <v>80</v>
      </c>
      <c r="K6" s="135"/>
      <c r="L6" s="135"/>
      <c r="M6" s="135"/>
      <c r="N6" s="135"/>
      <c r="O6" s="135"/>
      <c r="P6" s="135"/>
      <c r="Q6" s="136"/>
    </row>
    <row r="7" spans="2:17" ht="15" thickBot="1">
      <c r="B7" s="124"/>
      <c r="C7" s="125"/>
      <c r="D7" s="125"/>
      <c r="E7" s="125"/>
      <c r="F7" s="125"/>
      <c r="G7" s="126"/>
      <c r="J7" s="137"/>
      <c r="K7" s="138"/>
      <c r="L7" s="138"/>
      <c r="M7" s="138"/>
      <c r="N7" s="138"/>
      <c r="O7" s="138"/>
      <c r="P7" s="138"/>
      <c r="Q7" s="139"/>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31"/>
      <c r="L10" s="127" t="s">
        <v>81</v>
      </c>
      <c r="M10" s="127"/>
      <c r="N10" s="127"/>
      <c r="O10" s="127"/>
      <c r="P10" s="128"/>
      <c r="Q10" s="3"/>
    </row>
    <row r="11" spans="2:17" ht="15" customHeight="1" thickBot="1">
      <c r="B11" s="1"/>
      <c r="C11" s="2"/>
      <c r="D11" s="2"/>
      <c r="E11" s="2"/>
      <c r="F11" s="2"/>
      <c r="G11" s="3"/>
      <c r="J11" s="1"/>
      <c r="K11" s="132"/>
      <c r="L11" s="129"/>
      <c r="M11" s="129"/>
      <c r="N11" s="129"/>
      <c r="O11" s="129"/>
      <c r="P11" s="130"/>
      <c r="Q11" s="3"/>
    </row>
    <row r="12" spans="2:17" ht="15" customHeight="1" thickBot="1">
      <c r="B12" s="1"/>
      <c r="C12" s="2"/>
      <c r="D12" s="2"/>
      <c r="E12" s="2"/>
      <c r="F12" s="2"/>
      <c r="G12" s="3"/>
      <c r="J12" s="1"/>
      <c r="Q12" s="3"/>
    </row>
    <row r="13" spans="2:17" ht="15" customHeight="1">
      <c r="B13" s="1"/>
      <c r="C13" s="2"/>
      <c r="D13" s="2"/>
      <c r="E13" s="2"/>
      <c r="F13" s="2"/>
      <c r="G13" s="3"/>
      <c r="J13" s="1"/>
      <c r="K13" s="133"/>
      <c r="L13" s="127" t="s">
        <v>82</v>
      </c>
      <c r="M13" s="127"/>
      <c r="N13" s="127"/>
      <c r="O13" s="127"/>
      <c r="P13" s="128"/>
      <c r="Q13" s="3"/>
    </row>
    <row r="14" spans="2:17" ht="15" customHeight="1" thickBot="1">
      <c r="B14" s="1"/>
      <c r="C14" s="2"/>
      <c r="D14" s="2"/>
      <c r="E14" s="2"/>
      <c r="F14" s="2"/>
      <c r="G14" s="3"/>
      <c r="J14" s="1"/>
      <c r="K14" s="134"/>
      <c r="L14" s="129"/>
      <c r="M14" s="129"/>
      <c r="N14" s="129"/>
      <c r="O14" s="129"/>
      <c r="P14" s="130"/>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6" zoomScaleNormal="86" workbookViewId="0">
      <selection sqref="A1:C1"/>
    </sheetView>
  </sheetViews>
  <sheetFormatPr baseColWidth="10" defaultColWidth="11.44140625" defaultRowHeight="14.4"/>
  <cols>
    <col min="1" max="3" width="11.44140625" style="2"/>
    <col min="4" max="4" width="14.44140625" style="2" customWidth="1"/>
    <col min="5" max="5" width="18" style="2" customWidth="1"/>
    <col min="6" max="8" width="9.6640625" style="2" customWidth="1"/>
    <col min="9" max="12" width="11.44140625" style="2"/>
    <col min="13" max="13" width="9.5546875" style="2" customWidth="1"/>
    <col min="14" max="16384" width="11.44140625" style="2"/>
  </cols>
  <sheetData>
    <row r="1" spans="1:18">
      <c r="A1" s="190"/>
      <c r="B1" s="190"/>
      <c r="C1" s="190"/>
    </row>
    <row r="2" spans="1:18" ht="15" thickBot="1"/>
    <row r="3" spans="1:18" ht="26.25" customHeight="1" thickBot="1">
      <c r="F3" s="193" t="s">
        <v>104</v>
      </c>
      <c r="G3" s="194"/>
      <c r="H3" s="194"/>
      <c r="I3" s="194"/>
      <c r="J3" s="194"/>
      <c r="K3" s="194"/>
      <c r="L3" s="194"/>
      <c r="M3" s="194"/>
      <c r="N3" s="194"/>
      <c r="O3" s="194"/>
      <c r="P3" s="194"/>
      <c r="Q3" s="194"/>
      <c r="R3" s="195"/>
    </row>
    <row r="4" spans="1:18" ht="26.25" customHeight="1" thickBot="1">
      <c r="E4" s="41" t="s">
        <v>60</v>
      </c>
      <c r="F4" s="78">
        <v>45170</v>
      </c>
      <c r="G4" s="64">
        <v>45200</v>
      </c>
      <c r="H4" s="64">
        <v>45231</v>
      </c>
      <c r="I4" s="64">
        <v>45261</v>
      </c>
      <c r="J4" s="64">
        <v>45292</v>
      </c>
      <c r="K4" s="64">
        <v>45323</v>
      </c>
      <c r="L4" s="70">
        <v>45352</v>
      </c>
      <c r="M4" s="64">
        <v>45383</v>
      </c>
      <c r="N4" s="70">
        <v>45413</v>
      </c>
      <c r="O4" s="64">
        <v>45444</v>
      </c>
      <c r="P4" s="70">
        <v>45474</v>
      </c>
      <c r="Q4" s="64">
        <v>45505</v>
      </c>
      <c r="R4" s="79">
        <v>45536</v>
      </c>
    </row>
    <row r="5" spans="1:18" ht="26.25" customHeight="1">
      <c r="E5" s="44" t="s">
        <v>63</v>
      </c>
      <c r="F5" s="82">
        <v>248.69390000000001</v>
      </c>
      <c r="G5" s="69">
        <v>216.0239</v>
      </c>
      <c r="H5" s="69">
        <v>213.55510000000001</v>
      </c>
      <c r="I5" s="69">
        <v>228.4383</v>
      </c>
      <c r="J5" s="69">
        <v>202.0241</v>
      </c>
      <c r="K5" s="69">
        <v>291.04599999999999</v>
      </c>
      <c r="L5" s="69">
        <v>260.536</v>
      </c>
      <c r="M5" s="69">
        <v>224.18219999999999</v>
      </c>
      <c r="N5" s="69">
        <v>171.68450000000001</v>
      </c>
      <c r="O5" s="69">
        <v>206.45320000000001</v>
      </c>
      <c r="P5" s="69">
        <v>217.57599999999999</v>
      </c>
      <c r="Q5" s="69">
        <v>245.26339999999999</v>
      </c>
      <c r="R5" s="81">
        <v>246.5752</v>
      </c>
    </row>
    <row r="6" spans="1:18" ht="26.25" customHeight="1">
      <c r="E6" s="29" t="s">
        <v>64</v>
      </c>
      <c r="F6" s="74">
        <v>90.4923</v>
      </c>
      <c r="G6" s="11">
        <v>79.542000000000002</v>
      </c>
      <c r="H6" s="11">
        <v>75.681600000000003</v>
      </c>
      <c r="I6" s="11">
        <v>86.566900000000004</v>
      </c>
      <c r="J6" s="11">
        <v>100.3098</v>
      </c>
      <c r="K6" s="11">
        <v>104.56529999999999</v>
      </c>
      <c r="L6" s="11">
        <v>102.1016</v>
      </c>
      <c r="M6" s="11">
        <v>91.5227</v>
      </c>
      <c r="N6" s="11">
        <v>65.286500000000004</v>
      </c>
      <c r="O6" s="11">
        <v>77.802400000000006</v>
      </c>
      <c r="P6" s="11">
        <v>85.094800000000006</v>
      </c>
      <c r="Q6" s="11">
        <v>84.908199999999994</v>
      </c>
      <c r="R6" s="25">
        <v>86.653499999999994</v>
      </c>
    </row>
    <row r="7" spans="1:18" ht="26.25" customHeight="1">
      <c r="E7" s="29" t="s">
        <v>65</v>
      </c>
      <c r="F7" s="74">
        <v>131.70519999999999</v>
      </c>
      <c r="G7" s="11">
        <v>132.70439999999999</v>
      </c>
      <c r="H7" s="11">
        <v>132.79580000000001</v>
      </c>
      <c r="I7" s="11">
        <v>131.7354</v>
      </c>
      <c r="J7" s="11">
        <v>130.38589999999999</v>
      </c>
      <c r="K7" s="11">
        <v>131.0385</v>
      </c>
      <c r="L7" s="11">
        <v>132.17400000000001</v>
      </c>
      <c r="M7" s="11">
        <v>131.9967</v>
      </c>
      <c r="N7" s="11">
        <v>132.35499999999999</v>
      </c>
      <c r="O7" s="11">
        <v>131.98439999999999</v>
      </c>
      <c r="P7" s="11">
        <v>132.7944</v>
      </c>
      <c r="Q7" s="11">
        <v>132.9205</v>
      </c>
      <c r="R7" s="25">
        <v>131.69110000000001</v>
      </c>
    </row>
    <row r="8" spans="1:18" ht="26.25" customHeight="1">
      <c r="E8" s="29" t="s">
        <v>66</v>
      </c>
      <c r="F8" s="74">
        <v>505.30160000000001</v>
      </c>
      <c r="G8" s="11">
        <v>461.69459999999998</v>
      </c>
      <c r="H8" s="11">
        <v>454.33969999999999</v>
      </c>
      <c r="I8" s="11">
        <v>483.31040000000002</v>
      </c>
      <c r="J8" s="11">
        <v>465.87240000000003</v>
      </c>
      <c r="K8" s="11">
        <v>563.43700000000001</v>
      </c>
      <c r="L8" s="11">
        <v>531.94399999999996</v>
      </c>
      <c r="M8" s="11">
        <v>483.2054</v>
      </c>
      <c r="N8" s="11">
        <v>399.89139999999998</v>
      </c>
      <c r="O8" s="11">
        <v>447.69869999999997</v>
      </c>
      <c r="P8" s="11">
        <v>467.4599</v>
      </c>
      <c r="Q8" s="11">
        <v>496.55369999999999</v>
      </c>
      <c r="R8" s="25">
        <v>499.98750000000001</v>
      </c>
    </row>
    <row r="9" spans="1:18" ht="26.25" customHeight="1" thickBot="1">
      <c r="E9" s="30" t="s">
        <v>67</v>
      </c>
      <c r="F9" s="75">
        <v>5278.8190999999997</v>
      </c>
      <c r="G9" s="26">
        <v>5300.2581</v>
      </c>
      <c r="H9" s="26">
        <v>5306.8561600000003</v>
      </c>
      <c r="I9" s="26">
        <v>5325.0825999999997</v>
      </c>
      <c r="J9" s="26">
        <v>5342.8671000000004</v>
      </c>
      <c r="K9" s="26">
        <v>5385.0093399999996</v>
      </c>
      <c r="L9" s="26">
        <v>5436.7124000000003</v>
      </c>
      <c r="M9" s="26">
        <v>5468.1797999999999</v>
      </c>
      <c r="N9" s="26">
        <v>5493.7699000000002</v>
      </c>
      <c r="O9" s="26">
        <v>5510.0347000000002</v>
      </c>
      <c r="P9" s="26">
        <v>5520.8594999999996</v>
      </c>
      <c r="Q9" s="26">
        <v>5525.1108999999997</v>
      </c>
      <c r="R9" s="27">
        <v>5518.2044999999998</v>
      </c>
    </row>
    <row r="10" spans="1:18" ht="30" customHeight="1" thickBot="1">
      <c r="E10" s="196" t="s">
        <v>88</v>
      </c>
      <c r="F10" s="196"/>
      <c r="G10" s="196"/>
      <c r="H10" s="196"/>
      <c r="I10" s="196"/>
      <c r="J10" s="196"/>
      <c r="K10" s="196"/>
      <c r="L10" s="196"/>
      <c r="M10" s="196"/>
      <c r="N10" s="196"/>
      <c r="O10" s="196"/>
      <c r="P10" s="196"/>
      <c r="Q10" s="196"/>
      <c r="R10" s="196"/>
    </row>
    <row r="11" spans="1:18" ht="30" customHeight="1" thickBot="1">
      <c r="F11" s="193" t="s">
        <v>146</v>
      </c>
      <c r="G11" s="194"/>
      <c r="H11" s="194"/>
      <c r="I11" s="194"/>
      <c r="J11" s="194"/>
      <c r="K11" s="194"/>
      <c r="L11" s="194"/>
      <c r="M11" s="194"/>
      <c r="N11" s="194"/>
      <c r="O11" s="194"/>
      <c r="P11" s="194"/>
      <c r="Q11" s="194"/>
      <c r="R11" s="195"/>
    </row>
    <row r="12" spans="1:18" ht="30" customHeight="1" thickBot="1">
      <c r="D12" s="36" t="s">
        <v>84</v>
      </c>
      <c r="E12" s="42" t="s">
        <v>83</v>
      </c>
      <c r="F12" s="78">
        <v>45170</v>
      </c>
      <c r="G12" s="64">
        <v>45200</v>
      </c>
      <c r="H12" s="64">
        <v>45231</v>
      </c>
      <c r="I12" s="64">
        <v>45261</v>
      </c>
      <c r="J12" s="64">
        <v>45292</v>
      </c>
      <c r="K12" s="64">
        <v>45323</v>
      </c>
      <c r="L12" s="70">
        <v>45352</v>
      </c>
      <c r="M12" s="64">
        <v>45383</v>
      </c>
      <c r="N12" s="70">
        <v>45413</v>
      </c>
      <c r="O12" s="64">
        <v>45444</v>
      </c>
      <c r="P12" s="70">
        <v>45474</v>
      </c>
      <c r="Q12" s="64">
        <v>45505</v>
      </c>
      <c r="R12" s="79">
        <v>45536</v>
      </c>
    </row>
    <row r="13" spans="1:18" ht="30" customHeight="1">
      <c r="D13" s="201" t="s">
        <v>85</v>
      </c>
      <c r="E13" s="44" t="s">
        <v>68</v>
      </c>
      <c r="F13" s="82">
        <v>386.66</v>
      </c>
      <c r="G13" s="69">
        <v>388.72</v>
      </c>
      <c r="H13" s="69">
        <v>389.69</v>
      </c>
      <c r="I13" s="69">
        <v>391.51</v>
      </c>
      <c r="J13" s="69">
        <v>393.31</v>
      </c>
      <c r="K13" s="69">
        <v>396.91</v>
      </c>
      <c r="L13" s="69">
        <v>401.22</v>
      </c>
      <c r="M13" s="69">
        <v>404.05</v>
      </c>
      <c r="N13" s="69">
        <v>406.45</v>
      </c>
      <c r="O13" s="69">
        <v>408.16</v>
      </c>
      <c r="P13" s="69">
        <v>409.48</v>
      </c>
      <c r="Q13" s="69">
        <v>410.31</v>
      </c>
      <c r="R13" s="81">
        <v>410.31</v>
      </c>
    </row>
    <row r="14" spans="1:18" ht="30" customHeight="1" thickBot="1">
      <c r="D14" s="202"/>
      <c r="E14" s="29" t="s">
        <v>69</v>
      </c>
      <c r="F14" s="74">
        <v>444.37</v>
      </c>
      <c r="G14" s="11">
        <v>446.74</v>
      </c>
      <c r="H14" s="11">
        <v>447.85</v>
      </c>
      <c r="I14" s="11">
        <v>449.95</v>
      </c>
      <c r="J14" s="11">
        <v>452.02</v>
      </c>
      <c r="K14" s="11">
        <v>456.16</v>
      </c>
      <c r="L14" s="11">
        <v>461.11</v>
      </c>
      <c r="M14" s="11">
        <v>464.36</v>
      </c>
      <c r="N14" s="11">
        <v>467.12</v>
      </c>
      <c r="O14" s="11">
        <v>469.09</v>
      </c>
      <c r="P14" s="11">
        <v>470.6</v>
      </c>
      <c r="Q14" s="11">
        <v>471.55</v>
      </c>
      <c r="R14" s="25">
        <v>471.55</v>
      </c>
    </row>
    <row r="15" spans="1:18" ht="30" customHeight="1" thickBot="1">
      <c r="D15" s="45" t="s">
        <v>86</v>
      </c>
      <c r="E15" s="29" t="s">
        <v>70</v>
      </c>
      <c r="F15" s="74">
        <v>505.30160000000001</v>
      </c>
      <c r="G15" s="11">
        <v>461.69459999999998</v>
      </c>
      <c r="H15" s="11">
        <v>454.33969999999999</v>
      </c>
      <c r="I15" s="11">
        <f>+I8</f>
        <v>483.31040000000002</v>
      </c>
      <c r="J15" s="11">
        <f>+J8</f>
        <v>465.87240000000003</v>
      </c>
      <c r="K15" s="11">
        <v>563.43700000000001</v>
      </c>
      <c r="L15" s="11">
        <f t="shared" ref="L15:R15" si="0">+L8</f>
        <v>531.94399999999996</v>
      </c>
      <c r="M15" s="11">
        <f t="shared" si="0"/>
        <v>483.2054</v>
      </c>
      <c r="N15" s="11">
        <f t="shared" si="0"/>
        <v>399.89139999999998</v>
      </c>
      <c r="O15" s="11">
        <f t="shared" si="0"/>
        <v>447.69869999999997</v>
      </c>
      <c r="P15" s="11">
        <f t="shared" si="0"/>
        <v>467.4599</v>
      </c>
      <c r="Q15" s="11">
        <f t="shared" si="0"/>
        <v>496.55369999999999</v>
      </c>
      <c r="R15" s="25">
        <f t="shared" si="0"/>
        <v>499.98750000000001</v>
      </c>
    </row>
    <row r="16" spans="1:18" ht="30" customHeight="1" thickBot="1">
      <c r="D16" s="45" t="s">
        <v>87</v>
      </c>
      <c r="E16" s="30" t="s">
        <v>71</v>
      </c>
      <c r="F16" s="75">
        <v>606.36192000000005</v>
      </c>
      <c r="G16" s="26">
        <v>554.03351999999995</v>
      </c>
      <c r="H16" s="26">
        <v>545.20763999999997</v>
      </c>
      <c r="I16" s="26">
        <f>+I15*1.2</f>
        <v>579.97248000000002</v>
      </c>
      <c r="J16" s="26">
        <f>+J15*1.2</f>
        <v>559.04687999999999</v>
      </c>
      <c r="K16" s="26">
        <v>676.12440000000004</v>
      </c>
      <c r="L16" s="26">
        <f t="shared" ref="L16:R16" si="1">+L15*1.2</f>
        <v>638.33279999999991</v>
      </c>
      <c r="M16" s="26">
        <f t="shared" si="1"/>
        <v>579.84647999999993</v>
      </c>
      <c r="N16" s="26">
        <f t="shared" si="1"/>
        <v>479.86967999999996</v>
      </c>
      <c r="O16" s="26">
        <f t="shared" si="1"/>
        <v>537.23843999999997</v>
      </c>
      <c r="P16" s="26">
        <f t="shared" si="1"/>
        <v>560.95187999999996</v>
      </c>
      <c r="Q16" s="26">
        <f t="shared" si="1"/>
        <v>595.86443999999995</v>
      </c>
      <c r="R16" s="27">
        <f t="shared" si="1"/>
        <v>599.98500000000001</v>
      </c>
    </row>
    <row r="17" spans="5:18" ht="18.75" customHeight="1">
      <c r="E17" s="199" t="s">
        <v>131</v>
      </c>
      <c r="F17" s="199"/>
      <c r="G17" s="199"/>
      <c r="H17" s="199"/>
      <c r="I17" s="199"/>
      <c r="J17" s="199"/>
      <c r="K17" s="199"/>
      <c r="L17" s="199"/>
      <c r="M17" s="199"/>
      <c r="N17" s="199"/>
      <c r="O17" s="199"/>
      <c r="P17" s="199"/>
      <c r="Q17" s="199"/>
      <c r="R17" s="199"/>
    </row>
    <row r="18" spans="5:18" ht="21" customHeight="1">
      <c r="E18" s="200"/>
      <c r="F18" s="200"/>
      <c r="G18" s="200"/>
      <c r="H18" s="200"/>
      <c r="I18" s="200"/>
      <c r="J18" s="200"/>
      <c r="K18" s="200"/>
      <c r="L18" s="200"/>
      <c r="M18" s="200"/>
      <c r="N18" s="200"/>
      <c r="O18" s="200"/>
      <c r="P18" s="200"/>
      <c r="Q18" s="200"/>
      <c r="R18" s="200"/>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5"/>
  <sheetViews>
    <sheetView zoomScale="81" zoomScaleNormal="81" workbookViewId="0">
      <selection sqref="A1:C1"/>
    </sheetView>
  </sheetViews>
  <sheetFormatPr baseColWidth="10" defaultColWidth="11.44140625" defaultRowHeight="14.4"/>
  <cols>
    <col min="1" max="3" width="11.44140625" style="2"/>
    <col min="4" max="4" width="14.44140625" style="2" customWidth="1"/>
    <col min="5" max="5" width="18" customWidth="1"/>
    <col min="6" max="6" width="10.33203125" customWidth="1"/>
    <col min="7" max="7" width="10.6640625" customWidth="1"/>
    <col min="8" max="8" width="10.44140625" customWidth="1"/>
    <col min="9" max="9" width="10.6640625" customWidth="1"/>
    <col min="10" max="12" width="11.44140625" style="2"/>
    <col min="13" max="13" width="12" style="2" customWidth="1"/>
    <col min="14" max="16384" width="11.44140625" style="2"/>
  </cols>
  <sheetData>
    <row r="1" spans="1:21">
      <c r="A1" s="190"/>
      <c r="B1" s="190"/>
      <c r="C1" s="190"/>
      <c r="E1" s="2"/>
      <c r="F1" s="2"/>
      <c r="G1" s="2"/>
      <c r="H1" s="2"/>
      <c r="I1" s="2"/>
    </row>
    <row r="2" spans="1:21" ht="15" thickBot="1">
      <c r="E2" s="2"/>
      <c r="F2" s="2"/>
      <c r="G2" s="2"/>
      <c r="H2" s="2"/>
      <c r="I2" s="2"/>
    </row>
    <row r="3" spans="1:21" ht="26.25" customHeight="1" thickBot="1">
      <c r="E3" s="2"/>
      <c r="F3" s="193" t="s">
        <v>105</v>
      </c>
      <c r="G3" s="194"/>
      <c r="H3" s="194"/>
      <c r="I3" s="194"/>
      <c r="J3" s="194"/>
      <c r="K3" s="194"/>
      <c r="L3" s="194"/>
      <c r="M3" s="194"/>
      <c r="N3" s="194"/>
      <c r="O3" s="194"/>
      <c r="P3" s="194"/>
      <c r="Q3" s="194"/>
      <c r="R3" s="195"/>
    </row>
    <row r="4" spans="1:21" ht="26.25" customHeight="1" thickBot="1">
      <c r="E4" s="41" t="s">
        <v>60</v>
      </c>
      <c r="F4" s="78">
        <v>45170</v>
      </c>
      <c r="G4" s="64">
        <v>45200</v>
      </c>
      <c r="H4" s="64">
        <v>45231</v>
      </c>
      <c r="I4" s="64">
        <v>45261</v>
      </c>
      <c r="J4" s="64">
        <v>45292</v>
      </c>
      <c r="K4" s="64">
        <v>45323</v>
      </c>
      <c r="L4" s="70">
        <v>45352</v>
      </c>
      <c r="M4" s="64">
        <v>45383</v>
      </c>
      <c r="N4" s="70">
        <v>45413</v>
      </c>
      <c r="O4" s="64">
        <v>45444</v>
      </c>
      <c r="P4" s="70">
        <v>45474</v>
      </c>
      <c r="Q4" s="64">
        <v>45505</v>
      </c>
      <c r="R4" s="79">
        <v>45536</v>
      </c>
    </row>
    <row r="5" spans="1:21" ht="26.25" customHeight="1">
      <c r="E5" s="44" t="s">
        <v>63</v>
      </c>
      <c r="F5" s="82">
        <v>158.55000000000001</v>
      </c>
      <c r="G5" s="69">
        <v>164.94</v>
      </c>
      <c r="H5" s="69">
        <v>166.18</v>
      </c>
      <c r="I5" s="69">
        <v>149.82</v>
      </c>
      <c r="J5" s="69">
        <v>114.55</v>
      </c>
      <c r="K5" s="69">
        <v>144.5</v>
      </c>
      <c r="L5" s="69">
        <v>167.32</v>
      </c>
      <c r="M5" s="69">
        <v>183.39</v>
      </c>
      <c r="N5" s="69">
        <v>116.14</v>
      </c>
      <c r="O5" s="69">
        <v>152.08000000000001</v>
      </c>
      <c r="P5" s="69">
        <v>121.92</v>
      </c>
      <c r="Q5" s="69">
        <v>109.11</v>
      </c>
      <c r="R5" s="81">
        <v>143.01</v>
      </c>
    </row>
    <row r="6" spans="1:21" ht="26.25" customHeight="1">
      <c r="E6" s="29" t="s">
        <v>64</v>
      </c>
      <c r="F6" s="74">
        <v>73.83</v>
      </c>
      <c r="G6" s="11">
        <v>77.790000000000006</v>
      </c>
      <c r="H6" s="11">
        <v>76.239999999999995</v>
      </c>
      <c r="I6" s="11">
        <v>74.150000000000006</v>
      </c>
      <c r="J6" s="11">
        <v>63.9</v>
      </c>
      <c r="K6" s="11">
        <v>90.3</v>
      </c>
      <c r="L6" s="11">
        <v>82.93</v>
      </c>
      <c r="M6" s="11">
        <v>81.33</v>
      </c>
      <c r="N6" s="11">
        <v>77.790000000000006</v>
      </c>
      <c r="O6" s="11">
        <v>79.069999999999993</v>
      </c>
      <c r="P6" s="11">
        <v>85.33</v>
      </c>
      <c r="Q6" s="11">
        <v>80.41</v>
      </c>
      <c r="R6" s="25">
        <v>81.709999999999994</v>
      </c>
    </row>
    <row r="7" spans="1:21" ht="26.25" customHeight="1">
      <c r="E7" s="29" t="s">
        <v>65</v>
      </c>
      <c r="F7" s="74">
        <v>489.25</v>
      </c>
      <c r="G7" s="11">
        <v>496.13</v>
      </c>
      <c r="H7" s="11">
        <v>496.87</v>
      </c>
      <c r="I7" s="11">
        <v>492.91</v>
      </c>
      <c r="J7" s="11">
        <v>487.46</v>
      </c>
      <c r="K7" s="11">
        <v>487.45</v>
      </c>
      <c r="L7" s="11">
        <v>489.29</v>
      </c>
      <c r="M7" s="11">
        <v>485.49</v>
      </c>
      <c r="N7" s="11">
        <v>486.81</v>
      </c>
      <c r="O7" s="11">
        <v>488.85</v>
      </c>
      <c r="P7" s="11">
        <v>491.85</v>
      </c>
      <c r="Q7" s="11">
        <v>496.03</v>
      </c>
      <c r="R7" s="25">
        <v>491.44</v>
      </c>
    </row>
    <row r="8" spans="1:21" ht="26.25" customHeight="1">
      <c r="E8" s="29" t="s">
        <v>66</v>
      </c>
      <c r="F8" s="74">
        <v>725.31</v>
      </c>
      <c r="G8" s="11">
        <v>743.81</v>
      </c>
      <c r="H8" s="11">
        <v>745.28</v>
      </c>
      <c r="I8" s="11">
        <v>724.84</v>
      </c>
      <c r="J8" s="11">
        <v>672.77</v>
      </c>
      <c r="K8" s="11">
        <v>714.4</v>
      </c>
      <c r="L8" s="11">
        <v>730.01</v>
      </c>
      <c r="M8" s="11">
        <v>740.02</v>
      </c>
      <c r="N8" s="11">
        <v>678.87</v>
      </c>
      <c r="O8" s="11">
        <v>718.3</v>
      </c>
      <c r="P8" s="11">
        <v>698.2</v>
      </c>
      <c r="Q8" s="11">
        <v>684.87</v>
      </c>
      <c r="R8" s="25">
        <v>715.2</v>
      </c>
    </row>
    <row r="9" spans="1:21" ht="26.25" customHeight="1" thickBot="1">
      <c r="E9" s="30" t="s">
        <v>67</v>
      </c>
      <c r="F9" s="75">
        <v>5355.22</v>
      </c>
      <c r="G9" s="26">
        <v>5359.95</v>
      </c>
      <c r="H9" s="26">
        <v>5366.62</v>
      </c>
      <c r="I9" s="26">
        <v>5385.05</v>
      </c>
      <c r="J9" s="26">
        <v>5403.04</v>
      </c>
      <c r="K9" s="26">
        <v>5445.65</v>
      </c>
      <c r="L9" s="26">
        <v>5497.94</v>
      </c>
      <c r="M9" s="26">
        <v>5529.76</v>
      </c>
      <c r="N9" s="26">
        <v>5555.64</v>
      </c>
      <c r="O9" s="26">
        <v>5572.09</v>
      </c>
      <c r="P9" s="26">
        <v>5583.03</v>
      </c>
      <c r="Q9" s="26">
        <v>5587.33</v>
      </c>
      <c r="R9" s="27">
        <v>5580.35</v>
      </c>
    </row>
    <row r="10" spans="1:21" ht="30" customHeight="1" thickBot="1">
      <c r="E10" s="196" t="s">
        <v>88</v>
      </c>
      <c r="F10" s="197"/>
      <c r="G10" s="197"/>
      <c r="H10" s="197"/>
      <c r="I10" s="197"/>
      <c r="J10" s="197"/>
      <c r="K10" s="197"/>
      <c r="L10" s="197"/>
      <c r="M10" s="197"/>
      <c r="N10" s="197"/>
      <c r="O10" s="197"/>
      <c r="P10" s="197"/>
      <c r="Q10" s="197"/>
    </row>
    <row r="11" spans="1:21" ht="30" customHeight="1" thickBot="1">
      <c r="E11" s="2"/>
      <c r="F11" s="193" t="s">
        <v>106</v>
      </c>
      <c r="G11" s="194"/>
      <c r="H11" s="194"/>
      <c r="I11" s="194"/>
      <c r="J11" s="194"/>
      <c r="K11" s="194"/>
      <c r="L11" s="194"/>
      <c r="M11" s="194"/>
      <c r="N11" s="194"/>
      <c r="O11" s="194"/>
      <c r="P11" s="194"/>
      <c r="Q11" s="194"/>
      <c r="R11" s="195"/>
      <c r="T11" s="2" t="s">
        <v>145</v>
      </c>
      <c r="U11" s="2" t="s">
        <v>145</v>
      </c>
    </row>
    <row r="12" spans="1:21" ht="30" customHeight="1" thickBot="1">
      <c r="D12" s="36" t="s">
        <v>84</v>
      </c>
      <c r="E12" s="42" t="s">
        <v>83</v>
      </c>
      <c r="F12" s="78">
        <v>45170</v>
      </c>
      <c r="G12" s="64">
        <v>45200</v>
      </c>
      <c r="H12" s="64">
        <v>45231</v>
      </c>
      <c r="I12" s="64">
        <v>45261</v>
      </c>
      <c r="J12" s="64">
        <v>45292</v>
      </c>
      <c r="K12" s="64">
        <v>45323</v>
      </c>
      <c r="L12" s="70">
        <v>45352</v>
      </c>
      <c r="M12" s="64">
        <v>45383</v>
      </c>
      <c r="N12" s="70">
        <v>45413</v>
      </c>
      <c r="O12" s="64">
        <v>45444</v>
      </c>
      <c r="P12" s="70">
        <v>45474</v>
      </c>
      <c r="Q12" s="64">
        <v>45505</v>
      </c>
      <c r="R12" s="79">
        <v>45536</v>
      </c>
    </row>
    <row r="13" spans="1:21" ht="30" customHeight="1">
      <c r="D13" s="191" t="s">
        <v>85</v>
      </c>
      <c r="E13" s="44" t="s">
        <v>68</v>
      </c>
      <c r="F13" s="82">
        <v>580.51</v>
      </c>
      <c r="G13" s="69">
        <v>581.75</v>
      </c>
      <c r="H13" s="69">
        <v>583.20000000000005</v>
      </c>
      <c r="I13" s="69">
        <v>585.94000000000005</v>
      </c>
      <c r="J13" s="69">
        <v>588.63</v>
      </c>
      <c r="K13" s="69">
        <v>594.02</v>
      </c>
      <c r="L13" s="69">
        <v>600.47</v>
      </c>
      <c r="M13" s="69">
        <v>604.70000000000005</v>
      </c>
      <c r="N13" s="69">
        <v>608.29</v>
      </c>
      <c r="O13" s="69">
        <v>610.85</v>
      </c>
      <c r="P13" s="69">
        <v>612.82000000000005</v>
      </c>
      <c r="Q13" s="69">
        <v>614.05999999999995</v>
      </c>
      <c r="R13" s="81">
        <v>614.05999999999995</v>
      </c>
    </row>
    <row r="14" spans="1:21" ht="30" customHeight="1" thickBot="1">
      <c r="D14" s="192"/>
      <c r="E14" s="29" t="s">
        <v>69</v>
      </c>
      <c r="F14" s="74">
        <v>707.59</v>
      </c>
      <c r="G14" s="11">
        <v>709.1</v>
      </c>
      <c r="H14" s="11">
        <v>710.87</v>
      </c>
      <c r="I14" s="11">
        <v>714.2</v>
      </c>
      <c r="J14" s="11">
        <v>717.48</v>
      </c>
      <c r="K14" s="11">
        <v>724.04</v>
      </c>
      <c r="L14" s="11">
        <v>731.91</v>
      </c>
      <c r="M14" s="11">
        <v>737.07</v>
      </c>
      <c r="N14" s="11">
        <v>741.45</v>
      </c>
      <c r="O14" s="11">
        <v>744.58</v>
      </c>
      <c r="P14" s="11">
        <v>746.98</v>
      </c>
      <c r="Q14" s="11">
        <v>748.49</v>
      </c>
      <c r="R14" s="25">
        <v>748.49</v>
      </c>
    </row>
    <row r="15" spans="1:21" ht="30" customHeight="1" thickBot="1">
      <c r="D15" s="45" t="s">
        <v>86</v>
      </c>
      <c r="E15" s="29" t="s">
        <v>70</v>
      </c>
      <c r="F15" s="74">
        <v>725.31</v>
      </c>
      <c r="G15" s="11">
        <v>743.81</v>
      </c>
      <c r="H15" s="11">
        <v>745.28</v>
      </c>
      <c r="I15" s="11">
        <f>+I8</f>
        <v>724.84</v>
      </c>
      <c r="J15" s="11">
        <f>+J8</f>
        <v>672.77</v>
      </c>
      <c r="K15" s="11">
        <v>714.4</v>
      </c>
      <c r="L15" s="11">
        <f t="shared" ref="L15:R15" si="0">+L8</f>
        <v>730.01</v>
      </c>
      <c r="M15" s="11">
        <f t="shared" si="0"/>
        <v>740.02</v>
      </c>
      <c r="N15" s="11">
        <f t="shared" si="0"/>
        <v>678.87</v>
      </c>
      <c r="O15" s="11">
        <f t="shared" si="0"/>
        <v>718.3</v>
      </c>
      <c r="P15" s="11">
        <f t="shared" si="0"/>
        <v>698.2</v>
      </c>
      <c r="Q15" s="11">
        <f t="shared" si="0"/>
        <v>684.87</v>
      </c>
      <c r="R15" s="25">
        <f t="shared" si="0"/>
        <v>715.2</v>
      </c>
    </row>
    <row r="16" spans="1:21" ht="30" customHeight="1" thickBot="1">
      <c r="D16" s="45" t="s">
        <v>87</v>
      </c>
      <c r="E16" s="30" t="s">
        <v>71</v>
      </c>
      <c r="F16" s="75">
        <v>870.37199999999996</v>
      </c>
      <c r="G16" s="26">
        <v>892.57199999999989</v>
      </c>
      <c r="H16" s="26">
        <v>894.3359999999999</v>
      </c>
      <c r="I16" s="26">
        <f>+I15*1.2</f>
        <v>869.80799999999999</v>
      </c>
      <c r="J16" s="26">
        <f>+J15*1.2</f>
        <v>807.32399999999996</v>
      </c>
      <c r="K16" s="26">
        <v>857.28</v>
      </c>
      <c r="L16" s="26">
        <f t="shared" ref="L16:R16" si="1">+L15*1.2</f>
        <v>876.01199999999994</v>
      </c>
      <c r="M16" s="26">
        <f t="shared" si="1"/>
        <v>888.024</v>
      </c>
      <c r="N16" s="26">
        <f t="shared" si="1"/>
        <v>814.64400000000001</v>
      </c>
      <c r="O16" s="26">
        <f t="shared" si="1"/>
        <v>861.95999999999992</v>
      </c>
      <c r="P16" s="26">
        <f t="shared" si="1"/>
        <v>837.84</v>
      </c>
      <c r="Q16" s="26">
        <f t="shared" si="1"/>
        <v>821.84399999999994</v>
      </c>
      <c r="R16" s="27">
        <f t="shared" si="1"/>
        <v>858.24</v>
      </c>
    </row>
    <row r="17" spans="5:17" ht="15" customHeight="1">
      <c r="E17" s="199" t="s">
        <v>131</v>
      </c>
      <c r="F17" s="200"/>
      <c r="G17" s="200"/>
      <c r="H17" s="200"/>
      <c r="I17" s="200"/>
      <c r="J17" s="200"/>
      <c r="K17" s="200"/>
      <c r="L17" s="200"/>
      <c r="M17" s="200"/>
      <c r="N17" s="200"/>
      <c r="O17" s="200"/>
      <c r="P17" s="200"/>
      <c r="Q17" s="200"/>
    </row>
    <row r="18" spans="5:17" ht="30" customHeight="1">
      <c r="E18" s="203"/>
      <c r="F18" s="203"/>
      <c r="G18" s="203"/>
      <c r="H18" s="203"/>
      <c r="I18" s="203"/>
      <c r="J18" s="203"/>
      <c r="K18" s="203"/>
      <c r="L18" s="203"/>
      <c r="M18" s="203"/>
      <c r="N18" s="203"/>
      <c r="O18" s="203"/>
      <c r="P18" s="203"/>
      <c r="Q18" s="203"/>
    </row>
    <row r="19" spans="5:17">
      <c r="E19" s="2"/>
      <c r="F19" s="2"/>
      <c r="G19" s="2"/>
      <c r="H19" s="2"/>
      <c r="I19" s="2"/>
    </row>
    <row r="20" spans="5:17">
      <c r="E20" s="2"/>
      <c r="F20" s="2"/>
      <c r="G20" s="2"/>
      <c r="H20" s="2"/>
      <c r="I20" s="2"/>
    </row>
    <row r="21" spans="5:17">
      <c r="E21" s="2"/>
      <c r="F21" s="2"/>
      <c r="G21" s="2"/>
      <c r="H21" s="2"/>
      <c r="I21" s="2"/>
    </row>
    <row r="22" spans="5:17">
      <c r="E22" s="2"/>
      <c r="F22" s="2"/>
      <c r="G22" s="2"/>
      <c r="H22" s="2"/>
      <c r="I22" s="2"/>
    </row>
    <row r="23" spans="5:17">
      <c r="E23" s="2"/>
      <c r="F23" s="2"/>
      <c r="G23" s="2"/>
      <c r="H23" s="2"/>
      <c r="I23" s="2"/>
    </row>
    <row r="24" spans="5:17">
      <c r="E24" s="2"/>
      <c r="F24" s="2"/>
      <c r="G24" s="2"/>
      <c r="H24" s="2"/>
      <c r="I24" s="2"/>
    </row>
    <row r="25" spans="5:17">
      <c r="E25" s="2"/>
      <c r="F25" s="2"/>
      <c r="G25" s="2"/>
      <c r="H25" s="2"/>
      <c r="I25" s="2"/>
    </row>
    <row r="26" spans="5:17">
      <c r="E26" s="2"/>
      <c r="F26" s="2"/>
      <c r="G26" s="2"/>
      <c r="H26" s="2"/>
      <c r="I26" s="2"/>
    </row>
    <row r="27" spans="5:17">
      <c r="E27" s="2"/>
      <c r="F27" s="2"/>
      <c r="G27" s="2"/>
      <c r="H27" s="2"/>
      <c r="I27" s="2"/>
    </row>
    <row r="28" spans="5:17">
      <c r="E28" s="2"/>
      <c r="F28" s="2"/>
      <c r="G28" s="2"/>
      <c r="H28" s="2"/>
      <c r="I28" s="2"/>
    </row>
    <row r="29" spans="5:17">
      <c r="E29" s="2"/>
      <c r="F29" s="2"/>
      <c r="G29" s="2"/>
      <c r="H29" s="2"/>
      <c r="I29" s="2"/>
    </row>
    <row r="30" spans="5:17">
      <c r="E30" s="2"/>
      <c r="F30" s="2"/>
      <c r="G30" s="2"/>
      <c r="H30" s="2"/>
      <c r="I30" s="2"/>
    </row>
    <row r="31" spans="5:17">
      <c r="E31" s="2"/>
      <c r="F31" s="2"/>
      <c r="G31" s="2"/>
      <c r="H31" s="2"/>
      <c r="I31" s="2"/>
    </row>
    <row r="32" spans="5:17">
      <c r="E32" s="2"/>
      <c r="F32" s="2"/>
      <c r="G32" s="2"/>
      <c r="H32" s="2"/>
      <c r="I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A1:C1"/>
    <mergeCell ref="D13:D14"/>
    <mergeCell ref="F3:R3"/>
    <mergeCell ref="F11:R11"/>
    <mergeCell ref="E17:Q18"/>
    <mergeCell ref="E10:Q10"/>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70"/>
  <sheetViews>
    <sheetView zoomScale="63" zoomScaleNormal="63" workbookViewId="0">
      <selection activeCell="J48" sqref="J48"/>
    </sheetView>
  </sheetViews>
  <sheetFormatPr baseColWidth="10" defaultRowHeight="14.4"/>
  <cols>
    <col min="1" max="9" width="11.44140625" style="2"/>
    <col min="10" max="10" width="23.6640625" style="2" customWidth="1"/>
    <col min="11" max="11" width="10.6640625" style="2" customWidth="1"/>
    <col min="12" max="12" width="11.44140625" style="2" customWidth="1"/>
    <col min="13" max="13" width="11.6640625" style="2" customWidth="1"/>
    <col min="14" max="14" width="10.33203125" style="2" customWidth="1"/>
    <col min="15" max="20" width="11.44140625" style="2"/>
    <col min="21" max="21" width="13.5546875" style="2" customWidth="1"/>
    <col min="22" max="31" width="11.44140625" style="2"/>
  </cols>
  <sheetData>
    <row r="4" spans="2:21" ht="15" thickBot="1"/>
    <row r="5" spans="2:21" ht="32.25" customHeight="1">
      <c r="B5" s="146" t="s">
        <v>0</v>
      </c>
      <c r="C5" s="147"/>
      <c r="D5" s="147"/>
      <c r="E5" s="147"/>
      <c r="F5" s="147"/>
      <c r="G5" s="147"/>
      <c r="H5" s="147"/>
      <c r="I5" s="147"/>
      <c r="J5" s="147"/>
      <c r="K5" s="147"/>
      <c r="L5" s="147"/>
      <c r="M5" s="147"/>
      <c r="N5" s="147"/>
      <c r="O5" s="147"/>
      <c r="P5" s="147"/>
      <c r="Q5" s="147"/>
      <c r="R5" s="147"/>
      <c r="S5" s="147"/>
      <c r="T5" s="147"/>
      <c r="U5" s="148"/>
    </row>
    <row r="6" spans="2:21" ht="15.75" customHeight="1" thickBot="1">
      <c r="B6" s="149"/>
      <c r="C6" s="150"/>
      <c r="D6" s="150"/>
      <c r="E6" s="150"/>
      <c r="F6" s="150"/>
      <c r="G6" s="150"/>
      <c r="H6" s="150"/>
      <c r="I6" s="150"/>
      <c r="J6" s="150"/>
      <c r="K6" s="150"/>
      <c r="L6" s="150"/>
      <c r="M6" s="150"/>
      <c r="N6" s="150"/>
      <c r="O6" s="150"/>
      <c r="P6" s="150"/>
      <c r="Q6" s="150"/>
      <c r="R6" s="150"/>
      <c r="S6" s="150"/>
      <c r="T6" s="150"/>
      <c r="U6" s="151"/>
    </row>
    <row r="7" spans="2:21" ht="15" customHeight="1">
      <c r="B7" s="152" t="s">
        <v>1</v>
      </c>
      <c r="C7" s="153"/>
      <c r="D7" s="153"/>
      <c r="E7" s="153"/>
      <c r="F7" s="153"/>
      <c r="G7" s="153"/>
      <c r="H7" s="153"/>
      <c r="I7" s="153"/>
      <c r="J7" s="153"/>
      <c r="K7" s="154"/>
      <c r="L7" s="146" t="s">
        <v>2</v>
      </c>
      <c r="M7" s="147"/>
      <c r="N7" s="147"/>
      <c r="O7" s="147"/>
      <c r="P7" s="147"/>
      <c r="Q7" s="147"/>
      <c r="R7" s="147"/>
      <c r="S7" s="147"/>
      <c r="T7" s="147"/>
      <c r="U7" s="148"/>
    </row>
    <row r="8" spans="2:21" ht="15" customHeight="1">
      <c r="B8" s="155"/>
      <c r="C8" s="156"/>
      <c r="D8" s="156"/>
      <c r="E8" s="156"/>
      <c r="F8" s="156"/>
      <c r="G8" s="156"/>
      <c r="H8" s="156"/>
      <c r="I8" s="156"/>
      <c r="J8" s="156"/>
      <c r="K8" s="157"/>
      <c r="L8" s="158"/>
      <c r="M8" s="159"/>
      <c r="N8" s="159"/>
      <c r="O8" s="159"/>
      <c r="P8" s="159"/>
      <c r="Q8" s="159"/>
      <c r="R8" s="159"/>
      <c r="S8" s="159"/>
      <c r="T8" s="159"/>
      <c r="U8" s="160"/>
    </row>
    <row r="9" spans="2:21" ht="15" customHeight="1">
      <c r="B9" s="155"/>
      <c r="C9" s="156"/>
      <c r="D9" s="156"/>
      <c r="E9" s="156"/>
      <c r="F9" s="156"/>
      <c r="G9" s="156"/>
      <c r="H9" s="156"/>
      <c r="I9" s="156"/>
      <c r="J9" s="156"/>
      <c r="K9" s="157"/>
      <c r="L9" s="158"/>
      <c r="M9" s="159"/>
      <c r="N9" s="159"/>
      <c r="O9" s="159"/>
      <c r="P9" s="159"/>
      <c r="Q9" s="159"/>
      <c r="R9" s="159"/>
      <c r="S9" s="159"/>
      <c r="T9" s="159"/>
      <c r="U9" s="160"/>
    </row>
    <row r="10" spans="2:21" ht="15" customHeight="1">
      <c r="B10" s="155"/>
      <c r="C10" s="156"/>
      <c r="D10" s="156"/>
      <c r="E10" s="156"/>
      <c r="F10" s="156"/>
      <c r="G10" s="156"/>
      <c r="H10" s="156"/>
      <c r="I10" s="156"/>
      <c r="J10" s="156"/>
      <c r="K10" s="157"/>
      <c r="L10" s="158"/>
      <c r="M10" s="159"/>
      <c r="N10" s="159"/>
      <c r="O10" s="159"/>
      <c r="P10" s="159"/>
      <c r="Q10" s="159"/>
      <c r="R10" s="159"/>
      <c r="S10" s="159"/>
      <c r="T10" s="159"/>
      <c r="U10" s="160"/>
    </row>
    <row r="11" spans="2:21" ht="15" customHeight="1" thickBot="1">
      <c r="B11" s="155"/>
      <c r="C11" s="156"/>
      <c r="D11" s="156"/>
      <c r="E11" s="156"/>
      <c r="F11" s="156"/>
      <c r="G11" s="156"/>
      <c r="H11" s="156"/>
      <c r="I11" s="156"/>
      <c r="J11" s="156"/>
      <c r="K11" s="157"/>
      <c r="L11" s="158"/>
      <c r="M11" s="159"/>
      <c r="N11" s="159"/>
      <c r="O11" s="159"/>
      <c r="P11" s="159"/>
      <c r="Q11" s="159"/>
      <c r="R11" s="159"/>
      <c r="S11" s="159"/>
      <c r="T11" s="159"/>
      <c r="U11" s="160"/>
    </row>
    <row r="12" spans="2:21" ht="15" customHeight="1">
      <c r="B12" s="1"/>
      <c r="J12" s="161" t="s">
        <v>57</v>
      </c>
      <c r="K12" s="3"/>
      <c r="M12" s="140" t="s">
        <v>58</v>
      </c>
      <c r="N12" s="141"/>
      <c r="U12" s="3"/>
    </row>
    <row r="13" spans="2:21">
      <c r="B13" s="1"/>
      <c r="J13" s="162"/>
      <c r="K13" s="3"/>
      <c r="M13" s="142"/>
      <c r="N13" s="143"/>
      <c r="U13" s="3"/>
    </row>
    <row r="14" spans="2:21" ht="15" customHeight="1">
      <c r="B14" s="1"/>
      <c r="J14" s="162"/>
      <c r="K14" s="3"/>
      <c r="M14" s="142"/>
      <c r="N14" s="143"/>
      <c r="U14" s="3"/>
    </row>
    <row r="15" spans="2:21">
      <c r="B15" s="1"/>
      <c r="J15" s="162"/>
      <c r="K15" s="3"/>
      <c r="M15" s="142"/>
      <c r="N15" s="143"/>
      <c r="U15" s="3"/>
    </row>
    <row r="16" spans="2:21">
      <c r="B16" s="1"/>
      <c r="J16" s="162"/>
      <c r="K16" s="3"/>
      <c r="M16" s="142"/>
      <c r="N16" s="143"/>
      <c r="U16" s="3"/>
    </row>
    <row r="17" spans="2:21">
      <c r="B17" s="1"/>
      <c r="J17" s="162"/>
      <c r="K17" s="3"/>
      <c r="M17" s="142"/>
      <c r="N17" s="143"/>
      <c r="U17" s="3"/>
    </row>
    <row r="18" spans="2:21">
      <c r="B18" s="1"/>
      <c r="J18" s="162"/>
      <c r="K18" s="3"/>
      <c r="M18" s="142"/>
      <c r="N18" s="143"/>
      <c r="U18" s="3"/>
    </row>
    <row r="19" spans="2:21">
      <c r="B19" s="1"/>
      <c r="J19" s="162"/>
      <c r="K19" s="3"/>
      <c r="M19" s="142"/>
      <c r="N19" s="143"/>
      <c r="U19" s="3"/>
    </row>
    <row r="20" spans="2:21">
      <c r="B20" s="1"/>
      <c r="J20" s="162"/>
      <c r="K20" s="3"/>
      <c r="M20" s="142"/>
      <c r="N20" s="143"/>
      <c r="U20" s="3"/>
    </row>
    <row r="21" spans="2:21">
      <c r="B21" s="1"/>
      <c r="J21" s="162"/>
      <c r="K21" s="3"/>
      <c r="M21" s="142"/>
      <c r="N21" s="143"/>
      <c r="U21" s="3"/>
    </row>
    <row r="22" spans="2:21">
      <c r="B22" s="1"/>
      <c r="J22" s="162"/>
      <c r="K22" s="3"/>
      <c r="M22" s="142"/>
      <c r="N22" s="143"/>
      <c r="U22" s="3"/>
    </row>
    <row r="23" spans="2:21" ht="19.95" customHeight="1" thickBot="1">
      <c r="B23" s="1"/>
      <c r="J23" s="163"/>
      <c r="K23" s="3"/>
      <c r="M23" s="144"/>
      <c r="N23" s="145"/>
      <c r="U23" s="3"/>
    </row>
    <row r="24" spans="2:21">
      <c r="B24" s="1"/>
      <c r="K24" s="3"/>
      <c r="U24" s="3"/>
    </row>
    <row r="25" spans="2:21" ht="15" thickBot="1">
      <c r="B25" s="4"/>
      <c r="C25" s="5"/>
      <c r="D25" s="5"/>
      <c r="E25" s="5"/>
      <c r="F25" s="5"/>
      <c r="G25" s="5"/>
      <c r="H25" s="5"/>
      <c r="I25" s="5"/>
      <c r="J25" s="5"/>
      <c r="K25" s="6"/>
      <c r="U25" s="3"/>
    </row>
    <row r="26" spans="2:21" ht="15" customHeight="1">
      <c r="B26" s="152" t="s">
        <v>3</v>
      </c>
      <c r="C26" s="153"/>
      <c r="D26" s="153"/>
      <c r="E26" s="153"/>
      <c r="F26" s="153"/>
      <c r="G26" s="153"/>
      <c r="H26" s="153"/>
      <c r="I26" s="153"/>
      <c r="J26" s="153"/>
      <c r="K26" s="154"/>
      <c r="L26" s="146" t="s">
        <v>78</v>
      </c>
      <c r="M26" s="147"/>
      <c r="N26" s="147"/>
      <c r="O26" s="147"/>
      <c r="P26" s="147"/>
      <c r="Q26" s="147"/>
      <c r="R26" s="147"/>
      <c r="S26" s="147"/>
      <c r="T26" s="147"/>
      <c r="U26" s="148"/>
    </row>
    <row r="27" spans="2:21" ht="15" customHeight="1">
      <c r="B27" s="155"/>
      <c r="C27" s="156"/>
      <c r="D27" s="156"/>
      <c r="E27" s="156"/>
      <c r="F27" s="156"/>
      <c r="G27" s="156"/>
      <c r="H27" s="156"/>
      <c r="I27" s="156"/>
      <c r="J27" s="156"/>
      <c r="K27" s="157"/>
      <c r="L27" s="158"/>
      <c r="M27" s="159"/>
      <c r="N27" s="159"/>
      <c r="O27" s="159"/>
      <c r="P27" s="159"/>
      <c r="Q27" s="159"/>
      <c r="R27" s="159"/>
      <c r="S27" s="159"/>
      <c r="T27" s="159"/>
      <c r="U27" s="160"/>
    </row>
    <row r="28" spans="2:21" ht="15" customHeight="1">
      <c r="B28" s="155"/>
      <c r="C28" s="156"/>
      <c r="D28" s="156"/>
      <c r="E28" s="156"/>
      <c r="F28" s="156"/>
      <c r="G28" s="156"/>
      <c r="H28" s="156"/>
      <c r="I28" s="156"/>
      <c r="J28" s="156"/>
      <c r="K28" s="157"/>
      <c r="L28" s="158"/>
      <c r="M28" s="159"/>
      <c r="N28" s="159"/>
      <c r="O28" s="159"/>
      <c r="P28" s="159"/>
      <c r="Q28" s="159"/>
      <c r="R28" s="159"/>
      <c r="S28" s="159"/>
      <c r="T28" s="159"/>
      <c r="U28" s="160"/>
    </row>
    <row r="29" spans="2:21" ht="15" customHeight="1">
      <c r="B29" s="155"/>
      <c r="C29" s="156"/>
      <c r="D29" s="156"/>
      <c r="E29" s="156"/>
      <c r="F29" s="156"/>
      <c r="G29" s="156"/>
      <c r="H29" s="156"/>
      <c r="I29" s="156"/>
      <c r="J29" s="156"/>
      <c r="K29" s="157"/>
      <c r="L29" s="158"/>
      <c r="M29" s="159"/>
      <c r="N29" s="159"/>
      <c r="O29" s="159"/>
      <c r="P29" s="159"/>
      <c r="Q29" s="159"/>
      <c r="R29" s="159"/>
      <c r="S29" s="159"/>
      <c r="T29" s="159"/>
      <c r="U29" s="160"/>
    </row>
    <row r="30" spans="2:21" ht="15" customHeight="1" thickBot="1">
      <c r="B30" s="155"/>
      <c r="C30" s="156"/>
      <c r="D30" s="156"/>
      <c r="E30" s="156"/>
      <c r="F30" s="156"/>
      <c r="G30" s="156"/>
      <c r="H30" s="156"/>
      <c r="I30" s="156"/>
      <c r="J30" s="156"/>
      <c r="K30" s="157"/>
      <c r="L30" s="158"/>
      <c r="M30" s="159"/>
      <c r="N30" s="159"/>
      <c r="O30" s="159"/>
      <c r="P30" s="159"/>
      <c r="Q30" s="159"/>
      <c r="R30" s="159"/>
      <c r="S30" s="159"/>
      <c r="T30" s="159"/>
      <c r="U30" s="160"/>
    </row>
    <row r="31" spans="2:21" ht="15" customHeight="1">
      <c r="B31" s="1"/>
      <c r="K31" s="140" t="s">
        <v>59</v>
      </c>
      <c r="L31" s="141"/>
      <c r="U31" s="3"/>
    </row>
    <row r="32" spans="2:21" ht="15" customHeight="1">
      <c r="B32" s="1"/>
      <c r="K32" s="142"/>
      <c r="L32" s="143"/>
      <c r="U32" s="3"/>
    </row>
    <row r="33" spans="2:21">
      <c r="B33" s="1"/>
      <c r="K33" s="142"/>
      <c r="L33" s="143"/>
      <c r="U33" s="3"/>
    </row>
    <row r="34" spans="2:21">
      <c r="B34" s="1"/>
      <c r="K34" s="142"/>
      <c r="L34" s="143"/>
      <c r="U34" s="3"/>
    </row>
    <row r="35" spans="2:21">
      <c r="B35" s="1"/>
      <c r="K35" s="142"/>
      <c r="L35" s="143"/>
      <c r="U35" s="3"/>
    </row>
    <row r="36" spans="2:21">
      <c r="B36" s="1"/>
      <c r="K36" s="142"/>
      <c r="L36" s="143"/>
      <c r="U36" s="3"/>
    </row>
    <row r="37" spans="2:21">
      <c r="B37" s="1"/>
      <c r="K37" s="142"/>
      <c r="L37" s="143"/>
      <c r="U37" s="3"/>
    </row>
    <row r="38" spans="2:21">
      <c r="B38" s="1"/>
      <c r="K38" s="142"/>
      <c r="L38" s="143"/>
      <c r="U38" s="3"/>
    </row>
    <row r="39" spans="2:21">
      <c r="B39" s="1"/>
      <c r="K39" s="142"/>
      <c r="L39" s="143"/>
      <c r="U39" s="3"/>
    </row>
    <row r="40" spans="2:21">
      <c r="B40" s="1"/>
      <c r="K40" s="142"/>
      <c r="L40" s="143"/>
      <c r="U40" s="3"/>
    </row>
    <row r="41" spans="2:21">
      <c r="B41" s="1"/>
      <c r="K41" s="142"/>
      <c r="L41" s="143"/>
      <c r="U41" s="3"/>
    </row>
    <row r="42" spans="2:21" ht="15" thickBot="1">
      <c r="B42" s="1"/>
      <c r="K42" s="144"/>
      <c r="L42" s="145"/>
      <c r="U42" s="3"/>
    </row>
    <row r="43" spans="2:21">
      <c r="B43" s="1"/>
      <c r="L43" s="1"/>
      <c r="U43" s="3"/>
    </row>
    <row r="44" spans="2:21" ht="15" thickBot="1">
      <c r="B44" s="4"/>
      <c r="C44" s="5"/>
      <c r="D44" s="5"/>
      <c r="E44" s="5"/>
      <c r="F44" s="5"/>
      <c r="G44" s="5"/>
      <c r="H44" s="5"/>
      <c r="I44" s="5"/>
      <c r="J44" s="5"/>
      <c r="K44" s="5"/>
      <c r="L44" s="4"/>
      <c r="M44" s="5"/>
      <c r="N44" s="5"/>
      <c r="O44" s="5"/>
      <c r="P44" s="5"/>
      <c r="Q44" s="5"/>
      <c r="R44" s="5"/>
      <c r="S44" s="5"/>
      <c r="T44" s="5"/>
      <c r="U44" s="6"/>
    </row>
    <row r="47" spans="2:21" ht="15" thickBot="1"/>
    <row r="48" spans="2:21" ht="43.8" thickBot="1">
      <c r="B48" s="54" t="s">
        <v>72</v>
      </c>
      <c r="C48" s="55" t="s">
        <v>73</v>
      </c>
      <c r="D48" s="55" t="s">
        <v>74</v>
      </c>
      <c r="E48" s="55" t="s">
        <v>75</v>
      </c>
      <c r="F48" s="55" t="s">
        <v>76</v>
      </c>
      <c r="G48" s="56" t="s">
        <v>77</v>
      </c>
    </row>
    <row r="49" spans="2:7">
      <c r="B49" s="61">
        <v>44927</v>
      </c>
      <c r="C49" s="62">
        <v>128.76</v>
      </c>
      <c r="D49" s="62">
        <v>178.73599999999999</v>
      </c>
      <c r="E49" s="62">
        <v>4712.18</v>
      </c>
      <c r="F49" s="62">
        <v>4632.2</v>
      </c>
      <c r="G49" s="63">
        <v>0.84199999999999997</v>
      </c>
    </row>
    <row r="50" spans="2:7">
      <c r="B50" s="49">
        <v>44958</v>
      </c>
      <c r="C50" s="48">
        <v>130.87</v>
      </c>
      <c r="D50" s="48">
        <v>181.43</v>
      </c>
      <c r="E50" s="48">
        <v>4802.75</v>
      </c>
      <c r="F50" s="48">
        <v>4808.1400000000003</v>
      </c>
      <c r="G50" s="50">
        <v>0.82799999999999996</v>
      </c>
    </row>
    <row r="51" spans="2:7">
      <c r="B51" s="49">
        <v>44986</v>
      </c>
      <c r="C51" s="48">
        <v>131.77000000000001</v>
      </c>
      <c r="D51" s="48">
        <v>181.36</v>
      </c>
      <c r="E51" s="48">
        <v>4760.96</v>
      </c>
      <c r="F51" s="48">
        <v>4627.2700000000004</v>
      </c>
      <c r="G51" s="50">
        <v>0.79400000000000004</v>
      </c>
    </row>
    <row r="52" spans="2:7">
      <c r="B52" s="49">
        <v>45017</v>
      </c>
      <c r="C52" s="48">
        <v>132.80000000000001</v>
      </c>
      <c r="D52" s="48">
        <v>179.17</v>
      </c>
      <c r="E52" s="48">
        <v>4526.03</v>
      </c>
      <c r="F52" s="48">
        <v>4669</v>
      </c>
      <c r="G52" s="50">
        <v>0.81100000000000005</v>
      </c>
    </row>
    <row r="53" spans="2:7">
      <c r="B53" s="49">
        <v>45047</v>
      </c>
      <c r="C53" s="48">
        <v>133.38</v>
      </c>
      <c r="D53" s="48">
        <v>177.7</v>
      </c>
      <c r="E53" s="48">
        <v>4539.54</v>
      </c>
      <c r="F53" s="48">
        <v>4408.6499999999996</v>
      </c>
      <c r="G53" s="50">
        <v>0.66600000000000004</v>
      </c>
    </row>
    <row r="54" spans="2:7">
      <c r="B54" s="49">
        <v>45078</v>
      </c>
      <c r="C54" s="48">
        <v>133.78</v>
      </c>
      <c r="D54" s="48">
        <v>174.91</v>
      </c>
      <c r="E54" s="48">
        <v>4213.53</v>
      </c>
      <c r="F54" s="48">
        <v>4191.28</v>
      </c>
      <c r="G54" s="50">
        <v>0.54100000000000004</v>
      </c>
    </row>
    <row r="55" spans="2:7">
      <c r="B55" s="49">
        <v>45108</v>
      </c>
      <c r="C55" s="48">
        <v>134.44999999999999</v>
      </c>
      <c r="D55" s="48">
        <v>173.52</v>
      </c>
      <c r="E55" s="48">
        <v>4067.63</v>
      </c>
      <c r="F55" s="48">
        <v>3923.49</v>
      </c>
      <c r="G55" s="50">
        <v>0.72299999999999998</v>
      </c>
    </row>
    <row r="56" spans="2:7">
      <c r="B56" s="49">
        <v>45139</v>
      </c>
      <c r="C56" s="48">
        <v>135.38999999999999</v>
      </c>
      <c r="D56" s="48">
        <v>175.6</v>
      </c>
      <c r="E56" s="48">
        <v>4066.87</v>
      </c>
      <c r="F56" s="48">
        <v>4085.33</v>
      </c>
      <c r="G56" s="50">
        <v>0.73</v>
      </c>
    </row>
    <row r="57" spans="2:7">
      <c r="B57" s="49">
        <v>45170</v>
      </c>
      <c r="C57" s="48">
        <v>136.11000000000001</v>
      </c>
      <c r="D57" s="48">
        <v>177.12</v>
      </c>
      <c r="E57" s="48">
        <v>4008.41</v>
      </c>
      <c r="F57" s="48">
        <v>4053.76</v>
      </c>
      <c r="G57" s="50">
        <v>0.72099999999999997</v>
      </c>
    </row>
    <row r="58" spans="2:7">
      <c r="B58" s="49">
        <v>45200</v>
      </c>
      <c r="C58" s="48">
        <v>136.44999999999999</v>
      </c>
      <c r="D58" s="48">
        <v>177.43</v>
      </c>
      <c r="E58" s="48">
        <v>4219.16</v>
      </c>
      <c r="F58" s="48">
        <v>4060.83</v>
      </c>
      <c r="G58" s="50">
        <v>0.71899999999999997</v>
      </c>
    </row>
    <row r="59" spans="2:7">
      <c r="B59" s="49">
        <v>45231</v>
      </c>
      <c r="C59" s="48">
        <v>137.09</v>
      </c>
      <c r="D59" s="48">
        <v>176.2</v>
      </c>
      <c r="E59" s="48">
        <v>4040.26</v>
      </c>
      <c r="F59" s="48">
        <v>3980.67</v>
      </c>
      <c r="G59" s="50">
        <v>0.66</v>
      </c>
    </row>
    <row r="60" spans="2:7">
      <c r="B60" s="49">
        <v>45261</v>
      </c>
      <c r="C60" s="48">
        <v>137.72</v>
      </c>
      <c r="D60" s="48">
        <v>174.58</v>
      </c>
      <c r="E60" s="48">
        <v>3954.14</v>
      </c>
      <c r="F60" s="48">
        <v>3822.05</v>
      </c>
      <c r="G60" s="50">
        <v>0.72299999999999998</v>
      </c>
    </row>
    <row r="61" spans="2:7">
      <c r="B61" s="49">
        <v>45292</v>
      </c>
      <c r="C61" s="48">
        <v>138.97999999999999</v>
      </c>
      <c r="D61" s="48">
        <v>175.64</v>
      </c>
      <c r="E61" s="48">
        <v>3920.2</v>
      </c>
      <c r="F61" s="48">
        <v>3925.6</v>
      </c>
      <c r="G61" s="50">
        <v>0.72</v>
      </c>
    </row>
    <row r="62" spans="2:7">
      <c r="B62" s="49">
        <v>45323</v>
      </c>
      <c r="C62" s="48">
        <v>140.49</v>
      </c>
      <c r="D62" s="48">
        <v>177.35</v>
      </c>
      <c r="E62" s="48">
        <v>3931.85</v>
      </c>
      <c r="F62" s="48">
        <v>3933.56</v>
      </c>
      <c r="G62" s="50">
        <v>0.93500000000000005</v>
      </c>
    </row>
    <row r="63" spans="2:7">
      <c r="B63" s="49">
        <v>45352</v>
      </c>
      <c r="C63" s="48">
        <v>141.47999999999999</v>
      </c>
      <c r="D63" s="48">
        <v>177.3</v>
      </c>
      <c r="E63" s="48">
        <v>3908.67</v>
      </c>
      <c r="F63" s="48">
        <v>3842.3</v>
      </c>
      <c r="G63" s="50">
        <v>0.84</v>
      </c>
    </row>
    <row r="64" spans="2:7">
      <c r="B64" s="49">
        <v>45383</v>
      </c>
      <c r="C64" s="48">
        <v>142.32</v>
      </c>
      <c r="D64" s="48">
        <v>177.97</v>
      </c>
      <c r="E64" s="48">
        <v>3866.12</v>
      </c>
      <c r="F64" s="48">
        <v>3873.44</v>
      </c>
      <c r="G64" s="50">
        <v>0.81299999999999994</v>
      </c>
    </row>
    <row r="65" spans="2:7">
      <c r="B65" s="49">
        <v>45413</v>
      </c>
      <c r="C65" s="48">
        <v>142.91999999999999</v>
      </c>
      <c r="D65" s="48">
        <v>177.66</v>
      </c>
      <c r="E65" s="48">
        <v>3865.09</v>
      </c>
      <c r="F65" s="48">
        <v>3874.32</v>
      </c>
      <c r="G65" s="50">
        <v>0.72299999999999998</v>
      </c>
    </row>
    <row r="66" spans="2:7">
      <c r="B66" s="49">
        <v>45444</v>
      </c>
      <c r="C66" s="48">
        <v>143.38</v>
      </c>
      <c r="D66" s="48">
        <v>178.94</v>
      </c>
      <c r="E66" s="48">
        <v>4054.56</v>
      </c>
      <c r="F66" s="48">
        <v>4148.04</v>
      </c>
      <c r="G66" s="50">
        <v>0.70499999999999996</v>
      </c>
    </row>
    <row r="67" spans="2:7">
      <c r="B67" s="49">
        <v>45474</v>
      </c>
      <c r="C67" s="48">
        <v>143.66999999999999</v>
      </c>
      <c r="D67" s="48">
        <v>179.3</v>
      </c>
      <c r="E67" s="48">
        <v>4036.8</v>
      </c>
      <c r="F67" s="48">
        <v>4089.05</v>
      </c>
      <c r="G67" s="50">
        <v>0.85</v>
      </c>
    </row>
    <row r="68" spans="2:7">
      <c r="B68" s="49">
        <v>45505</v>
      </c>
      <c r="C68" s="48">
        <v>143.66999999999999</v>
      </c>
      <c r="D68" s="48">
        <v>177.83</v>
      </c>
      <c r="E68" s="48">
        <v>4062.98</v>
      </c>
      <c r="F68" s="48">
        <v>4160.3100000000004</v>
      </c>
      <c r="G68" s="50">
        <v>0.749</v>
      </c>
    </row>
    <row r="69" spans="2:7" ht="15" thickBot="1">
      <c r="B69" s="52">
        <v>45536</v>
      </c>
      <c r="C69" s="53">
        <v>144.02000000000001</v>
      </c>
      <c r="D69" s="53">
        <v>179.48</v>
      </c>
      <c r="E69" s="53">
        <v>4191.8999999999996</v>
      </c>
      <c r="F69" s="53">
        <v>4164.3999999999996</v>
      </c>
      <c r="G69" s="73">
        <v>0.73499999999999999</v>
      </c>
    </row>
    <row r="70" spans="2:7">
      <c r="B70"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X63"/>
  <sheetViews>
    <sheetView zoomScale="84" zoomScaleNormal="84" workbookViewId="0"/>
  </sheetViews>
  <sheetFormatPr baseColWidth="10" defaultRowHeight="14.4"/>
  <cols>
    <col min="1" max="50" width="11.44140625" style="2"/>
  </cols>
  <sheetData>
    <row r="1" spans="1:13">
      <c r="A1" s="2" t="s">
        <v>133</v>
      </c>
    </row>
    <row r="4" spans="1:13" ht="15" thickBot="1"/>
    <row r="5" spans="1:13">
      <c r="E5" s="170" t="s">
        <v>55</v>
      </c>
      <c r="F5" s="171"/>
      <c r="G5" s="171"/>
      <c r="H5" s="171"/>
      <c r="I5" s="171"/>
      <c r="J5" s="171"/>
      <c r="K5" s="171"/>
      <c r="L5" s="171"/>
      <c r="M5" s="172"/>
    </row>
    <row r="6" spans="1:13">
      <c r="E6" s="173"/>
      <c r="F6" s="174"/>
      <c r="G6" s="174"/>
      <c r="H6" s="174"/>
      <c r="I6" s="174"/>
      <c r="J6" s="174"/>
      <c r="K6" s="174"/>
      <c r="L6" s="174"/>
      <c r="M6" s="175"/>
    </row>
    <row r="7" spans="1:13">
      <c r="E7" s="173"/>
      <c r="F7" s="174"/>
      <c r="G7" s="174"/>
      <c r="H7" s="174"/>
      <c r="I7" s="174"/>
      <c r="J7" s="174"/>
      <c r="K7" s="174"/>
      <c r="L7" s="174"/>
      <c r="M7" s="175"/>
    </row>
    <row r="8" spans="1:13">
      <c r="E8" s="173"/>
      <c r="F8" s="174"/>
      <c r="G8" s="174"/>
      <c r="H8" s="174"/>
      <c r="I8" s="174"/>
      <c r="J8" s="174"/>
      <c r="K8" s="174"/>
      <c r="L8" s="174"/>
      <c r="M8" s="175"/>
    </row>
    <row r="9" spans="1:13" ht="15" thickBot="1">
      <c r="E9" s="176"/>
      <c r="F9" s="177"/>
      <c r="G9" s="177"/>
      <c r="H9" s="177"/>
      <c r="I9" s="177"/>
      <c r="J9" s="177"/>
      <c r="K9" s="177"/>
      <c r="L9" s="177"/>
      <c r="M9" s="178"/>
    </row>
    <row r="10" spans="1:13">
      <c r="E10" s="14"/>
      <c r="F10" s="14"/>
      <c r="G10" s="14"/>
      <c r="H10" s="14"/>
      <c r="I10" s="14"/>
      <c r="J10" s="14"/>
      <c r="K10" s="14"/>
      <c r="L10" s="14"/>
      <c r="M10" s="14"/>
    </row>
    <row r="11" spans="1:13">
      <c r="E11" s="14"/>
      <c r="F11" s="14"/>
      <c r="G11" s="14"/>
      <c r="H11" s="14"/>
      <c r="I11" s="14"/>
      <c r="J11" s="14"/>
      <c r="K11" s="14"/>
      <c r="L11" s="14"/>
      <c r="M11" s="14"/>
    </row>
    <row r="13" spans="1:13" ht="19.5" customHeight="1">
      <c r="E13" s="179" t="s">
        <v>56</v>
      </c>
      <c r="F13" s="179"/>
      <c r="G13" s="179"/>
      <c r="H13" s="179"/>
      <c r="I13" s="179"/>
      <c r="J13" s="179"/>
      <c r="K13" s="179"/>
      <c r="L13" s="179"/>
      <c r="M13" s="179"/>
    </row>
    <row r="14" spans="1:13" ht="19.5" customHeight="1">
      <c r="E14" s="179"/>
      <c r="F14" s="179"/>
      <c r="G14" s="179"/>
      <c r="H14" s="179"/>
      <c r="I14" s="179"/>
      <c r="J14" s="179"/>
      <c r="K14" s="179"/>
      <c r="L14" s="179"/>
      <c r="M14" s="179"/>
    </row>
    <row r="15" spans="1:13">
      <c r="E15" s="15"/>
      <c r="F15" s="15"/>
      <c r="G15" s="15"/>
      <c r="H15" s="15"/>
      <c r="I15" s="15"/>
      <c r="J15" s="15"/>
      <c r="K15" s="15"/>
      <c r="L15" s="15"/>
      <c r="M15" s="15"/>
    </row>
    <row r="16" spans="1:13">
      <c r="E16" s="15"/>
      <c r="F16" s="15"/>
      <c r="G16" s="15"/>
      <c r="H16" s="15"/>
      <c r="I16" s="15"/>
      <c r="J16" s="15"/>
      <c r="K16" s="15"/>
      <c r="L16" s="15"/>
      <c r="M16" s="15"/>
    </row>
    <row r="17" spans="5:13">
      <c r="E17" s="15"/>
      <c r="F17" s="15"/>
      <c r="G17" s="15"/>
      <c r="H17" s="15"/>
      <c r="I17" s="15"/>
      <c r="J17" s="15"/>
      <c r="K17" s="15"/>
      <c r="L17" s="15"/>
      <c r="M17" s="15"/>
    </row>
    <row r="18" spans="5:13" ht="15" thickBot="1"/>
    <row r="19" spans="5:13" ht="15" customHeight="1">
      <c r="E19" s="164" t="s">
        <v>53</v>
      </c>
      <c r="F19" s="165"/>
      <c r="G19" s="165"/>
      <c r="H19" s="165"/>
      <c r="I19" s="165"/>
      <c r="J19" s="165"/>
      <c r="K19" s="165"/>
      <c r="L19" s="165"/>
      <c r="M19" s="166"/>
    </row>
    <row r="20" spans="5:13" ht="15" customHeight="1" thickBot="1">
      <c r="E20" s="167"/>
      <c r="F20" s="168"/>
      <c r="G20" s="168"/>
      <c r="H20" s="168"/>
      <c r="I20" s="168"/>
      <c r="J20" s="168"/>
      <c r="K20" s="168"/>
      <c r="L20" s="168"/>
      <c r="M20" s="169"/>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 thickBot="1">
      <c r="E29" s="4"/>
      <c r="F29" s="5"/>
      <c r="G29" s="5"/>
      <c r="H29" s="5"/>
      <c r="I29" s="5"/>
      <c r="J29" s="5"/>
      <c r="K29" s="5"/>
      <c r="L29" s="5"/>
      <c r="M29" s="6"/>
    </row>
    <row r="60" spans="5:13" ht="15" thickBot="1"/>
    <row r="61" spans="5:13">
      <c r="E61" s="180" t="s">
        <v>54</v>
      </c>
      <c r="F61" s="181"/>
      <c r="G61" s="181"/>
      <c r="H61" s="181"/>
      <c r="I61" s="181"/>
      <c r="J61" s="181"/>
      <c r="K61" s="181"/>
      <c r="L61" s="181"/>
      <c r="M61" s="182"/>
    </row>
    <row r="62" spans="5:13">
      <c r="E62" s="183"/>
      <c r="F62" s="184"/>
      <c r="G62" s="184"/>
      <c r="H62" s="184"/>
      <c r="I62" s="184"/>
      <c r="J62" s="184"/>
      <c r="K62" s="184"/>
      <c r="L62" s="184"/>
      <c r="M62" s="185"/>
    </row>
    <row r="63" spans="5:13" ht="15" thickBot="1">
      <c r="E63" s="186"/>
      <c r="F63" s="187"/>
      <c r="G63" s="187"/>
      <c r="H63" s="187"/>
      <c r="I63" s="187"/>
      <c r="J63" s="187"/>
      <c r="K63" s="187"/>
      <c r="L63" s="187"/>
      <c r="M63" s="188"/>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5" zoomScaleNormal="85" workbookViewId="0">
      <selection activeCell="C8" sqref="C8"/>
    </sheetView>
  </sheetViews>
  <sheetFormatPr baseColWidth="10" defaultColWidth="11.44140625" defaultRowHeight="14.4"/>
  <cols>
    <col min="1" max="3" width="11.44140625" style="2"/>
    <col min="4" max="4" width="14.44140625" style="2" customWidth="1"/>
    <col min="5" max="5" width="18" style="2" customWidth="1"/>
    <col min="6" max="14" width="10.33203125" style="2" customWidth="1"/>
    <col min="15" max="16384" width="11.44140625" style="2"/>
  </cols>
  <sheetData>
    <row r="1" spans="1:18">
      <c r="A1" s="190"/>
      <c r="B1" s="190"/>
      <c r="C1" s="190"/>
    </row>
    <row r="2" spans="1:18" ht="15" thickBot="1"/>
    <row r="3" spans="1:18" ht="26.25" customHeight="1" thickBot="1">
      <c r="F3" s="193" t="s">
        <v>118</v>
      </c>
      <c r="G3" s="194"/>
      <c r="H3" s="194"/>
      <c r="I3" s="194"/>
      <c r="J3" s="194"/>
      <c r="K3" s="194"/>
      <c r="L3" s="194"/>
      <c r="M3" s="194"/>
      <c r="N3" s="194"/>
      <c r="O3" s="194"/>
      <c r="P3" s="194"/>
      <c r="Q3" s="194"/>
      <c r="R3" s="195"/>
    </row>
    <row r="4" spans="1:18" ht="26.25" customHeight="1" thickBot="1">
      <c r="E4" s="66" t="s">
        <v>60</v>
      </c>
      <c r="F4" s="78">
        <v>45170</v>
      </c>
      <c r="G4" s="64">
        <v>45200</v>
      </c>
      <c r="H4" s="64">
        <v>45231</v>
      </c>
      <c r="I4" s="64">
        <v>45261</v>
      </c>
      <c r="J4" s="64">
        <v>45292</v>
      </c>
      <c r="K4" s="64">
        <v>45323</v>
      </c>
      <c r="L4" s="70">
        <v>45352</v>
      </c>
      <c r="M4" s="64">
        <v>45383</v>
      </c>
      <c r="N4" s="70">
        <v>45413</v>
      </c>
      <c r="O4" s="64">
        <v>45444</v>
      </c>
      <c r="P4" s="70">
        <v>45474</v>
      </c>
      <c r="Q4" s="64">
        <v>45505</v>
      </c>
      <c r="R4" s="79">
        <v>45536</v>
      </c>
    </row>
    <row r="5" spans="1:18" ht="26.25" customHeight="1">
      <c r="E5" s="44" t="s">
        <v>63</v>
      </c>
      <c r="F5" s="82">
        <v>1257.56792</v>
      </c>
      <c r="G5" s="69">
        <v>1218.23732</v>
      </c>
      <c r="H5" s="69">
        <v>1175.36383</v>
      </c>
      <c r="I5" s="69">
        <v>1201.4094600000001</v>
      </c>
      <c r="J5" s="69">
        <v>1282.7961299999999</v>
      </c>
      <c r="K5" s="69">
        <v>1332.3318999999999</v>
      </c>
      <c r="L5" s="69">
        <v>1210.1894</v>
      </c>
      <c r="M5" s="69">
        <v>1234.8489099999999</v>
      </c>
      <c r="N5" s="69">
        <v>1145.7721100000001</v>
      </c>
      <c r="O5" s="69">
        <v>1057.5838699999999</v>
      </c>
      <c r="P5" s="69">
        <v>1254.50974</v>
      </c>
      <c r="Q5" s="69">
        <v>1184.7213400000001</v>
      </c>
      <c r="R5" s="81">
        <v>1250.14158</v>
      </c>
    </row>
    <row r="6" spans="1:18" ht="26.25" customHeight="1">
      <c r="E6" s="29" t="s">
        <v>64</v>
      </c>
      <c r="F6" s="74">
        <v>662.12010999999995</v>
      </c>
      <c r="G6" s="11">
        <v>683.34339999999997</v>
      </c>
      <c r="H6" s="11">
        <v>676.17501000000004</v>
      </c>
      <c r="I6" s="11">
        <v>659.45561999999995</v>
      </c>
      <c r="J6" s="11">
        <v>689.52026000000001</v>
      </c>
      <c r="K6" s="11">
        <v>903.57952</v>
      </c>
      <c r="L6" s="11">
        <v>634.06871000000001</v>
      </c>
      <c r="M6" s="11">
        <v>644.20610999999997</v>
      </c>
      <c r="N6" s="11">
        <v>626.50918999999999</v>
      </c>
      <c r="O6" s="11">
        <v>762.91840999999999</v>
      </c>
      <c r="P6" s="11">
        <v>712.27544999999998</v>
      </c>
      <c r="Q6" s="11">
        <v>730.33019000000002</v>
      </c>
      <c r="R6" s="25">
        <v>688.49208999999996</v>
      </c>
    </row>
    <row r="7" spans="1:18" ht="26.25" customHeight="1">
      <c r="E7" s="29" t="s">
        <v>65</v>
      </c>
      <c r="F7" s="74">
        <v>683.34339999999997</v>
      </c>
      <c r="G7" s="11">
        <v>683.34</v>
      </c>
      <c r="H7" s="11">
        <v>683.34339999999997</v>
      </c>
      <c r="I7" s="11">
        <v>683.34339999999997</v>
      </c>
      <c r="J7" s="11">
        <v>746.75766999999996</v>
      </c>
      <c r="K7" s="11">
        <v>746.75766999999996</v>
      </c>
      <c r="L7" s="11">
        <v>746.75766999999996</v>
      </c>
      <c r="M7" s="11">
        <v>746.72251000000006</v>
      </c>
      <c r="N7" s="11">
        <v>746.75766999999996</v>
      </c>
      <c r="O7" s="11">
        <v>746.75766999999996</v>
      </c>
      <c r="P7" s="11">
        <v>746.75766999999996</v>
      </c>
      <c r="Q7" s="11">
        <v>746.75766999999996</v>
      </c>
      <c r="R7" s="25">
        <v>746.75766999999996</v>
      </c>
    </row>
    <row r="8" spans="1:18" ht="26.25" customHeight="1">
      <c r="E8" s="29" t="s">
        <v>66</v>
      </c>
      <c r="F8" s="74">
        <v>2717.39624</v>
      </c>
      <c r="G8" s="11">
        <v>2696.2615900000001</v>
      </c>
      <c r="H8" s="11">
        <v>2650.1422200000002</v>
      </c>
      <c r="I8" s="11">
        <v>2657.2616200000002</v>
      </c>
      <c r="J8" s="11">
        <v>2844.5066400000001</v>
      </c>
      <c r="K8" s="11">
        <v>3112.31043</v>
      </c>
      <c r="L8" s="11">
        <v>2710.99181</v>
      </c>
      <c r="M8" s="11">
        <v>2755.1442499999998</v>
      </c>
      <c r="N8" s="11">
        <v>2625.9594900000002</v>
      </c>
      <c r="O8" s="11">
        <v>2674.4264499999999</v>
      </c>
      <c r="P8" s="11">
        <v>2835.8522400000002</v>
      </c>
      <c r="Q8" s="11">
        <v>2779.1633000000002</v>
      </c>
      <c r="R8" s="25">
        <v>2801.0820100000001</v>
      </c>
    </row>
    <row r="9" spans="1:18" ht="26.25" customHeight="1" thickBot="1">
      <c r="E9" s="30" t="s">
        <v>67</v>
      </c>
      <c r="F9" s="75">
        <v>3431.7821100000001</v>
      </c>
      <c r="G9" s="26">
        <v>3445.7196899999999</v>
      </c>
      <c r="H9" s="26">
        <v>3450.0091200000002</v>
      </c>
      <c r="I9" s="26">
        <v>3461.85817</v>
      </c>
      <c r="J9" s="26">
        <v>3473.4200099999998</v>
      </c>
      <c r="K9" s="26">
        <v>3500.81682</v>
      </c>
      <c r="L9" s="26">
        <v>3534.4291800000001</v>
      </c>
      <c r="M9" s="26">
        <v>3554.8863099999999</v>
      </c>
      <c r="N9" s="26">
        <v>3571.5225099999998</v>
      </c>
      <c r="O9" s="26">
        <v>3582.0963000000002</v>
      </c>
      <c r="P9" s="26">
        <v>3589.1335399999998</v>
      </c>
      <c r="Q9" s="26">
        <v>3591.8974199999998</v>
      </c>
      <c r="R9" s="27">
        <v>3587.4075499999999</v>
      </c>
    </row>
    <row r="10" spans="1:18" ht="30" customHeight="1" thickBot="1">
      <c r="E10" s="196" t="s">
        <v>88</v>
      </c>
      <c r="F10" s="197"/>
      <c r="G10" s="197"/>
      <c r="H10" s="197"/>
      <c r="I10" s="197"/>
      <c r="J10" s="197"/>
      <c r="K10" s="197"/>
      <c r="L10" s="197"/>
      <c r="M10" s="197"/>
      <c r="N10" s="197"/>
      <c r="O10" s="197"/>
      <c r="P10" s="197"/>
      <c r="Q10" s="197"/>
    </row>
    <row r="11" spans="1:18" ht="30" customHeight="1" thickBot="1">
      <c r="F11" s="193" t="s">
        <v>119</v>
      </c>
      <c r="G11" s="194"/>
      <c r="H11" s="194"/>
      <c r="I11" s="194"/>
      <c r="J11" s="194"/>
      <c r="K11" s="194"/>
      <c r="L11" s="194"/>
      <c r="M11" s="194"/>
      <c r="N11" s="194"/>
      <c r="O11" s="194"/>
      <c r="P11" s="194"/>
      <c r="Q11" s="194"/>
      <c r="R11" s="195"/>
    </row>
    <row r="12" spans="1:18" ht="30" customHeight="1" thickBot="1">
      <c r="D12" s="47" t="s">
        <v>84</v>
      </c>
      <c r="E12" s="47" t="s">
        <v>83</v>
      </c>
      <c r="F12" s="78">
        <v>45170</v>
      </c>
      <c r="G12" s="64">
        <v>45200</v>
      </c>
      <c r="H12" s="64">
        <v>45231</v>
      </c>
      <c r="I12" s="64">
        <v>45261</v>
      </c>
      <c r="J12" s="64">
        <v>45292</v>
      </c>
      <c r="K12" s="64">
        <v>45323</v>
      </c>
      <c r="L12" s="70">
        <v>45352</v>
      </c>
      <c r="M12" s="64">
        <v>45383</v>
      </c>
      <c r="N12" s="70">
        <v>45413</v>
      </c>
      <c r="O12" s="64">
        <v>45444</v>
      </c>
      <c r="P12" s="70">
        <v>45474</v>
      </c>
      <c r="Q12" s="64">
        <v>45505</v>
      </c>
      <c r="R12" s="79">
        <v>45536</v>
      </c>
    </row>
    <row r="13" spans="1:18" ht="30" customHeight="1">
      <c r="D13" s="191" t="s">
        <v>85</v>
      </c>
      <c r="E13" s="44" t="s">
        <v>68</v>
      </c>
      <c r="F13" s="82">
        <v>1365.26</v>
      </c>
      <c r="G13" s="69">
        <v>1372.52</v>
      </c>
      <c r="H13" s="69">
        <v>1375.95</v>
      </c>
      <c r="I13" s="69">
        <v>1382.4</v>
      </c>
      <c r="J13" s="69">
        <v>1388.75</v>
      </c>
      <c r="K13" s="69">
        <v>1401.46</v>
      </c>
      <c r="L13" s="69">
        <v>1416.68</v>
      </c>
      <c r="M13" s="69">
        <v>1426.67</v>
      </c>
      <c r="N13" s="69">
        <v>1435.14</v>
      </c>
      <c r="O13" s="69">
        <v>1441.19</v>
      </c>
      <c r="P13" s="69">
        <v>1445.83</v>
      </c>
      <c r="Q13" s="69">
        <v>1448.75</v>
      </c>
      <c r="R13" s="81">
        <v>1448.75</v>
      </c>
    </row>
    <row r="14" spans="1:18" ht="30" customHeight="1" thickBot="1">
      <c r="D14" s="192"/>
      <c r="E14" s="29" t="s">
        <v>69</v>
      </c>
      <c r="F14" s="74">
        <v>1705.39</v>
      </c>
      <c r="G14" s="11">
        <v>1714.46</v>
      </c>
      <c r="H14" s="11">
        <v>1718.74</v>
      </c>
      <c r="I14" s="11">
        <v>1726.8</v>
      </c>
      <c r="J14" s="11">
        <v>1734.74</v>
      </c>
      <c r="K14" s="11">
        <v>1750.61</v>
      </c>
      <c r="L14" s="11">
        <v>1769.63</v>
      </c>
      <c r="M14" s="11">
        <v>1782.1</v>
      </c>
      <c r="N14" s="11">
        <v>1792.68</v>
      </c>
      <c r="O14" s="11">
        <v>1800.24</v>
      </c>
      <c r="P14" s="11">
        <v>1806.03</v>
      </c>
      <c r="Q14" s="11">
        <v>1809.69</v>
      </c>
      <c r="R14" s="25">
        <v>1809.69</v>
      </c>
    </row>
    <row r="15" spans="1:18" ht="30" customHeight="1" thickBot="1">
      <c r="D15" s="35" t="s">
        <v>86</v>
      </c>
      <c r="E15" s="29" t="s">
        <v>70</v>
      </c>
      <c r="F15" s="74">
        <v>2717.39624</v>
      </c>
      <c r="G15" s="11">
        <v>2696.2615900000001</v>
      </c>
      <c r="H15" s="11">
        <v>2650.1422200000002</v>
      </c>
      <c r="I15" s="11">
        <f>+I8</f>
        <v>2657.2616200000002</v>
      </c>
      <c r="J15" s="11">
        <f>+J8</f>
        <v>2844.5066400000001</v>
      </c>
      <c r="K15" s="11">
        <v>3112.31043</v>
      </c>
      <c r="L15" s="11">
        <f t="shared" ref="L15:Q15" si="0">+L8</f>
        <v>2710.99181</v>
      </c>
      <c r="M15" s="11">
        <f t="shared" si="0"/>
        <v>2755.1442499999998</v>
      </c>
      <c r="N15" s="11">
        <f t="shared" si="0"/>
        <v>2625.9594900000002</v>
      </c>
      <c r="O15" s="11">
        <f t="shared" si="0"/>
        <v>2674.4264499999999</v>
      </c>
      <c r="P15" s="11">
        <f t="shared" si="0"/>
        <v>2835.8522400000002</v>
      </c>
      <c r="Q15" s="11">
        <f t="shared" si="0"/>
        <v>2779.1633000000002</v>
      </c>
      <c r="R15" s="25">
        <f t="shared" ref="R15" si="1">+R8</f>
        <v>2801.0820100000001</v>
      </c>
    </row>
    <row r="16" spans="1:18" ht="30" customHeight="1" thickBot="1">
      <c r="D16" s="35" t="s">
        <v>87</v>
      </c>
      <c r="E16" s="30" t="s">
        <v>71</v>
      </c>
      <c r="F16" s="75">
        <v>3260.8754880000001</v>
      </c>
      <c r="G16" s="26">
        <v>3235.5139079999999</v>
      </c>
      <c r="H16" s="26">
        <v>3180.1706640000002</v>
      </c>
      <c r="I16" s="26">
        <f>+I15*1.2</f>
        <v>3188.7139440000001</v>
      </c>
      <c r="J16" s="26">
        <f>+J15*1.2</f>
        <v>3413.407968</v>
      </c>
      <c r="K16" s="26">
        <v>3734.772516</v>
      </c>
      <c r="L16" s="26">
        <f t="shared" ref="L16:Q16" si="2">+L15*1.2</f>
        <v>3253.1901720000001</v>
      </c>
      <c r="M16" s="26">
        <f t="shared" si="2"/>
        <v>3306.1730999999995</v>
      </c>
      <c r="N16" s="26">
        <f t="shared" si="2"/>
        <v>3151.1513880000002</v>
      </c>
      <c r="O16" s="26">
        <f t="shared" si="2"/>
        <v>3209.3117399999996</v>
      </c>
      <c r="P16" s="26">
        <f t="shared" si="2"/>
        <v>3403.022688</v>
      </c>
      <c r="Q16" s="26">
        <f t="shared" si="2"/>
        <v>3334.9959600000002</v>
      </c>
      <c r="R16" s="27">
        <f t="shared" ref="R16" si="3">+R15*1.2</f>
        <v>3361.2984120000001</v>
      </c>
    </row>
    <row r="17" spans="5:17" ht="15" customHeight="1">
      <c r="E17" s="86" t="s">
        <v>131</v>
      </c>
      <c r="F17" s="57"/>
      <c r="G17" s="57"/>
      <c r="H17" s="57"/>
      <c r="I17" s="57"/>
      <c r="J17" s="57"/>
      <c r="K17" s="57"/>
      <c r="L17" s="57"/>
      <c r="M17" s="57"/>
      <c r="N17" s="57"/>
      <c r="O17" s="57"/>
      <c r="P17" s="57"/>
      <c r="Q17" s="57"/>
    </row>
    <row r="18" spans="5:17" ht="29.25" customHeight="1">
      <c r="E18" s="57"/>
      <c r="F18" s="57"/>
      <c r="G18" s="57"/>
      <c r="H18" s="57"/>
      <c r="I18" s="57"/>
      <c r="J18" s="57"/>
      <c r="K18" s="57"/>
      <c r="L18" s="57"/>
      <c r="M18" s="57"/>
      <c r="N18" s="57"/>
      <c r="O18" s="57"/>
      <c r="P18" s="57"/>
      <c r="Q18" s="57"/>
    </row>
    <row r="41" spans="6:14">
      <c r="F41" s="189"/>
      <c r="G41" s="189"/>
      <c r="H41" s="189"/>
      <c r="I41" s="189"/>
      <c r="J41" s="189"/>
      <c r="K41" s="189"/>
      <c r="L41" s="189"/>
      <c r="M41" s="189"/>
      <c r="N41" s="189"/>
    </row>
    <row r="79" ht="32.25" customHeight="1"/>
    <row r="80" ht="32.25" customHeight="1"/>
    <row r="83" ht="30" customHeight="1"/>
    <row r="86" ht="21" customHeight="1"/>
  </sheetData>
  <mergeCells count="6">
    <mergeCell ref="F41:N41"/>
    <mergeCell ref="A1:C1"/>
    <mergeCell ref="D13:D14"/>
    <mergeCell ref="F3:R3"/>
    <mergeCell ref="F11:R11"/>
    <mergeCell ref="E10:Q1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R86"/>
  <sheetViews>
    <sheetView zoomScale="82" zoomScaleNormal="82" workbookViewId="0">
      <selection sqref="A1:C1"/>
    </sheetView>
  </sheetViews>
  <sheetFormatPr baseColWidth="10" defaultColWidth="11.44140625" defaultRowHeight="14.4"/>
  <cols>
    <col min="1" max="3" width="11.44140625" style="2"/>
    <col min="4" max="4" width="14.44140625" style="2" customWidth="1"/>
    <col min="5" max="5" width="18" style="2" customWidth="1"/>
    <col min="6" max="6" width="9.6640625" style="2" customWidth="1"/>
    <col min="7" max="7" width="10.33203125" style="2" bestFit="1" customWidth="1"/>
    <col min="8" max="10" width="11.44140625" style="2"/>
    <col min="11" max="11" width="11.33203125" style="2" customWidth="1"/>
    <col min="12" max="12" width="12.5546875" style="2" customWidth="1"/>
    <col min="13" max="16384" width="11.44140625" style="2"/>
  </cols>
  <sheetData>
    <row r="1" spans="1:18">
      <c r="A1" s="190"/>
      <c r="B1" s="190"/>
      <c r="C1" s="190"/>
    </row>
    <row r="2" spans="1:18" ht="15" thickBot="1"/>
    <row r="3" spans="1:18" ht="26.25" customHeight="1" thickBot="1">
      <c r="F3" s="193" t="s">
        <v>140</v>
      </c>
      <c r="G3" s="194"/>
      <c r="H3" s="194"/>
      <c r="I3" s="194"/>
      <c r="J3" s="194"/>
      <c r="K3" s="194"/>
      <c r="L3" s="194"/>
      <c r="M3" s="194"/>
      <c r="N3" s="194"/>
      <c r="O3" s="194"/>
      <c r="P3" s="194"/>
      <c r="Q3" s="194"/>
      <c r="R3" s="195"/>
    </row>
    <row r="4" spans="1:18" ht="26.25" customHeight="1" thickBot="1">
      <c r="E4" s="41" t="s">
        <v>60</v>
      </c>
      <c r="F4" s="78">
        <v>45170</v>
      </c>
      <c r="G4" s="64">
        <v>45200</v>
      </c>
      <c r="H4" s="64">
        <v>45231</v>
      </c>
      <c r="I4" s="64">
        <v>45261</v>
      </c>
      <c r="J4" s="64">
        <v>45292</v>
      </c>
      <c r="K4" s="64">
        <v>45323</v>
      </c>
      <c r="L4" s="70">
        <v>45352</v>
      </c>
      <c r="M4" s="64">
        <v>45383</v>
      </c>
      <c r="N4" s="70">
        <v>45413</v>
      </c>
      <c r="O4" s="64">
        <v>45444</v>
      </c>
      <c r="P4" s="70">
        <v>45474</v>
      </c>
      <c r="Q4" s="64">
        <v>45505</v>
      </c>
      <c r="R4" s="79">
        <v>45536</v>
      </c>
    </row>
    <row r="5" spans="1:18" ht="26.25" customHeight="1">
      <c r="E5" s="44" t="s">
        <v>63</v>
      </c>
      <c r="F5" s="80">
        <v>1425</v>
      </c>
      <c r="G5" s="71">
        <v>1378</v>
      </c>
      <c r="H5" s="71">
        <v>1423</v>
      </c>
      <c r="I5" s="71">
        <v>1320</v>
      </c>
      <c r="J5" s="71">
        <v>1441</v>
      </c>
      <c r="K5" s="71">
        <v>1441</v>
      </c>
      <c r="L5" s="69">
        <v>1429</v>
      </c>
      <c r="M5" s="69">
        <v>1479</v>
      </c>
      <c r="N5" s="69">
        <v>1496</v>
      </c>
      <c r="O5" s="69">
        <v>1567</v>
      </c>
      <c r="P5" s="69">
        <v>1627</v>
      </c>
      <c r="Q5" s="69">
        <v>1597</v>
      </c>
      <c r="R5" s="81">
        <v>1629</v>
      </c>
    </row>
    <row r="6" spans="1:18" ht="26.25" customHeight="1">
      <c r="E6" s="29" t="s">
        <v>64</v>
      </c>
      <c r="F6" s="76">
        <v>349</v>
      </c>
      <c r="G6" s="28">
        <v>396</v>
      </c>
      <c r="H6" s="28">
        <v>442</v>
      </c>
      <c r="I6" s="28">
        <v>420</v>
      </c>
      <c r="J6" s="28">
        <v>427</v>
      </c>
      <c r="K6" s="28">
        <v>427</v>
      </c>
      <c r="L6" s="11">
        <v>399</v>
      </c>
      <c r="M6" s="11">
        <v>435</v>
      </c>
      <c r="N6" s="11">
        <v>417</v>
      </c>
      <c r="O6" s="11">
        <v>443</v>
      </c>
      <c r="P6" s="11">
        <v>449</v>
      </c>
      <c r="Q6" s="11">
        <v>459</v>
      </c>
      <c r="R6" s="25">
        <v>455</v>
      </c>
    </row>
    <row r="7" spans="1:18" ht="26.25" customHeight="1">
      <c r="E7" s="29" t="s">
        <v>65</v>
      </c>
      <c r="F7" s="76">
        <v>757</v>
      </c>
      <c r="G7" s="28">
        <v>762</v>
      </c>
      <c r="H7" s="28">
        <v>766</v>
      </c>
      <c r="I7" s="28">
        <v>763</v>
      </c>
      <c r="J7" s="28">
        <v>764</v>
      </c>
      <c r="K7" s="28">
        <v>764</v>
      </c>
      <c r="L7" s="11">
        <v>702.88</v>
      </c>
      <c r="M7" s="11">
        <v>703.7</v>
      </c>
      <c r="N7" s="11">
        <v>706.75</v>
      </c>
      <c r="O7" s="11">
        <v>705.75</v>
      </c>
      <c r="P7" s="11">
        <v>708.62</v>
      </c>
      <c r="Q7" s="11">
        <v>708.42</v>
      </c>
      <c r="R7" s="25">
        <v>704.36</v>
      </c>
    </row>
    <row r="8" spans="1:18" ht="26.25" customHeight="1">
      <c r="E8" s="29" t="s">
        <v>66</v>
      </c>
      <c r="F8" s="76">
        <v>2586.8000000000002</v>
      </c>
      <c r="G8" s="28">
        <v>2594.42</v>
      </c>
      <c r="H8" s="28">
        <v>2697.24</v>
      </c>
      <c r="I8" s="28">
        <v>2567.0300000000002</v>
      </c>
      <c r="J8" s="28">
        <v>2695.95</v>
      </c>
      <c r="K8" s="28">
        <v>2695.95</v>
      </c>
      <c r="L8" s="11">
        <v>2592.3000000000002</v>
      </c>
      <c r="M8" s="11">
        <v>2680.45</v>
      </c>
      <c r="N8" s="11">
        <v>2685.31</v>
      </c>
      <c r="O8" s="11">
        <v>2780.38</v>
      </c>
      <c r="P8" s="11">
        <v>2854.1</v>
      </c>
      <c r="Q8" s="11">
        <v>2836.03</v>
      </c>
      <c r="R8" s="25">
        <v>2868.6</v>
      </c>
    </row>
    <row r="9" spans="1:18" ht="26.25" customHeight="1" thickBot="1">
      <c r="E9" s="30" t="s">
        <v>67</v>
      </c>
      <c r="F9" s="77">
        <v>4744</v>
      </c>
      <c r="G9" s="31">
        <v>4763</v>
      </c>
      <c r="H9" s="31">
        <v>4769</v>
      </c>
      <c r="I9" s="31">
        <v>4786</v>
      </c>
      <c r="J9" s="31">
        <v>4802</v>
      </c>
      <c r="K9" s="31">
        <v>4802</v>
      </c>
      <c r="L9" s="26">
        <v>4886</v>
      </c>
      <c r="M9" s="26">
        <v>4914</v>
      </c>
      <c r="N9" s="26">
        <v>4937</v>
      </c>
      <c r="O9" s="26">
        <v>4952</v>
      </c>
      <c r="P9" s="26">
        <v>4961</v>
      </c>
      <c r="Q9" s="26">
        <v>4965</v>
      </c>
      <c r="R9" s="27">
        <v>4959</v>
      </c>
    </row>
    <row r="10" spans="1:18" ht="30" customHeight="1" thickBot="1">
      <c r="E10" s="196" t="s">
        <v>88</v>
      </c>
      <c r="F10" s="196"/>
      <c r="G10" s="196"/>
      <c r="H10" s="196"/>
      <c r="I10" s="196"/>
      <c r="J10" s="196"/>
      <c r="K10" s="196"/>
      <c r="L10" s="196"/>
      <c r="M10" s="196"/>
      <c r="N10" s="196"/>
      <c r="O10" s="196"/>
      <c r="P10" s="196"/>
      <c r="Q10" s="196"/>
      <c r="R10" s="196"/>
    </row>
    <row r="11" spans="1:18" ht="30" customHeight="1" thickBot="1">
      <c r="F11" s="193" t="s">
        <v>141</v>
      </c>
      <c r="G11" s="194"/>
      <c r="H11" s="194"/>
      <c r="I11" s="194"/>
      <c r="J11" s="194"/>
      <c r="K11" s="194"/>
      <c r="L11" s="194"/>
      <c r="M11" s="194"/>
      <c r="N11" s="194"/>
      <c r="O11" s="194"/>
      <c r="P11" s="194"/>
      <c r="Q11" s="194"/>
      <c r="R11" s="195"/>
    </row>
    <row r="12" spans="1:18" ht="30" customHeight="1" thickBot="1">
      <c r="D12" s="36" t="s">
        <v>84</v>
      </c>
      <c r="E12" s="42" t="s">
        <v>83</v>
      </c>
      <c r="F12" s="78">
        <v>45170</v>
      </c>
      <c r="G12" s="64">
        <v>45200</v>
      </c>
      <c r="H12" s="64">
        <v>45231</v>
      </c>
      <c r="I12" s="64">
        <v>45261</v>
      </c>
      <c r="J12" s="64">
        <v>45292</v>
      </c>
      <c r="K12" s="64">
        <v>45323</v>
      </c>
      <c r="L12" s="70">
        <v>45352</v>
      </c>
      <c r="M12" s="64">
        <v>45383</v>
      </c>
      <c r="N12" s="70">
        <v>45413</v>
      </c>
      <c r="O12" s="64">
        <v>45444</v>
      </c>
      <c r="P12" s="70">
        <v>45474</v>
      </c>
      <c r="Q12" s="64">
        <v>45505</v>
      </c>
      <c r="R12" s="79">
        <v>45536</v>
      </c>
    </row>
    <row r="13" spans="1:18" ht="30" customHeight="1">
      <c r="D13" s="191" t="s">
        <v>85</v>
      </c>
      <c r="E13" s="44" t="s">
        <v>68</v>
      </c>
      <c r="F13" s="80">
        <v>1198</v>
      </c>
      <c r="G13" s="71">
        <v>1201.1300000000001</v>
      </c>
      <c r="H13" s="71">
        <v>1245.69</v>
      </c>
      <c r="I13" s="71">
        <v>1191.7</v>
      </c>
      <c r="J13" s="71">
        <v>1250.0899999999999</v>
      </c>
      <c r="K13" s="71">
        <v>1250.0899999999999</v>
      </c>
      <c r="L13" s="69">
        <v>1203.3</v>
      </c>
      <c r="M13" s="69">
        <v>1237.07</v>
      </c>
      <c r="N13" s="69">
        <v>1241.5899999999999</v>
      </c>
      <c r="O13" s="69">
        <v>1284.18</v>
      </c>
      <c r="P13" s="69">
        <v>1312.77</v>
      </c>
      <c r="Q13" s="69">
        <v>1311.01</v>
      </c>
      <c r="R13" s="81">
        <v>1321.25</v>
      </c>
    </row>
    <row r="14" spans="1:18" ht="30" customHeight="1" thickBot="1">
      <c r="D14" s="192"/>
      <c r="E14" s="29" t="s">
        <v>69</v>
      </c>
      <c r="F14" s="76">
        <v>1503.27</v>
      </c>
      <c r="G14" s="28">
        <v>1507.69</v>
      </c>
      <c r="H14" s="28">
        <v>1564.66</v>
      </c>
      <c r="I14" s="28">
        <v>1497.74</v>
      </c>
      <c r="J14" s="28">
        <v>1571.48</v>
      </c>
      <c r="K14" s="28">
        <v>1571.48</v>
      </c>
      <c r="L14" s="11">
        <v>1510.97</v>
      </c>
      <c r="M14" s="11">
        <v>1556.63</v>
      </c>
      <c r="N14" s="11">
        <v>1558.84</v>
      </c>
      <c r="O14" s="11">
        <v>1613.74</v>
      </c>
      <c r="P14" s="11">
        <v>1647.94</v>
      </c>
      <c r="Q14" s="11">
        <v>1646.32</v>
      </c>
      <c r="R14" s="25">
        <v>1659.26</v>
      </c>
    </row>
    <row r="15" spans="1:18" ht="30" customHeight="1" thickBot="1">
      <c r="D15" s="35" t="s">
        <v>86</v>
      </c>
      <c r="E15" s="29" t="s">
        <v>70</v>
      </c>
      <c r="F15" s="74">
        <v>2586.8000000000002</v>
      </c>
      <c r="G15" s="11">
        <v>2594.42</v>
      </c>
      <c r="H15" s="28">
        <v>2697.24</v>
      </c>
      <c r="I15" s="28">
        <f>+I8</f>
        <v>2567.0300000000002</v>
      </c>
      <c r="J15" s="28">
        <v>2695.95</v>
      </c>
      <c r="K15" s="28">
        <v>2695.95</v>
      </c>
      <c r="L15" s="11">
        <f t="shared" ref="L15:R15" si="0">+L8</f>
        <v>2592.3000000000002</v>
      </c>
      <c r="M15" s="11">
        <f t="shared" si="0"/>
        <v>2680.45</v>
      </c>
      <c r="N15" s="11">
        <f t="shared" si="0"/>
        <v>2685.31</v>
      </c>
      <c r="O15" s="11">
        <f t="shared" si="0"/>
        <v>2780.38</v>
      </c>
      <c r="P15" s="11">
        <f t="shared" si="0"/>
        <v>2854.1</v>
      </c>
      <c r="Q15" s="11">
        <f t="shared" si="0"/>
        <v>2836.03</v>
      </c>
      <c r="R15" s="25">
        <f t="shared" si="0"/>
        <v>2868.6</v>
      </c>
    </row>
    <row r="16" spans="1:18" ht="30" customHeight="1" thickBot="1">
      <c r="D16" s="35" t="s">
        <v>87</v>
      </c>
      <c r="E16" s="30" t="s">
        <v>71</v>
      </c>
      <c r="F16" s="75">
        <v>3104.1600000000003</v>
      </c>
      <c r="G16" s="26">
        <f>G15+G15*20%</f>
        <v>3113.3040000000001</v>
      </c>
      <c r="H16" s="31">
        <v>3236.6879999999996</v>
      </c>
      <c r="I16" s="31">
        <f>+I15*1.2</f>
        <v>3080.4360000000001</v>
      </c>
      <c r="J16" s="31">
        <v>3235.14</v>
      </c>
      <c r="K16" s="31">
        <v>3235.14</v>
      </c>
      <c r="L16" s="26">
        <f t="shared" ref="L16:R16" si="1">+L15*1.2</f>
        <v>3110.76</v>
      </c>
      <c r="M16" s="26">
        <f t="shared" si="1"/>
        <v>3216.5399999999995</v>
      </c>
      <c r="N16" s="26">
        <f t="shared" si="1"/>
        <v>3222.3719999999998</v>
      </c>
      <c r="O16" s="26">
        <f t="shared" si="1"/>
        <v>3336.4560000000001</v>
      </c>
      <c r="P16" s="26">
        <f t="shared" si="1"/>
        <v>3424.9199999999996</v>
      </c>
      <c r="Q16" s="26">
        <f t="shared" si="1"/>
        <v>3403.2360000000003</v>
      </c>
      <c r="R16" s="27">
        <f t="shared" si="1"/>
        <v>3442.3199999999997</v>
      </c>
    </row>
    <row r="17" spans="5:18" ht="15" customHeight="1">
      <c r="E17" s="199" t="s">
        <v>131</v>
      </c>
      <c r="F17" s="199"/>
      <c r="G17" s="199"/>
      <c r="H17" s="199"/>
      <c r="I17" s="199"/>
      <c r="J17" s="199"/>
      <c r="K17" s="199"/>
      <c r="L17" s="199"/>
      <c r="M17" s="199"/>
      <c r="N17" s="199"/>
      <c r="O17" s="199"/>
      <c r="P17" s="199"/>
      <c r="Q17" s="199"/>
      <c r="R17" s="199"/>
    </row>
    <row r="18" spans="5:18" ht="15" customHeight="1">
      <c r="E18" s="200"/>
      <c r="F18" s="200"/>
      <c r="G18" s="200"/>
      <c r="H18" s="200"/>
      <c r="I18" s="200"/>
      <c r="J18" s="200"/>
      <c r="K18" s="200"/>
      <c r="L18" s="200"/>
      <c r="M18" s="200"/>
      <c r="N18" s="200"/>
      <c r="O18" s="200"/>
      <c r="P18" s="200"/>
      <c r="Q18" s="200"/>
      <c r="R18" s="200"/>
    </row>
    <row r="19" spans="5:18">
      <c r="E19" s="200"/>
      <c r="F19" s="200"/>
      <c r="G19" s="200"/>
      <c r="H19" s="200"/>
      <c r="I19" s="200"/>
      <c r="J19" s="200"/>
      <c r="K19" s="200"/>
      <c r="L19" s="200"/>
      <c r="M19" s="200"/>
      <c r="N19" s="200"/>
      <c r="O19" s="200"/>
      <c r="P19" s="200"/>
      <c r="Q19" s="200"/>
      <c r="R19" s="200"/>
    </row>
    <row r="41" spans="6:13">
      <c r="F41" s="198"/>
      <c r="G41" s="198"/>
      <c r="H41" s="198"/>
      <c r="I41" s="198"/>
      <c r="J41" s="198"/>
      <c r="K41" s="198"/>
      <c r="L41" s="198"/>
      <c r="M41" s="198"/>
    </row>
    <row r="62" spans="6:13">
      <c r="F62" s="198"/>
      <c r="G62" s="198"/>
      <c r="H62" s="198"/>
      <c r="I62" s="198"/>
      <c r="J62" s="198"/>
      <c r="K62" s="198"/>
      <c r="L62" s="198"/>
      <c r="M62" s="198"/>
    </row>
    <row r="79" ht="32.25" customHeight="1"/>
    <row r="80" ht="32.25" customHeight="1"/>
    <row r="83" ht="30" customHeight="1"/>
    <row r="86" ht="21" customHeight="1"/>
  </sheetData>
  <mergeCells count="8">
    <mergeCell ref="F62:M62"/>
    <mergeCell ref="A1:C1"/>
    <mergeCell ref="D13:D14"/>
    <mergeCell ref="F3:R3"/>
    <mergeCell ref="F11:R11"/>
    <mergeCell ref="F41:M41"/>
    <mergeCell ref="E17:R19"/>
    <mergeCell ref="E10:R10"/>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R86"/>
  <sheetViews>
    <sheetView zoomScale="82" zoomScaleNormal="82" workbookViewId="0">
      <selection sqref="A1:C1"/>
    </sheetView>
  </sheetViews>
  <sheetFormatPr baseColWidth="10" defaultColWidth="11.44140625" defaultRowHeight="14.4"/>
  <cols>
    <col min="1" max="1" width="3.33203125" style="2" customWidth="1"/>
    <col min="2" max="3" width="11.44140625" style="2"/>
    <col min="4" max="4" width="14.44140625" style="2" customWidth="1"/>
    <col min="5" max="5" width="18" style="2" customWidth="1"/>
    <col min="6" max="7" width="9.6640625" style="2" customWidth="1"/>
    <col min="8" max="8" width="10.33203125" style="2" customWidth="1"/>
    <col min="9" max="9" width="11.44140625" style="2" customWidth="1"/>
    <col min="10" max="16384" width="11.44140625" style="2"/>
  </cols>
  <sheetData>
    <row r="1" spans="1:18" ht="18.600000000000001" customHeight="1">
      <c r="A1" s="190"/>
      <c r="B1" s="190"/>
      <c r="C1" s="190"/>
    </row>
    <row r="2" spans="1:18" ht="6.75" customHeight="1" thickBot="1"/>
    <row r="3" spans="1:18" ht="26.25" customHeight="1" thickBot="1">
      <c r="F3" s="193" t="s">
        <v>124</v>
      </c>
      <c r="G3" s="194"/>
      <c r="H3" s="194"/>
      <c r="I3" s="194"/>
      <c r="J3" s="194"/>
      <c r="K3" s="194"/>
      <c r="L3" s="194"/>
      <c r="M3" s="194"/>
      <c r="N3" s="194"/>
      <c r="O3" s="194"/>
      <c r="P3" s="194"/>
      <c r="Q3" s="194"/>
      <c r="R3" s="195"/>
    </row>
    <row r="4" spans="1:18" ht="26.25" customHeight="1" thickBot="1">
      <c r="E4" s="43" t="s">
        <v>60</v>
      </c>
      <c r="F4" s="90">
        <v>45170</v>
      </c>
      <c r="G4" s="70">
        <v>45200</v>
      </c>
      <c r="H4" s="70">
        <v>45231</v>
      </c>
      <c r="I4" s="70">
        <v>45261</v>
      </c>
      <c r="J4" s="70">
        <v>45292</v>
      </c>
      <c r="K4" s="70">
        <v>45323</v>
      </c>
      <c r="L4" s="70">
        <v>45352</v>
      </c>
      <c r="M4" s="70">
        <v>45383</v>
      </c>
      <c r="N4" s="70">
        <v>45413</v>
      </c>
      <c r="O4" s="64">
        <v>45444</v>
      </c>
      <c r="P4" s="64">
        <v>45474</v>
      </c>
      <c r="Q4" s="64">
        <v>45505</v>
      </c>
      <c r="R4" s="79">
        <v>45536</v>
      </c>
    </row>
    <row r="5" spans="1:18" ht="26.25" customHeight="1">
      <c r="E5" s="44" t="s">
        <v>63</v>
      </c>
      <c r="F5" s="82">
        <v>989.12</v>
      </c>
      <c r="G5" s="69">
        <v>887.54</v>
      </c>
      <c r="H5" s="69">
        <v>989.81</v>
      </c>
      <c r="I5" s="69">
        <v>861.8</v>
      </c>
      <c r="J5" s="69">
        <v>963.33</v>
      </c>
      <c r="K5" s="69">
        <v>998.47</v>
      </c>
      <c r="L5" s="69">
        <v>922.63</v>
      </c>
      <c r="M5" s="69">
        <v>1002.95</v>
      </c>
      <c r="N5" s="69">
        <v>988.31</v>
      </c>
      <c r="O5" s="69">
        <v>1054.71</v>
      </c>
      <c r="P5" s="69">
        <v>1188.32</v>
      </c>
      <c r="Q5" s="69">
        <v>1126.81</v>
      </c>
      <c r="R5" s="81">
        <v>1083.47</v>
      </c>
    </row>
    <row r="6" spans="1:18" ht="26.25" customHeight="1">
      <c r="E6" s="29" t="s">
        <v>64</v>
      </c>
      <c r="F6" s="74">
        <v>720.82</v>
      </c>
      <c r="G6" s="11">
        <v>778.8</v>
      </c>
      <c r="H6" s="11">
        <v>700.33</v>
      </c>
      <c r="I6" s="11">
        <v>712.5</v>
      </c>
      <c r="J6" s="11">
        <v>779.54</v>
      </c>
      <c r="K6" s="11">
        <v>886.04</v>
      </c>
      <c r="L6" s="11">
        <v>715.46</v>
      </c>
      <c r="M6" s="11">
        <v>563.77</v>
      </c>
      <c r="N6" s="11">
        <v>558.32000000000005</v>
      </c>
      <c r="O6" s="11">
        <v>548.34</v>
      </c>
      <c r="P6" s="11">
        <v>579.02</v>
      </c>
      <c r="Q6" s="11">
        <v>520.47</v>
      </c>
      <c r="R6" s="25">
        <v>514.03</v>
      </c>
    </row>
    <row r="7" spans="1:18" ht="26.25" customHeight="1">
      <c r="E7" s="29" t="s">
        <v>65</v>
      </c>
      <c r="F7" s="74">
        <v>525.15</v>
      </c>
      <c r="G7" s="11">
        <v>529.13</v>
      </c>
      <c r="H7" s="11">
        <v>529.5</v>
      </c>
      <c r="I7" s="11">
        <v>525.29999999999995</v>
      </c>
      <c r="J7" s="11">
        <v>519.89</v>
      </c>
      <c r="K7" s="11">
        <v>522.49</v>
      </c>
      <c r="L7" s="11">
        <v>527.02</v>
      </c>
      <c r="M7" s="11">
        <v>526.32000000000005</v>
      </c>
      <c r="N7" s="11">
        <v>527.75</v>
      </c>
      <c r="O7" s="11">
        <v>526.26</v>
      </c>
      <c r="P7" s="11">
        <v>529.5</v>
      </c>
      <c r="Q7" s="11">
        <v>529.99122</v>
      </c>
      <c r="R7" s="25">
        <v>525.10096999999996</v>
      </c>
    </row>
    <row r="8" spans="1:18" ht="26.25" customHeight="1">
      <c r="E8" s="29" t="s">
        <v>66</v>
      </c>
      <c r="F8" s="74">
        <v>2366.44</v>
      </c>
      <c r="G8" s="11">
        <v>2326.42</v>
      </c>
      <c r="H8" s="11">
        <v>2350.92</v>
      </c>
      <c r="I8" s="11">
        <v>2225.9</v>
      </c>
      <c r="J8" s="11">
        <v>2394.5</v>
      </c>
      <c r="K8" s="11">
        <v>2544.46</v>
      </c>
      <c r="L8" s="11">
        <v>2293.7399999999998</v>
      </c>
      <c r="M8" s="11">
        <v>2219.14</v>
      </c>
      <c r="N8" s="11">
        <v>2200.52</v>
      </c>
      <c r="O8" s="11">
        <v>2257.17</v>
      </c>
      <c r="P8" s="11">
        <v>2430.2199999999998</v>
      </c>
      <c r="Q8" s="11">
        <v>2307.16</v>
      </c>
      <c r="R8" s="25">
        <v>2250.11</v>
      </c>
    </row>
    <row r="9" spans="1:18" ht="26.25" customHeight="1" thickBot="1">
      <c r="E9" s="30" t="s">
        <v>67</v>
      </c>
      <c r="F9" s="75">
        <v>3854</v>
      </c>
      <c r="G9" s="26">
        <v>3870</v>
      </c>
      <c r="H9" s="26">
        <v>3875</v>
      </c>
      <c r="I9" s="26">
        <v>3888</v>
      </c>
      <c r="J9" s="26">
        <v>3901</v>
      </c>
      <c r="K9" s="26">
        <v>3932</v>
      </c>
      <c r="L9" s="26">
        <v>3970</v>
      </c>
      <c r="M9" s="26">
        <v>3993</v>
      </c>
      <c r="N9" s="26">
        <v>4011</v>
      </c>
      <c r="O9" s="26">
        <v>4023</v>
      </c>
      <c r="P9" s="26">
        <v>4031</v>
      </c>
      <c r="Q9" s="26">
        <v>4034</v>
      </c>
      <c r="R9" s="27">
        <v>4029</v>
      </c>
    </row>
    <row r="10" spans="1:18" ht="30" customHeight="1" thickBot="1">
      <c r="E10" s="196" t="s">
        <v>88</v>
      </c>
      <c r="F10" s="197"/>
      <c r="G10" s="197"/>
      <c r="H10" s="197"/>
      <c r="I10" s="197"/>
      <c r="J10" s="197"/>
      <c r="K10" s="197"/>
      <c r="L10" s="197"/>
      <c r="M10" s="197"/>
      <c r="N10" s="197"/>
      <c r="O10" s="197"/>
      <c r="P10" s="197"/>
      <c r="Q10" s="197"/>
      <c r="R10" s="197"/>
    </row>
    <row r="11" spans="1:18" ht="30" customHeight="1" thickBot="1">
      <c r="F11" s="193" t="s">
        <v>144</v>
      </c>
      <c r="G11" s="194"/>
      <c r="H11" s="194"/>
      <c r="I11" s="194"/>
      <c r="J11" s="194"/>
      <c r="K11" s="194"/>
      <c r="L11" s="194"/>
      <c r="M11" s="194"/>
      <c r="N11" s="194"/>
      <c r="O11" s="194"/>
      <c r="P11" s="194"/>
      <c r="Q11" s="194"/>
      <c r="R11" s="195"/>
    </row>
    <row r="12" spans="1:18" ht="30" customHeight="1" thickBot="1">
      <c r="D12" s="36" t="s">
        <v>84</v>
      </c>
      <c r="E12" s="42" t="s">
        <v>83</v>
      </c>
      <c r="F12" s="90">
        <v>45170</v>
      </c>
      <c r="G12" s="70">
        <v>45200</v>
      </c>
      <c r="H12" s="70">
        <v>45231</v>
      </c>
      <c r="I12" s="64">
        <v>45261</v>
      </c>
      <c r="J12" s="70">
        <v>45292</v>
      </c>
      <c r="K12" s="70">
        <v>45323</v>
      </c>
      <c r="L12" s="70">
        <v>45352</v>
      </c>
      <c r="M12" s="70">
        <v>45383</v>
      </c>
      <c r="N12" s="70">
        <v>45413</v>
      </c>
      <c r="O12" s="64">
        <v>45444</v>
      </c>
      <c r="P12" s="70">
        <v>45474</v>
      </c>
      <c r="Q12" s="64">
        <v>45505</v>
      </c>
      <c r="R12" s="79">
        <v>45536</v>
      </c>
    </row>
    <row r="13" spans="1:18" ht="30" customHeight="1">
      <c r="D13" s="201" t="s">
        <v>85</v>
      </c>
      <c r="E13" s="44" t="s">
        <v>68</v>
      </c>
      <c r="F13" s="82">
        <v>1071.3</v>
      </c>
      <c r="G13" s="69">
        <v>1054.1099999999999</v>
      </c>
      <c r="H13" s="69">
        <v>1065.47</v>
      </c>
      <c r="I13" s="69">
        <v>1014.3</v>
      </c>
      <c r="J13" s="69">
        <v>1087.08</v>
      </c>
      <c r="K13" s="69">
        <v>1150.06</v>
      </c>
      <c r="L13" s="69">
        <v>1047.1300000000001</v>
      </c>
      <c r="M13" s="69">
        <v>1020.54</v>
      </c>
      <c r="N13" s="69">
        <v>1008.56</v>
      </c>
      <c r="O13" s="69">
        <v>1032.1199999999999</v>
      </c>
      <c r="P13" s="69">
        <v>1100.57</v>
      </c>
      <c r="Q13" s="69">
        <v>1060.19</v>
      </c>
      <c r="R13" s="81">
        <v>1028.3599999999999</v>
      </c>
    </row>
    <row r="14" spans="1:18" ht="30" customHeight="1" thickBot="1">
      <c r="D14" s="202"/>
      <c r="E14" s="29" t="s">
        <v>69</v>
      </c>
      <c r="F14" s="74">
        <v>1349.34</v>
      </c>
      <c r="G14" s="11">
        <v>1327.47</v>
      </c>
      <c r="H14" s="11">
        <v>1341.49</v>
      </c>
      <c r="I14" s="11">
        <v>1278</v>
      </c>
      <c r="J14" s="11">
        <v>1372.02</v>
      </c>
      <c r="K14" s="11">
        <v>1449.99</v>
      </c>
      <c r="L14" s="11">
        <v>1320.38</v>
      </c>
      <c r="M14" s="11">
        <v>1287.2</v>
      </c>
      <c r="N14" s="11">
        <v>1273.5999999999999</v>
      </c>
      <c r="O14" s="11">
        <v>1300.6600000000001</v>
      </c>
      <c r="P14" s="11">
        <v>1387.52</v>
      </c>
      <c r="Q14" s="11">
        <v>1338.96</v>
      </c>
      <c r="R14" s="25">
        <v>1296.3599999999999</v>
      </c>
    </row>
    <row r="15" spans="1:18" ht="30" customHeight="1" thickBot="1">
      <c r="D15" s="45" t="s">
        <v>86</v>
      </c>
      <c r="E15" s="29" t="s">
        <v>70</v>
      </c>
      <c r="F15" s="74">
        <v>2366.44</v>
      </c>
      <c r="G15" s="11">
        <v>2326.42</v>
      </c>
      <c r="H15" s="11">
        <v>2350.92</v>
      </c>
      <c r="I15" s="11">
        <f>+I8</f>
        <v>2225.9</v>
      </c>
      <c r="J15" s="11">
        <f t="shared" ref="J15:M15" si="0">+J8</f>
        <v>2394.5</v>
      </c>
      <c r="K15" s="11">
        <f t="shared" si="0"/>
        <v>2544.46</v>
      </c>
      <c r="L15" s="11">
        <f t="shared" si="0"/>
        <v>2293.7399999999998</v>
      </c>
      <c r="M15" s="11">
        <f t="shared" si="0"/>
        <v>2219.14</v>
      </c>
      <c r="N15" s="11">
        <f>+N8</f>
        <v>2200.52</v>
      </c>
      <c r="O15" s="11">
        <f>+O8</f>
        <v>2257.17</v>
      </c>
      <c r="P15" s="11">
        <f>+P8</f>
        <v>2430.2199999999998</v>
      </c>
      <c r="Q15" s="11">
        <f>+Q8</f>
        <v>2307.16</v>
      </c>
      <c r="R15" s="25">
        <f t="shared" ref="R15" si="1">+R8</f>
        <v>2250.11</v>
      </c>
    </row>
    <row r="16" spans="1:18" ht="30" customHeight="1" thickBot="1">
      <c r="D16" s="45" t="s">
        <v>87</v>
      </c>
      <c r="E16" s="30" t="s">
        <v>71</v>
      </c>
      <c r="F16" s="75">
        <v>2839.7280000000001</v>
      </c>
      <c r="G16" s="26">
        <f>G15+G15*20%</f>
        <v>2791.7040000000002</v>
      </c>
      <c r="H16" s="26">
        <v>2821.1039999999998</v>
      </c>
      <c r="I16" s="26">
        <f>+I15*1.2</f>
        <v>2671.08</v>
      </c>
      <c r="J16" s="26">
        <f t="shared" ref="J16:M16" si="2">+J15*1.2</f>
        <v>2873.4</v>
      </c>
      <c r="K16" s="26">
        <f t="shared" si="2"/>
        <v>3053.3519999999999</v>
      </c>
      <c r="L16" s="26">
        <f t="shared" si="2"/>
        <v>2752.4879999999998</v>
      </c>
      <c r="M16" s="26">
        <f t="shared" si="2"/>
        <v>2662.9679999999998</v>
      </c>
      <c r="N16" s="26">
        <f>+N15*1.2</f>
        <v>2640.6239999999998</v>
      </c>
      <c r="O16" s="26">
        <f>+O15*1.2</f>
        <v>2708.6039999999998</v>
      </c>
      <c r="P16" s="26">
        <f>+P15*1.2</f>
        <v>2916.2639999999997</v>
      </c>
      <c r="Q16" s="26">
        <f>+Q15*1.2</f>
        <v>2768.5919999999996</v>
      </c>
      <c r="R16" s="27">
        <f t="shared" ref="R16" si="3">+R15*1.2</f>
        <v>2700.1320000000001</v>
      </c>
    </row>
    <row r="17" spans="5:18" ht="15" customHeight="1">
      <c r="E17" s="199" t="s">
        <v>131</v>
      </c>
      <c r="F17" s="200"/>
      <c r="G17" s="200"/>
      <c r="H17" s="200"/>
      <c r="I17" s="200"/>
      <c r="J17" s="200"/>
      <c r="K17" s="200"/>
      <c r="L17" s="200"/>
      <c r="M17" s="200"/>
      <c r="N17" s="200"/>
      <c r="O17" s="200"/>
      <c r="P17" s="200"/>
      <c r="Q17" s="200"/>
      <c r="R17" s="200"/>
    </row>
    <row r="18" spans="5:18" ht="26.25" customHeight="1">
      <c r="E18" s="200"/>
      <c r="F18" s="200"/>
      <c r="G18" s="200"/>
      <c r="H18" s="200"/>
      <c r="I18" s="200"/>
      <c r="J18" s="200"/>
      <c r="K18" s="200"/>
      <c r="L18" s="200"/>
      <c r="M18" s="200"/>
      <c r="N18" s="200"/>
      <c r="O18" s="200"/>
      <c r="P18" s="200"/>
      <c r="Q18" s="200"/>
      <c r="R18" s="200"/>
    </row>
    <row r="19" spans="5:18">
      <c r="F19" s="203"/>
      <c r="G19" s="203"/>
      <c r="H19" s="203"/>
      <c r="I19" s="203"/>
      <c r="J19" s="203"/>
      <c r="K19" s="203"/>
      <c r="L19" s="203"/>
      <c r="M19" s="203"/>
      <c r="N19" s="203"/>
    </row>
    <row r="20" spans="5:18">
      <c r="F20" s="203"/>
      <c r="G20" s="203"/>
      <c r="H20" s="203"/>
      <c r="I20" s="203"/>
      <c r="J20" s="203"/>
      <c r="K20" s="203"/>
      <c r="L20" s="203"/>
      <c r="M20" s="203"/>
      <c r="N20" s="203"/>
    </row>
    <row r="24" spans="5:18" ht="19.95" customHeight="1"/>
    <row r="25" spans="5:18" ht="19.95" customHeight="1"/>
    <row r="26" spans="5:18" ht="19.95" customHeight="1"/>
    <row r="27" spans="5:18" ht="19.95" customHeight="1"/>
    <row r="28" spans="5:18" ht="19.95" customHeight="1"/>
    <row r="29" spans="5:18" ht="19.95" customHeight="1"/>
    <row r="30" spans="5:18" ht="19.95" customHeight="1"/>
    <row r="31" spans="5:18" ht="19.95" customHeight="1"/>
    <row r="32" spans="5:18" ht="19.95" customHeight="1"/>
    <row r="33" ht="19.95" customHeight="1"/>
    <row r="34" ht="19.95" customHeight="1"/>
    <row r="35" ht="19.95" customHeight="1"/>
    <row r="36" ht="19.95" customHeight="1"/>
    <row r="37" ht="19.95" customHeight="1"/>
    <row r="38" ht="19.95" customHeight="1"/>
    <row r="39" ht="19.95" customHeight="1"/>
    <row r="40" ht="19.95" customHeight="1"/>
    <row r="41" ht="19.95" customHeight="1"/>
    <row r="42" ht="19.95" customHeight="1"/>
    <row r="43" ht="19.95" customHeight="1"/>
    <row r="44" ht="19.95" customHeight="1"/>
    <row r="45" ht="19.95" customHeight="1"/>
    <row r="46" ht="19.95" customHeight="1"/>
    <row r="47" ht="19.95" customHeight="1"/>
    <row r="48" ht="19.95" customHeight="1"/>
    <row r="49" ht="19.95" customHeight="1"/>
    <row r="50" ht="19.95" customHeight="1"/>
    <row r="51" ht="19.95" customHeight="1"/>
    <row r="52" ht="19.95" customHeight="1"/>
    <row r="53" ht="19.95" customHeight="1"/>
    <row r="54" ht="19.95" customHeight="1"/>
    <row r="55" ht="19.95" customHeight="1"/>
    <row r="56" ht="19.95" customHeight="1"/>
    <row r="57" ht="19.95" customHeight="1"/>
    <row r="58" ht="19.95" customHeight="1"/>
    <row r="59" ht="19.95" customHeight="1"/>
    <row r="60" ht="19.95" customHeight="1"/>
    <row r="61" ht="19.95" customHeight="1"/>
    <row r="62" ht="19.95" customHeight="1"/>
    <row r="79" ht="32.25" customHeight="1"/>
    <row r="80" ht="32.25" customHeight="1"/>
    <row r="83" ht="30" customHeight="1"/>
    <row r="86" ht="21" customHeight="1"/>
  </sheetData>
  <mergeCells count="7">
    <mergeCell ref="A1:C1"/>
    <mergeCell ref="D13:D14"/>
    <mergeCell ref="F19:N20"/>
    <mergeCell ref="F3:R3"/>
    <mergeCell ref="F11:R11"/>
    <mergeCell ref="E17:R18"/>
    <mergeCell ref="E10:R10"/>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abSelected="1" zoomScale="84" zoomScaleNormal="84" workbookViewId="0">
      <selection sqref="A1:C1"/>
    </sheetView>
  </sheetViews>
  <sheetFormatPr baseColWidth="10" defaultColWidth="11.44140625" defaultRowHeight="14.4"/>
  <cols>
    <col min="1" max="3" width="11.44140625" style="2"/>
    <col min="4" max="4" width="14.44140625" style="2" customWidth="1"/>
    <col min="5" max="5" width="18" style="2" customWidth="1"/>
    <col min="6" max="9" width="9.6640625" style="2" customWidth="1"/>
    <col min="10" max="16384" width="11.44140625" style="2"/>
  </cols>
  <sheetData>
    <row r="1" spans="1:18">
      <c r="A1" s="190"/>
      <c r="B1" s="190"/>
      <c r="C1" s="190"/>
    </row>
    <row r="2" spans="1:18" ht="15" thickBot="1"/>
    <row r="3" spans="1:18" ht="26.25" customHeight="1" thickBot="1">
      <c r="F3" s="193" t="s">
        <v>116</v>
      </c>
      <c r="G3" s="194"/>
      <c r="H3" s="194"/>
      <c r="I3" s="194"/>
      <c r="J3" s="194"/>
      <c r="K3" s="194"/>
      <c r="L3" s="194"/>
      <c r="M3" s="194"/>
      <c r="N3" s="194"/>
      <c r="O3" s="194"/>
      <c r="P3" s="194"/>
      <c r="Q3" s="194"/>
      <c r="R3" s="195"/>
    </row>
    <row r="4" spans="1:18" ht="26.25" customHeight="1" thickBot="1">
      <c r="E4" s="41" t="s">
        <v>60</v>
      </c>
      <c r="F4" s="87">
        <v>45170</v>
      </c>
      <c r="G4" s="83">
        <v>45200</v>
      </c>
      <c r="H4" s="83">
        <v>45231</v>
      </c>
      <c r="I4" s="83">
        <v>45261</v>
      </c>
      <c r="J4" s="83">
        <v>45292</v>
      </c>
      <c r="K4" s="83">
        <v>45323</v>
      </c>
      <c r="L4" s="84">
        <v>45352</v>
      </c>
      <c r="M4" s="83">
        <v>45383</v>
      </c>
      <c r="N4" s="84">
        <v>45413</v>
      </c>
      <c r="O4" s="83">
        <v>45444</v>
      </c>
      <c r="P4" s="84">
        <v>45474</v>
      </c>
      <c r="Q4" s="83">
        <v>45505</v>
      </c>
      <c r="R4" s="88">
        <v>45536</v>
      </c>
    </row>
    <row r="5" spans="1:18" ht="26.25" customHeight="1">
      <c r="E5" s="44" t="s">
        <v>63</v>
      </c>
      <c r="F5" s="91">
        <v>957.29</v>
      </c>
      <c r="G5" s="92">
        <v>952.33</v>
      </c>
      <c r="H5" s="92">
        <v>969.64</v>
      </c>
      <c r="I5" s="92">
        <v>944.16</v>
      </c>
      <c r="J5" s="92">
        <v>1097.97</v>
      </c>
      <c r="K5" s="92">
        <v>1063.6099999999999</v>
      </c>
      <c r="L5" s="32">
        <v>1100.75</v>
      </c>
      <c r="M5" s="32">
        <v>1149.17</v>
      </c>
      <c r="N5" s="32">
        <v>1169.81</v>
      </c>
      <c r="O5" s="32">
        <v>1152.8900000000001</v>
      </c>
      <c r="P5" s="32">
        <v>1245.21</v>
      </c>
      <c r="Q5" s="32">
        <v>1198.69</v>
      </c>
      <c r="R5" s="33">
        <v>1243.5899999999999</v>
      </c>
    </row>
    <row r="6" spans="1:18" ht="26.25" customHeight="1">
      <c r="E6" s="29" t="s">
        <v>64</v>
      </c>
      <c r="F6" s="76">
        <v>228.69</v>
      </c>
      <c r="G6" s="28">
        <v>230.03</v>
      </c>
      <c r="H6" s="28">
        <v>231.88</v>
      </c>
      <c r="I6" s="28">
        <v>237.1</v>
      </c>
      <c r="J6" s="28">
        <v>224.12</v>
      </c>
      <c r="K6" s="28">
        <v>230.85</v>
      </c>
      <c r="L6" s="11">
        <v>229.35</v>
      </c>
      <c r="M6" s="11">
        <v>241.94</v>
      </c>
      <c r="N6" s="11">
        <v>242.77</v>
      </c>
      <c r="O6" s="11">
        <v>244.35</v>
      </c>
      <c r="P6" s="11">
        <v>249.31</v>
      </c>
      <c r="Q6" s="11">
        <v>239.93</v>
      </c>
      <c r="R6" s="25">
        <v>236.51</v>
      </c>
    </row>
    <row r="7" spans="1:18" ht="26.25" customHeight="1">
      <c r="E7" s="29" t="s">
        <v>65</v>
      </c>
      <c r="F7" s="76">
        <v>958.18</v>
      </c>
      <c r="G7" s="28">
        <v>965.19</v>
      </c>
      <c r="H7" s="28">
        <v>967.17</v>
      </c>
      <c r="I7" s="28">
        <v>964.97</v>
      </c>
      <c r="J7" s="28">
        <v>961.47</v>
      </c>
      <c r="K7" s="28">
        <v>968.52</v>
      </c>
      <c r="L7" s="11">
        <v>978.39</v>
      </c>
      <c r="M7" s="11">
        <v>981.04</v>
      </c>
      <c r="N7" s="11">
        <v>985.62</v>
      </c>
      <c r="O7" s="11">
        <v>986.31</v>
      </c>
      <c r="P7" s="11">
        <v>991.79</v>
      </c>
      <c r="Q7" s="11">
        <v>993.79</v>
      </c>
      <c r="R7" s="25">
        <v>988.99</v>
      </c>
    </row>
    <row r="8" spans="1:18" ht="26.25" customHeight="1">
      <c r="E8" s="29" t="s">
        <v>66</v>
      </c>
      <c r="F8" s="76">
        <v>2187.17</v>
      </c>
      <c r="G8" s="28">
        <v>2190.44</v>
      </c>
      <c r="H8" s="28">
        <v>2212.27</v>
      </c>
      <c r="I8" s="28">
        <v>2189.08</v>
      </c>
      <c r="J8" s="28">
        <v>2321.9</v>
      </c>
      <c r="K8" s="28">
        <v>2309.92</v>
      </c>
      <c r="L8" s="11">
        <v>2356.7399999999998</v>
      </c>
      <c r="M8" s="11">
        <v>2421.11</v>
      </c>
      <c r="N8" s="11">
        <v>2446.4</v>
      </c>
      <c r="O8" s="11">
        <v>2432.73</v>
      </c>
      <c r="P8" s="11">
        <v>2538.92</v>
      </c>
      <c r="Q8" s="11">
        <v>2483.0500000000002</v>
      </c>
      <c r="R8" s="25">
        <v>2508.13</v>
      </c>
    </row>
    <row r="9" spans="1:18" ht="26.25" customHeight="1" thickBot="1">
      <c r="E9" s="30" t="s">
        <v>67</v>
      </c>
      <c r="F9" s="77">
        <v>3480.22</v>
      </c>
      <c r="G9" s="31">
        <v>3494.36</v>
      </c>
      <c r="H9" s="31">
        <v>3498.71</v>
      </c>
      <c r="I9" s="31">
        <v>3510.72</v>
      </c>
      <c r="J9" s="31">
        <v>3522.45</v>
      </c>
      <c r="K9" s="31">
        <v>3550.23</v>
      </c>
      <c r="L9" s="26">
        <v>3584.32</v>
      </c>
      <c r="M9" s="26">
        <v>3605.06</v>
      </c>
      <c r="N9" s="26">
        <v>3621.94</v>
      </c>
      <c r="O9" s="26">
        <v>3632.66</v>
      </c>
      <c r="P9" s="26">
        <v>3639.79</v>
      </c>
      <c r="Q9" s="26">
        <v>3642.6</v>
      </c>
      <c r="R9" s="27">
        <v>3638.04</v>
      </c>
    </row>
    <row r="10" spans="1:18" ht="30" customHeight="1" thickBot="1">
      <c r="E10" s="196" t="s">
        <v>88</v>
      </c>
      <c r="F10" s="204"/>
      <c r="G10" s="204"/>
      <c r="H10" s="204"/>
      <c r="I10" s="204"/>
      <c r="J10" s="204"/>
      <c r="K10" s="204"/>
      <c r="L10" s="204"/>
      <c r="M10" s="204"/>
      <c r="N10" s="204"/>
      <c r="O10" s="204"/>
      <c r="P10" s="204"/>
      <c r="Q10" s="204"/>
    </row>
    <row r="11" spans="1:18" ht="30" customHeight="1" thickBot="1">
      <c r="F11" s="193" t="s">
        <v>117</v>
      </c>
      <c r="G11" s="194"/>
      <c r="H11" s="194"/>
      <c r="I11" s="194"/>
      <c r="J11" s="194"/>
      <c r="K11" s="194"/>
      <c r="L11" s="194"/>
      <c r="M11" s="194"/>
      <c r="N11" s="194"/>
      <c r="O11" s="194"/>
      <c r="P11" s="194"/>
      <c r="Q11" s="194"/>
      <c r="R11" s="195"/>
    </row>
    <row r="12" spans="1:18" ht="30" customHeight="1" thickBot="1">
      <c r="D12" s="36" t="s">
        <v>84</v>
      </c>
      <c r="E12" s="42" t="s">
        <v>83</v>
      </c>
      <c r="F12" s="78">
        <v>45170</v>
      </c>
      <c r="G12" s="64">
        <v>45200</v>
      </c>
      <c r="H12" s="64">
        <v>45231</v>
      </c>
      <c r="I12" s="64">
        <v>45261</v>
      </c>
      <c r="J12" s="64">
        <v>45292</v>
      </c>
      <c r="K12" s="64">
        <v>45323</v>
      </c>
      <c r="L12" s="70">
        <v>45352</v>
      </c>
      <c r="M12" s="64">
        <v>45383</v>
      </c>
      <c r="N12" s="70">
        <v>45413</v>
      </c>
      <c r="O12" s="64">
        <v>45444</v>
      </c>
      <c r="P12" s="70">
        <v>45474</v>
      </c>
      <c r="Q12" s="64">
        <v>45505</v>
      </c>
      <c r="R12" s="79">
        <v>45536</v>
      </c>
    </row>
    <row r="13" spans="1:18" ht="30" customHeight="1">
      <c r="D13" s="191" t="s">
        <v>85</v>
      </c>
      <c r="E13" s="44" t="s">
        <v>68</v>
      </c>
      <c r="F13" s="91">
        <v>1089.94</v>
      </c>
      <c r="G13" s="92">
        <v>1095.74</v>
      </c>
      <c r="H13" s="92">
        <v>1098.48</v>
      </c>
      <c r="I13" s="92">
        <v>1103.6300000000001</v>
      </c>
      <c r="J13" s="92">
        <v>1108.7</v>
      </c>
      <c r="K13" s="92">
        <v>1118.8399999999999</v>
      </c>
      <c r="L13" s="32">
        <v>1131</v>
      </c>
      <c r="M13" s="32">
        <v>1138.97</v>
      </c>
      <c r="N13" s="32">
        <v>1145.73</v>
      </c>
      <c r="O13" s="32">
        <v>1150.56</v>
      </c>
      <c r="P13" s="32">
        <v>1154.26</v>
      </c>
      <c r="Q13" s="32">
        <v>1156.5999999999999</v>
      </c>
      <c r="R13" s="33">
        <v>1156.5999999999999</v>
      </c>
    </row>
    <row r="14" spans="1:18" ht="30" customHeight="1" thickBot="1">
      <c r="D14" s="192"/>
      <c r="E14" s="29" t="s">
        <v>69</v>
      </c>
      <c r="F14" s="76">
        <v>1367.67</v>
      </c>
      <c r="G14" s="28">
        <v>1374.95</v>
      </c>
      <c r="H14" s="28">
        <v>1378.38</v>
      </c>
      <c r="I14" s="28">
        <v>1384.85</v>
      </c>
      <c r="J14" s="28">
        <v>1391.21</v>
      </c>
      <c r="K14" s="28">
        <v>1403.94</v>
      </c>
      <c r="L14" s="11">
        <v>1419.19</v>
      </c>
      <c r="M14" s="11">
        <v>1429.19</v>
      </c>
      <c r="N14" s="11">
        <v>1437.68</v>
      </c>
      <c r="O14" s="11">
        <v>1443.74</v>
      </c>
      <c r="P14" s="11">
        <v>1448.39</v>
      </c>
      <c r="Q14" s="11">
        <v>1451.31</v>
      </c>
      <c r="R14" s="25">
        <v>1451.31</v>
      </c>
    </row>
    <row r="15" spans="1:18" ht="30" customHeight="1" thickBot="1">
      <c r="D15" s="35" t="s">
        <v>86</v>
      </c>
      <c r="E15" s="29" t="s">
        <v>70</v>
      </c>
      <c r="F15" s="76">
        <v>2187.17</v>
      </c>
      <c r="G15" s="28">
        <v>2190.44</v>
      </c>
      <c r="H15" s="28">
        <v>2212.27</v>
      </c>
      <c r="I15" s="28">
        <f>+I8</f>
        <v>2189.08</v>
      </c>
      <c r="J15" s="28">
        <f>+J8</f>
        <v>2321.9</v>
      </c>
      <c r="K15" s="28">
        <v>2309.92</v>
      </c>
      <c r="L15" s="11">
        <f t="shared" ref="L15:Q15" si="0">+L8</f>
        <v>2356.7399999999998</v>
      </c>
      <c r="M15" s="11">
        <f t="shared" si="0"/>
        <v>2421.11</v>
      </c>
      <c r="N15" s="11">
        <f t="shared" si="0"/>
        <v>2446.4</v>
      </c>
      <c r="O15" s="11">
        <f t="shared" si="0"/>
        <v>2432.73</v>
      </c>
      <c r="P15" s="11">
        <f t="shared" si="0"/>
        <v>2538.92</v>
      </c>
      <c r="Q15" s="11">
        <f t="shared" si="0"/>
        <v>2483.0500000000002</v>
      </c>
      <c r="R15" s="25">
        <f t="shared" ref="R15" si="1">+R8</f>
        <v>2508.13</v>
      </c>
    </row>
    <row r="16" spans="1:18" ht="30" customHeight="1" thickBot="1">
      <c r="D16" s="35" t="s">
        <v>87</v>
      </c>
      <c r="E16" s="30" t="s">
        <v>71</v>
      </c>
      <c r="F16" s="75">
        <v>2624.6039999999998</v>
      </c>
      <c r="G16" s="26">
        <v>2628.5279999999998</v>
      </c>
      <c r="H16" s="26">
        <v>2654.7239999999997</v>
      </c>
      <c r="I16" s="26">
        <f>+I15*1.2</f>
        <v>2626.8959999999997</v>
      </c>
      <c r="J16" s="31">
        <f>+J15*1.2</f>
        <v>2786.28</v>
      </c>
      <c r="K16" s="31">
        <v>2771.904</v>
      </c>
      <c r="L16" s="26">
        <f t="shared" ref="L16:Q16" si="2">+L15*1.2</f>
        <v>2828.0879999999997</v>
      </c>
      <c r="M16" s="26">
        <f t="shared" si="2"/>
        <v>2905.3319999999999</v>
      </c>
      <c r="N16" s="26">
        <f t="shared" si="2"/>
        <v>2935.68</v>
      </c>
      <c r="O16" s="26">
        <f t="shared" si="2"/>
        <v>2919.2759999999998</v>
      </c>
      <c r="P16" s="26">
        <f t="shared" si="2"/>
        <v>3046.7040000000002</v>
      </c>
      <c r="Q16" s="26">
        <f t="shared" si="2"/>
        <v>2979.6600000000003</v>
      </c>
      <c r="R16" s="27">
        <f t="shared" ref="R16" si="3">+R15*1.2</f>
        <v>3009.7559999999999</v>
      </c>
    </row>
    <row r="17" spans="5:18" ht="13.5" customHeight="1">
      <c r="E17" s="199" t="s">
        <v>137</v>
      </c>
      <c r="F17" s="200"/>
      <c r="G17" s="200"/>
      <c r="H17" s="200"/>
      <c r="I17" s="200"/>
      <c r="J17" s="200"/>
      <c r="K17" s="200"/>
      <c r="L17" s="200"/>
      <c r="M17" s="200"/>
      <c r="N17" s="200"/>
      <c r="O17" s="200"/>
      <c r="P17" s="200"/>
      <c r="Q17" s="200"/>
      <c r="R17" s="200"/>
    </row>
    <row r="18" spans="5:18" ht="33" customHeight="1">
      <c r="E18" s="200"/>
      <c r="F18" s="200"/>
      <c r="G18" s="200"/>
      <c r="H18" s="200"/>
      <c r="I18" s="200"/>
      <c r="J18" s="200"/>
      <c r="K18" s="200"/>
      <c r="L18" s="200"/>
      <c r="M18" s="200"/>
      <c r="N18" s="200"/>
      <c r="O18" s="200"/>
      <c r="P18" s="200"/>
      <c r="Q18" s="200"/>
      <c r="R18" s="200"/>
    </row>
    <row r="79" ht="32.25" customHeight="1"/>
    <row r="80" ht="32.25" customHeight="1"/>
    <row r="83" ht="30" customHeight="1"/>
    <row r="86" ht="21" customHeight="1"/>
  </sheetData>
  <mergeCells count="6">
    <mergeCell ref="E17:R18"/>
    <mergeCell ref="A1:C1"/>
    <mergeCell ref="F3:R3"/>
    <mergeCell ref="F11:R11"/>
    <mergeCell ref="D13:D14"/>
    <mergeCell ref="E10:Q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Marco Regulatorio</vt:lpstr>
      <vt:lpstr>Consulta</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FERNANDO</dc:creator>
  <cp:lastModifiedBy>Fernando De Leon Palacio</cp:lastModifiedBy>
  <cp:lastPrinted>2022-11-01T21:50:36Z</cp:lastPrinted>
  <dcterms:created xsi:type="dcterms:W3CDTF">2022-08-03T16:54:29Z</dcterms:created>
  <dcterms:modified xsi:type="dcterms:W3CDTF">2024-11-27T15:59:35Z</dcterms:modified>
</cp:coreProperties>
</file>