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9.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1.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15.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16.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7.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8.xml" ContentType="application/vnd.openxmlformats-officedocument.drawing+xml"/>
  <Override PartName="/xl/comments2.xml" ContentType="application/vnd.openxmlformats-officedocument.spreadsheetml.comments+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19.xml" ContentType="application/vnd.openxmlformats-officedocument.drawing+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20.xml" ContentType="application/vnd.openxmlformats-officedocument.drawing+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21.xml" ContentType="application/vnd.openxmlformats-officedocument.drawing+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22.xml" ContentType="application/vnd.openxmlformats-officedocument.drawing+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23.xml" ContentType="application/vnd.openxmlformats-officedocument.drawing+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24.xml" ContentType="application/vnd.openxmlformats-officedocument.drawing+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25.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style85.xml" ContentType="application/vnd.ms-office.chartstyle+xml"/>
  <Override PartName="/xl/charts/colors85.xml" ContentType="application/vnd.ms-office.chartcolorstyle+xml"/>
  <Override PartName="/xl/charts/chart87.xml" ContentType="application/vnd.openxmlformats-officedocument.drawingml.chart+xml"/>
  <Override PartName="/xl/charts/style86.xml" ContentType="application/vnd.ms-office.chartstyle+xml"/>
  <Override PartName="/xl/charts/colors86.xml" ContentType="application/vnd.ms-office.chartcolorstyle+xml"/>
  <Override PartName="/xl/charts/chart88.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26.xml" ContentType="application/vnd.openxmlformats-officedocument.drawing+xml"/>
  <Override PartName="/xl/charts/chart89.xml" ContentType="application/vnd.openxmlformats-officedocument.drawingml.chart+xml"/>
  <Override PartName="/xl/charts/style88.xml" ContentType="application/vnd.ms-office.chartstyle+xml"/>
  <Override PartName="/xl/charts/colors88.xml" ContentType="application/vnd.ms-office.chartcolorstyle+xml"/>
  <Override PartName="/xl/charts/chart90.xml" ContentType="application/vnd.openxmlformats-officedocument.drawingml.chart+xml"/>
  <Override PartName="/xl/charts/style89.xml" ContentType="application/vnd.ms-office.chartstyle+xml"/>
  <Override PartName="/xl/charts/colors89.xml" ContentType="application/vnd.ms-office.chartcolorstyle+xml"/>
  <Override PartName="/xl/charts/chart91.xml" ContentType="application/vnd.openxmlformats-officedocument.drawingml.chart+xml"/>
  <Override PartName="/xl/charts/style90.xml" ContentType="application/vnd.ms-office.chartstyle+xml"/>
  <Override PartName="/xl/charts/colors90.xml" ContentType="application/vnd.ms-office.chartcolorstyle+xml"/>
  <Override PartName="/xl/charts/chart92.xml" ContentType="application/vnd.openxmlformats-officedocument.drawingml.chart+xml"/>
  <Override PartName="/xl/charts/style91.xml" ContentType="application/vnd.ms-office.chartstyle+xml"/>
  <Override PartName="/xl/charts/colors91.xml" ContentType="application/vnd.ms-office.chartcolorstyle+xml"/>
  <Override PartName="/xl/drawings/drawing27.xml" ContentType="application/vnd.openxmlformats-officedocument.drawing+xml"/>
  <Override PartName="/xl/charts/chart93.xml" ContentType="application/vnd.openxmlformats-officedocument.drawingml.chart+xml"/>
  <Override PartName="/xl/charts/chart94.xml" ContentType="application/vnd.openxmlformats-officedocument.drawingml.chart+xml"/>
  <Override PartName="/xl/charts/style92.xml" ContentType="application/vnd.ms-office.chartstyle+xml"/>
  <Override PartName="/xl/charts/colors92.xml" ContentType="application/vnd.ms-office.chartcolorstyle+xml"/>
  <Override PartName="/xl/charts/chart95.xml" ContentType="application/vnd.openxmlformats-officedocument.drawingml.chart+xml"/>
  <Override PartName="/xl/charts/style93.xml" ContentType="application/vnd.ms-office.chartstyle+xml"/>
  <Override PartName="/xl/charts/colors93.xml" ContentType="application/vnd.ms-office.chartcolorstyle+xml"/>
  <Override PartName="/xl/charts/chart96.xml" ContentType="application/vnd.openxmlformats-officedocument.drawingml.chart+xml"/>
  <Override PartName="/xl/charts/style94.xml" ContentType="application/vnd.ms-office.chartstyle+xml"/>
  <Override PartName="/xl/charts/colors94.xml" ContentType="application/vnd.ms-office.chartcolorstyle+xml"/>
  <Override PartName="/xl/drawings/drawing28.xml" ContentType="application/vnd.openxmlformats-officedocument.drawing+xml"/>
  <Override PartName="/xl/charts/chart97.xml" ContentType="application/vnd.openxmlformats-officedocument.drawingml.chart+xml"/>
  <Override PartName="/xl/charts/style95.xml" ContentType="application/vnd.ms-office.chartstyle+xml"/>
  <Override PartName="/xl/charts/colors95.xml" ContentType="application/vnd.ms-office.chartcolorstyle+xml"/>
  <Override PartName="/xl/charts/chart98.xml" ContentType="application/vnd.openxmlformats-officedocument.drawingml.chart+xml"/>
  <Override PartName="/xl/charts/style96.xml" ContentType="application/vnd.ms-office.chartstyle+xml"/>
  <Override PartName="/xl/charts/colors96.xml" ContentType="application/vnd.ms-office.chartcolorstyle+xml"/>
  <Override PartName="/xl/charts/chart99.xml" ContentType="application/vnd.openxmlformats-officedocument.drawingml.chart+xml"/>
  <Override PartName="/xl/charts/style97.xml" ContentType="application/vnd.ms-office.chartstyle+xml"/>
  <Override PartName="/xl/charts/colors97.xml" ContentType="application/vnd.ms-office.chartcolorstyle+xml"/>
  <Override PartName="/xl/charts/chart100.xml" ContentType="application/vnd.openxmlformats-officedocument.drawingml.chart+xml"/>
  <Override PartName="/xl/charts/style98.xml" ContentType="application/vnd.ms-office.chartstyle+xml"/>
  <Override PartName="/xl/charts/colors98.xml" ContentType="application/vnd.ms-office.chartcolorstyle+xml"/>
  <Override PartName="/xl/drawings/drawing29.xml" ContentType="application/vnd.openxmlformats-officedocument.drawing+xml"/>
  <Override PartName="/xl/charts/chart101.xml" ContentType="application/vnd.openxmlformats-officedocument.drawingml.chart+xml"/>
  <Override PartName="/xl/charts/style99.xml" ContentType="application/vnd.ms-office.chartstyle+xml"/>
  <Override PartName="/xl/charts/colors99.xml" ContentType="application/vnd.ms-office.chartcolorstyle+xml"/>
  <Override PartName="/xl/charts/chart102.xml" ContentType="application/vnd.openxmlformats-officedocument.drawingml.chart+xml"/>
  <Override PartName="/xl/charts/style100.xml" ContentType="application/vnd.ms-office.chartstyle+xml"/>
  <Override PartName="/xl/charts/colors100.xml" ContentType="application/vnd.ms-office.chartcolorstyle+xml"/>
  <Override PartName="/xl/charts/chart103.xml" ContentType="application/vnd.openxmlformats-officedocument.drawingml.chart+xml"/>
  <Override PartName="/xl/charts/style101.xml" ContentType="application/vnd.ms-office.chartstyle+xml"/>
  <Override PartName="/xl/charts/colors101.xml" ContentType="application/vnd.ms-office.chartcolorstyle+xml"/>
  <Override PartName="/xl/charts/chart104.xml" ContentType="application/vnd.openxmlformats-officedocument.drawingml.chart+xml"/>
  <Override PartName="/xl/charts/style102.xml" ContentType="application/vnd.ms-office.chartstyle+xml"/>
  <Override PartName="/xl/charts/colors102.xml" ContentType="application/vnd.ms-office.chartcolorstyle+xml"/>
  <Override PartName="/xl/drawings/drawing30.xml" ContentType="application/vnd.openxmlformats-officedocument.drawing+xml"/>
  <Override PartName="/xl/charts/chart105.xml" ContentType="application/vnd.openxmlformats-officedocument.drawingml.chart+xml"/>
  <Override PartName="/xl/charts/style103.xml" ContentType="application/vnd.ms-office.chartstyle+xml"/>
  <Override PartName="/xl/charts/colors103.xml" ContentType="application/vnd.ms-office.chartcolorstyle+xml"/>
  <Override PartName="/xl/charts/chart106.xml" ContentType="application/vnd.openxmlformats-officedocument.drawingml.chart+xml"/>
  <Override PartName="/xl/charts/style104.xml" ContentType="application/vnd.ms-office.chartstyle+xml"/>
  <Override PartName="/xl/charts/colors104.xml" ContentType="application/vnd.ms-office.chartcolorstyle+xml"/>
  <Override PartName="/xl/charts/chart107.xml" ContentType="application/vnd.openxmlformats-officedocument.drawingml.chart+xml"/>
  <Override PartName="/xl/charts/style105.xml" ContentType="application/vnd.ms-office.chartstyle+xml"/>
  <Override PartName="/xl/charts/colors105.xml" ContentType="application/vnd.ms-office.chartcolorstyle+xml"/>
  <Override PartName="/xl/charts/chart108.xml" ContentType="application/vnd.openxmlformats-officedocument.drawingml.chart+xml"/>
  <Override PartName="/xl/charts/style106.xml" ContentType="application/vnd.ms-office.chartstyle+xml"/>
  <Override PartName="/xl/charts/colors106.xml" ContentType="application/vnd.ms-office.chartcolorstyle+xml"/>
  <Override PartName="/xl/drawings/drawing31.xml" ContentType="application/vnd.openxmlformats-officedocument.drawing+xml"/>
  <Override PartName="/xl/charts/chart109.xml" ContentType="application/vnd.openxmlformats-officedocument.drawingml.chart+xml"/>
  <Override PartName="/xl/charts/style107.xml" ContentType="application/vnd.ms-office.chartstyle+xml"/>
  <Override PartName="/xl/charts/colors107.xml" ContentType="application/vnd.ms-office.chartcolorstyle+xml"/>
  <Override PartName="/xl/charts/chart110.xml" ContentType="application/vnd.openxmlformats-officedocument.drawingml.chart+xml"/>
  <Override PartName="/xl/charts/style108.xml" ContentType="application/vnd.ms-office.chartstyle+xml"/>
  <Override PartName="/xl/charts/colors108.xml" ContentType="application/vnd.ms-office.chartcolorstyle+xml"/>
  <Override PartName="/xl/charts/chart111.xml" ContentType="application/vnd.openxmlformats-officedocument.drawingml.chart+xml"/>
  <Override PartName="/xl/charts/style109.xml" ContentType="application/vnd.ms-office.chartstyle+xml"/>
  <Override PartName="/xl/charts/colors109.xml" ContentType="application/vnd.ms-office.chartcolorstyle+xml"/>
  <Override PartName="/xl/charts/chart112.xml" ContentType="application/vnd.openxmlformats-officedocument.drawingml.chart+xml"/>
  <Override PartName="/xl/charts/style110.xml" ContentType="application/vnd.ms-office.chartstyle+xml"/>
  <Override PartName="/xl/charts/colors110.xml" ContentType="application/vnd.ms-office.chartcolorstyle+xml"/>
  <Override PartName="/xl/drawings/drawing32.xml" ContentType="application/vnd.openxmlformats-officedocument.drawing+xml"/>
  <Override PartName="/xl/comments3.xml" ContentType="application/vnd.openxmlformats-officedocument.spreadsheetml.comments+xml"/>
  <Override PartName="/xl/charts/chart113.xml" ContentType="application/vnd.openxmlformats-officedocument.drawingml.chart+xml"/>
  <Override PartName="/xl/charts/style111.xml" ContentType="application/vnd.ms-office.chartstyle+xml"/>
  <Override PartName="/xl/charts/colors111.xml" ContentType="application/vnd.ms-office.chartcolorstyle+xml"/>
  <Override PartName="/xl/charts/chart114.xml" ContentType="application/vnd.openxmlformats-officedocument.drawingml.chart+xml"/>
  <Override PartName="/xl/charts/style112.xml" ContentType="application/vnd.ms-office.chartstyle+xml"/>
  <Override PartName="/xl/charts/colors112.xml" ContentType="application/vnd.ms-office.chartcolorstyle+xml"/>
  <Override PartName="/xl/charts/chart115.xml" ContentType="application/vnd.openxmlformats-officedocument.drawingml.chart+xml"/>
  <Override PartName="/xl/charts/style113.xml" ContentType="application/vnd.ms-office.chartstyle+xml"/>
  <Override PartName="/xl/charts/colors113.xml" ContentType="application/vnd.ms-office.chartcolorstyle+xml"/>
  <Override PartName="/xl/charts/chart116.xml" ContentType="application/vnd.openxmlformats-officedocument.drawingml.chart+xml"/>
  <Override PartName="/xl/charts/style114.xml" ContentType="application/vnd.ms-office.chartstyle+xml"/>
  <Override PartName="/xl/charts/colors114.xml" ContentType="application/vnd.ms-office.chartcolorstyle+xml"/>
  <Override PartName="/xl/drawings/drawing33.xml" ContentType="application/vnd.openxmlformats-officedocument.drawing+xml"/>
  <Override PartName="/xl/comments4.xml" ContentType="application/vnd.openxmlformats-officedocument.spreadsheetml.comments+xml"/>
  <Override PartName="/xl/drawings/drawing34.xml" ContentType="application/vnd.openxmlformats-officedocument.drawing+xml"/>
  <Override PartName="/xl/comments5.xml" ContentType="application/vnd.openxmlformats-officedocument.spreadsheetml.comments+xml"/>
  <Override PartName="/xl/drawings/drawing35.xml" ContentType="application/vnd.openxmlformats-officedocument.drawing+xml"/>
  <Override PartName="/xl/comments6.xml" ContentType="application/vnd.openxmlformats-officedocument.spreadsheetml.comments+xml"/>
  <Override PartName="/xl/charts/chart117.xml" ContentType="application/vnd.openxmlformats-officedocument.drawingml.chart+xml"/>
  <Override PartName="/xl/charts/style115.xml" ContentType="application/vnd.ms-office.chartstyle+xml"/>
  <Override PartName="/xl/charts/colors115.xml" ContentType="application/vnd.ms-office.chartcolorstyle+xml"/>
  <Override PartName="/xl/drawings/drawing36.xml" ContentType="application/vnd.openxmlformats-officedocument.drawing+xml"/>
  <Override PartName="/xl/comments7.xml" ContentType="application/vnd.openxmlformats-officedocument.spreadsheetml.comments+xml"/>
  <Override PartName="/xl/charts/chart118.xml" ContentType="application/vnd.openxmlformats-officedocument.drawingml.chart+xml"/>
  <Override PartName="/xl/charts/style116.xml" ContentType="application/vnd.ms-office.chartstyle+xml"/>
  <Override PartName="/xl/charts/colors116.xml" ContentType="application/vnd.ms-office.chartcolorstyle+xml"/>
  <Override PartName="/xl/charts/chart119.xml" ContentType="application/vnd.openxmlformats-officedocument.drawingml.chart+xml"/>
  <Override PartName="/xl/charts/style117.xml" ContentType="application/vnd.ms-office.chartstyle+xml"/>
  <Override PartName="/xl/charts/colors117.xml" ContentType="application/vnd.ms-office.chartcolorstyle+xml"/>
  <Override PartName="/xl/charts/chart120.xml" ContentType="application/vnd.openxmlformats-officedocument.drawingml.chart+xml"/>
  <Override PartName="/xl/charts/style118.xml" ContentType="application/vnd.ms-office.chartstyle+xml"/>
  <Override PartName="/xl/charts/colors118.xml" ContentType="application/vnd.ms-office.chartcolorstyle+xml"/>
  <Override PartName="/xl/charts/chart121.xml" ContentType="application/vnd.openxmlformats-officedocument.drawingml.chart+xml"/>
  <Override PartName="/xl/charts/style119.xml" ContentType="application/vnd.ms-office.chartstyle+xml"/>
  <Override PartName="/xl/charts/colors119.xml" ContentType="application/vnd.ms-office.chartcolorstyle+xml"/>
  <Override PartName="/xl/charts/chart122.xml" ContentType="application/vnd.openxmlformats-officedocument.drawingml.chart+xml"/>
  <Override PartName="/xl/charts/style120.xml" ContentType="application/vnd.ms-office.chartstyle+xml"/>
  <Override PartName="/xl/charts/colors120.xml" ContentType="application/vnd.ms-office.chartcolorstyle+xml"/>
  <Override PartName="/xl/charts/chart123.xml" ContentType="application/vnd.openxmlformats-officedocument.drawingml.chart+xml"/>
  <Override PartName="/xl/charts/style121.xml" ContentType="application/vnd.ms-office.chartstyle+xml"/>
  <Override PartName="/xl/charts/colors121.xml" ContentType="application/vnd.ms-office.chartcolorstyle+xml"/>
  <Override PartName="/xl/charts/chart124.xml" ContentType="application/vnd.openxmlformats-officedocument.drawingml.chart+xml"/>
  <Override PartName="/xl/charts/style122.xml" ContentType="application/vnd.ms-office.chartstyle+xml"/>
  <Override PartName="/xl/charts/colors122.xml" ContentType="application/vnd.ms-office.chartcolorstyle+xml"/>
  <Override PartName="/xl/charts/chart125.xml" ContentType="application/vnd.openxmlformats-officedocument.drawingml.chart+xml"/>
  <Override PartName="/xl/charts/style123.xml" ContentType="application/vnd.ms-office.chartstyle+xml"/>
  <Override PartName="/xl/charts/colors123.xml" ContentType="application/vnd.ms-office.chartcolorstyle+xml"/>
  <Override PartName="/xl/charts/chart126.xml" ContentType="application/vnd.openxmlformats-officedocument.drawingml.chart+xml"/>
  <Override PartName="/xl/charts/style124.xml" ContentType="application/vnd.ms-office.chartstyle+xml"/>
  <Override PartName="/xl/charts/colors124.xml" ContentType="application/vnd.ms-office.chartcolorstyle+xml"/>
  <Override PartName="/xl/charts/chart127.xml" ContentType="application/vnd.openxmlformats-officedocument.drawingml.chart+xml"/>
  <Override PartName="/xl/charts/style125.xml" ContentType="application/vnd.ms-office.chartstyle+xml"/>
  <Override PartName="/xl/charts/colors125.xml" ContentType="application/vnd.ms-office.chartcolorstyle+xml"/>
  <Override PartName="/xl/charts/chart128.xml" ContentType="application/vnd.openxmlformats-officedocument.drawingml.chart+xml"/>
  <Override PartName="/xl/charts/style126.xml" ContentType="application/vnd.ms-office.chartstyle+xml"/>
  <Override PartName="/xl/charts/colors126.xml" ContentType="application/vnd.ms-office.chartcolorstyle+xml"/>
  <Override PartName="/xl/charts/chart129.xml" ContentType="application/vnd.openxmlformats-officedocument.drawingml.chart+xml"/>
  <Override PartName="/xl/charts/style127.xml" ContentType="application/vnd.ms-office.chartstyle+xml"/>
  <Override PartName="/xl/charts/colors127.xml" ContentType="application/vnd.ms-office.chartcolorstyle+xml"/>
  <Override PartName="/xl/charts/chart130.xml" ContentType="application/vnd.openxmlformats-officedocument.drawingml.chart+xml"/>
  <Override PartName="/xl/charts/style128.xml" ContentType="application/vnd.ms-office.chartstyle+xml"/>
  <Override PartName="/xl/charts/colors128.xml" ContentType="application/vnd.ms-office.chartcolorstyle+xml"/>
  <Override PartName="/xl/charts/chart131.xml" ContentType="application/vnd.openxmlformats-officedocument.drawingml.chart+xml"/>
  <Override PartName="/xl/charts/style129.xml" ContentType="application/vnd.ms-office.chartstyle+xml"/>
  <Override PartName="/xl/charts/colors129.xml" ContentType="application/vnd.ms-office.chartcolorstyle+xml"/>
  <Override PartName="/xl/charts/chart132.xml" ContentType="application/vnd.openxmlformats-officedocument.drawingml.chart+xml"/>
  <Override PartName="/xl/charts/style130.xml" ContentType="application/vnd.ms-office.chartstyle+xml"/>
  <Override PartName="/xl/charts/colors130.xml" ContentType="application/vnd.ms-office.chartcolorstyle+xml"/>
  <Override PartName="/xl/charts/chart133.xml" ContentType="application/vnd.openxmlformats-officedocument.drawingml.chart+xml"/>
  <Override PartName="/xl/charts/style131.xml" ContentType="application/vnd.ms-office.chartstyle+xml"/>
  <Override PartName="/xl/charts/colors131.xml" ContentType="application/vnd.ms-office.chartcolorstyle+xml"/>
  <Override PartName="/xl/charts/chart134.xml" ContentType="application/vnd.openxmlformats-officedocument.drawingml.chart+xml"/>
  <Override PartName="/xl/charts/style132.xml" ContentType="application/vnd.ms-office.chartstyle+xml"/>
  <Override PartName="/xl/charts/colors132.xml" ContentType="application/vnd.ms-office.chartcolorstyle+xml"/>
  <Override PartName="/xl/charts/chart135.xml" ContentType="application/vnd.openxmlformats-officedocument.drawingml.chart+xml"/>
  <Override PartName="/xl/charts/style133.xml" ContentType="application/vnd.ms-office.chartstyle+xml"/>
  <Override PartName="/xl/charts/colors133.xml" ContentType="application/vnd.ms-office.chartcolorstyle+xml"/>
  <Override PartName="/xl/charts/chart136.xml" ContentType="application/vnd.openxmlformats-officedocument.drawingml.chart+xml"/>
  <Override PartName="/xl/charts/style134.xml" ContentType="application/vnd.ms-office.chartstyle+xml"/>
  <Override PartName="/xl/charts/colors134.xml" ContentType="application/vnd.ms-office.chartcolorstyle+xml"/>
  <Override PartName="/xl/charts/chart137.xml" ContentType="application/vnd.openxmlformats-officedocument.drawingml.chart+xml"/>
  <Override PartName="/xl/charts/style135.xml" ContentType="application/vnd.ms-office.chartstyle+xml"/>
  <Override PartName="/xl/charts/colors135.xml" ContentType="application/vnd.ms-office.chartcolorstyle+xml"/>
  <Override PartName="/xl/charts/chart138.xml" ContentType="application/vnd.openxmlformats-officedocument.drawingml.chart+xml"/>
  <Override PartName="/xl/charts/style136.xml" ContentType="application/vnd.ms-office.chartstyle+xml"/>
  <Override PartName="/xl/charts/colors136.xml" ContentType="application/vnd.ms-office.chartcolorstyle+xml"/>
  <Override PartName="/xl/charts/chart139.xml" ContentType="application/vnd.openxmlformats-officedocument.drawingml.chart+xml"/>
  <Override PartName="/xl/charts/style137.xml" ContentType="application/vnd.ms-office.chartstyle+xml"/>
  <Override PartName="/xl/charts/colors137.xml" ContentType="application/vnd.ms-office.chartcolorstyle+xml"/>
  <Override PartName="/xl/charts/chart140.xml" ContentType="application/vnd.openxmlformats-officedocument.drawingml.chart+xml"/>
  <Override PartName="/xl/charts/style138.xml" ContentType="application/vnd.ms-office.chartstyle+xml"/>
  <Override PartName="/xl/charts/colors138.xml" ContentType="application/vnd.ms-office.chartcolorstyle+xml"/>
  <Override PartName="/xl/charts/chart141.xml" ContentType="application/vnd.openxmlformats-officedocument.drawingml.chart+xml"/>
  <Override PartName="/xl/charts/style139.xml" ContentType="application/vnd.ms-office.chartstyle+xml"/>
  <Override PartName="/xl/charts/colors139.xml" ContentType="application/vnd.ms-office.chartcolorstyle+xml"/>
  <Override PartName="/xl/charts/chart142.xml" ContentType="application/vnd.openxmlformats-officedocument.drawingml.chart+xml"/>
  <Override PartName="/xl/charts/style140.xml" ContentType="application/vnd.ms-office.chartstyle+xml"/>
  <Override PartName="/xl/charts/colors140.xml" ContentType="application/vnd.ms-office.chartcolorstyle+xml"/>
  <Override PartName="/xl/charts/chart143.xml" ContentType="application/vnd.openxmlformats-officedocument.drawingml.chart+xml"/>
  <Override PartName="/xl/charts/style141.xml" ContentType="application/vnd.ms-office.chartstyle+xml"/>
  <Override PartName="/xl/charts/colors141.xml" ContentType="application/vnd.ms-office.chartcolorstyle+xml"/>
  <Override PartName="/xl/charts/chart144.xml" ContentType="application/vnd.openxmlformats-officedocument.drawingml.chart+xml"/>
  <Override PartName="/xl/charts/style142.xml" ContentType="application/vnd.ms-office.chartstyle+xml"/>
  <Override PartName="/xl/charts/colors142.xml" ContentType="application/vnd.ms-office.chartcolorstyle+xml"/>
  <Override PartName="/xl/charts/chart145.xml" ContentType="application/vnd.openxmlformats-officedocument.drawingml.chart+xml"/>
  <Override PartName="/xl/charts/style143.xml" ContentType="application/vnd.ms-office.chartstyle+xml"/>
  <Override PartName="/xl/charts/colors143.xml" ContentType="application/vnd.ms-office.chartcolorstyle+xml"/>
  <Override PartName="/xl/charts/chart146.xml" ContentType="application/vnd.openxmlformats-officedocument.drawingml.chart+xml"/>
  <Override PartName="/xl/charts/style144.xml" ContentType="application/vnd.ms-office.chartstyle+xml"/>
  <Override PartName="/xl/charts/colors144.xml" ContentType="application/vnd.ms-office.chartcolorstyle+xml"/>
  <Override PartName="/xl/charts/chart147.xml" ContentType="application/vnd.openxmlformats-officedocument.drawingml.chart+xml"/>
  <Override PartName="/xl/charts/style145.xml" ContentType="application/vnd.ms-office.chartstyle+xml"/>
  <Override PartName="/xl/charts/colors145.xml" ContentType="application/vnd.ms-office.chartcolorstyle+xml"/>
  <Override PartName="/xl/charts/chart148.xml" ContentType="application/vnd.openxmlformats-officedocument.drawingml.chart+xml"/>
  <Override PartName="/xl/charts/style146.xml" ContentType="application/vnd.ms-office.chartstyle+xml"/>
  <Override PartName="/xl/charts/colors146.xml" ContentType="application/vnd.ms-office.chartcolorstyle+xml"/>
  <Override PartName="/xl/charts/chart149.xml" ContentType="application/vnd.openxmlformats-officedocument.drawingml.chart+xml"/>
  <Override PartName="/xl/charts/style147.xml" ContentType="application/vnd.ms-office.chartstyle+xml"/>
  <Override PartName="/xl/charts/colors147.xml" ContentType="application/vnd.ms-office.chartcolorstyle+xml"/>
  <Override PartName="/xl/charts/chart150.xml" ContentType="application/vnd.openxmlformats-officedocument.drawingml.chart+xml"/>
  <Override PartName="/xl/charts/style148.xml" ContentType="application/vnd.ms-office.chartstyle+xml"/>
  <Override PartName="/xl/charts/colors148.xml" ContentType="application/vnd.ms-office.chartcolorstyle+xml"/>
  <Override PartName="/xl/charts/chart151.xml" ContentType="application/vnd.openxmlformats-officedocument.drawingml.chart+xml"/>
  <Override PartName="/xl/charts/style149.xml" ContentType="application/vnd.ms-office.chartstyle+xml"/>
  <Override PartName="/xl/charts/colors149.xml" ContentType="application/vnd.ms-office.chartcolorstyle+xml"/>
  <Override PartName="/xl/charts/chart152.xml" ContentType="application/vnd.openxmlformats-officedocument.drawingml.chart+xml"/>
  <Override PartName="/xl/charts/style150.xml" ContentType="application/vnd.ms-office.chartstyle+xml"/>
  <Override PartName="/xl/charts/colors150.xml" ContentType="application/vnd.ms-office.chartcolorstyle+xml"/>
  <Override PartName="/xl/charts/chart153.xml" ContentType="application/vnd.openxmlformats-officedocument.drawingml.chart+xml"/>
  <Override PartName="/xl/charts/style151.xml" ContentType="application/vnd.ms-office.chartstyle+xml"/>
  <Override PartName="/xl/charts/colors151.xml" ContentType="application/vnd.ms-office.chartcolorstyle+xml"/>
  <Override PartName="/xl/charts/chart154.xml" ContentType="application/vnd.openxmlformats-officedocument.drawingml.chart+xml"/>
  <Override PartName="/xl/charts/style152.xml" ContentType="application/vnd.ms-office.chartstyle+xml"/>
  <Override PartName="/xl/charts/colors152.xml" ContentType="application/vnd.ms-office.chartcolorstyle+xml"/>
  <Override PartName="/xl/charts/chart155.xml" ContentType="application/vnd.openxmlformats-officedocument.drawingml.chart+xml"/>
  <Override PartName="/xl/charts/style153.xml" ContentType="application/vnd.ms-office.chartstyle+xml"/>
  <Override PartName="/xl/charts/colors153.xml" ContentType="application/vnd.ms-office.chartcolorstyle+xml"/>
  <Override PartName="/xl/charts/chart156.xml" ContentType="application/vnd.openxmlformats-officedocument.drawingml.chart+xml"/>
  <Override PartName="/xl/charts/style154.xml" ContentType="application/vnd.ms-office.chartstyle+xml"/>
  <Override PartName="/xl/charts/colors154.xml" ContentType="application/vnd.ms-office.chartcolorstyle+xml"/>
  <Override PartName="/xl/charts/chart157.xml" ContentType="application/vnd.openxmlformats-officedocument.drawingml.chart+xml"/>
  <Override PartName="/xl/charts/style155.xml" ContentType="application/vnd.ms-office.chartstyle+xml"/>
  <Override PartName="/xl/charts/colors155.xml" ContentType="application/vnd.ms-office.chartcolorstyle+xml"/>
  <Override PartName="/xl/charts/chart158.xml" ContentType="application/vnd.openxmlformats-officedocument.drawingml.chart+xml"/>
  <Override PartName="/xl/charts/style156.xml" ContentType="application/vnd.ms-office.chartstyle+xml"/>
  <Override PartName="/xl/charts/colors156.xml" ContentType="application/vnd.ms-office.chartcolorstyle+xml"/>
  <Override PartName="/xl/charts/chart159.xml" ContentType="application/vnd.openxmlformats-officedocument.drawingml.chart+xml"/>
  <Override PartName="/xl/charts/style157.xml" ContentType="application/vnd.ms-office.chartstyle+xml"/>
  <Override PartName="/xl/charts/colors157.xml" ContentType="application/vnd.ms-office.chartcolorstyle+xml"/>
  <Override PartName="/xl/charts/chart160.xml" ContentType="application/vnd.openxmlformats-officedocument.drawingml.chart+xml"/>
  <Override PartName="/xl/charts/style158.xml" ContentType="application/vnd.ms-office.chartstyle+xml"/>
  <Override PartName="/xl/charts/colors158.xml" ContentType="application/vnd.ms-office.chartcolorstyle+xml"/>
  <Override PartName="/xl/charts/chart161.xml" ContentType="application/vnd.openxmlformats-officedocument.drawingml.chart+xml"/>
  <Override PartName="/xl/charts/style159.xml" ContentType="application/vnd.ms-office.chartstyle+xml"/>
  <Override PartName="/xl/charts/colors159.xml" ContentType="application/vnd.ms-office.chartcolorstyle+xml"/>
  <Override PartName="/xl/charts/chart162.xml" ContentType="application/vnd.openxmlformats-officedocument.drawingml.chart+xml"/>
  <Override PartName="/xl/charts/style160.xml" ContentType="application/vnd.ms-office.chartstyle+xml"/>
  <Override PartName="/xl/charts/colors160.xml" ContentType="application/vnd.ms-office.chartcolorstyle+xml"/>
  <Override PartName="/xl/charts/chart163.xml" ContentType="application/vnd.openxmlformats-officedocument.drawingml.chart+xml"/>
  <Override PartName="/xl/charts/style161.xml" ContentType="application/vnd.ms-office.chartstyle+xml"/>
  <Override PartName="/xl/charts/colors161.xml" ContentType="application/vnd.ms-office.chartcolorstyle+xml"/>
  <Override PartName="/xl/charts/chart164.xml" ContentType="application/vnd.openxmlformats-officedocument.drawingml.chart+xml"/>
  <Override PartName="/xl/charts/style162.xml" ContentType="application/vnd.ms-office.chartstyle+xml"/>
  <Override PartName="/xl/charts/colors162.xml" ContentType="application/vnd.ms-office.chartcolorstyle+xml"/>
  <Override PartName="/xl/charts/chart165.xml" ContentType="application/vnd.openxmlformats-officedocument.drawingml.chart+xml"/>
  <Override PartName="/xl/charts/style163.xml" ContentType="application/vnd.ms-office.chartstyle+xml"/>
  <Override PartName="/xl/charts/colors163.xml" ContentType="application/vnd.ms-office.chartcolorstyle+xml"/>
  <Override PartName="/xl/charts/chart166.xml" ContentType="application/vnd.openxmlformats-officedocument.drawingml.chart+xml"/>
  <Override PartName="/xl/charts/style164.xml" ContentType="application/vnd.ms-office.chartstyle+xml"/>
  <Override PartName="/xl/charts/colors164.xml" ContentType="application/vnd.ms-office.chartcolorstyle+xml"/>
  <Override PartName="/xl/charts/chart167.xml" ContentType="application/vnd.openxmlformats-officedocument.drawingml.chart+xml"/>
  <Override PartName="/xl/charts/style165.xml" ContentType="application/vnd.ms-office.chartstyle+xml"/>
  <Override PartName="/xl/charts/colors165.xml" ContentType="application/vnd.ms-office.chartcolorstyle+xml"/>
  <Override PartName="/xl/charts/chart168.xml" ContentType="application/vnd.openxmlformats-officedocument.drawingml.chart+xml"/>
  <Override PartName="/xl/charts/style166.xml" ContentType="application/vnd.ms-office.chartstyle+xml"/>
  <Override PartName="/xl/charts/colors166.xml" ContentType="application/vnd.ms-office.chartcolorstyle+xml"/>
  <Override PartName="/xl/charts/chart169.xml" ContentType="application/vnd.openxmlformats-officedocument.drawingml.chart+xml"/>
  <Override PartName="/xl/charts/style167.xml" ContentType="application/vnd.ms-office.chartstyle+xml"/>
  <Override PartName="/xl/charts/colors167.xml" ContentType="application/vnd.ms-office.chartcolorstyle+xml"/>
  <Override PartName="/xl/charts/chart170.xml" ContentType="application/vnd.openxmlformats-officedocument.drawingml.chart+xml"/>
  <Override PartName="/xl/charts/style168.xml" ContentType="application/vnd.ms-office.chartstyle+xml"/>
  <Override PartName="/xl/charts/colors168.xml" ContentType="application/vnd.ms-office.chartcolorstyle+xml"/>
  <Override PartName="/xl/charts/chart171.xml" ContentType="application/vnd.openxmlformats-officedocument.drawingml.chart+xml"/>
  <Override PartName="/xl/charts/style169.xml" ContentType="application/vnd.ms-office.chartstyle+xml"/>
  <Override PartName="/xl/charts/colors169.xml" ContentType="application/vnd.ms-office.chartcolorstyle+xml"/>
  <Override PartName="/xl/charts/chart172.xml" ContentType="application/vnd.openxmlformats-officedocument.drawingml.chart+xml"/>
  <Override PartName="/xl/charts/style170.xml" ContentType="application/vnd.ms-office.chartstyle+xml"/>
  <Override PartName="/xl/charts/colors170.xml" ContentType="application/vnd.ms-office.chartcolorstyle+xml"/>
  <Override PartName="/xl/charts/chart173.xml" ContentType="application/vnd.openxmlformats-officedocument.drawingml.chart+xml"/>
  <Override PartName="/xl/charts/style171.xml" ContentType="application/vnd.ms-office.chartstyle+xml"/>
  <Override PartName="/xl/charts/colors171.xml" ContentType="application/vnd.ms-office.chartcolorstyle+xml"/>
  <Override PartName="/xl/charts/chart174.xml" ContentType="application/vnd.openxmlformats-officedocument.drawingml.chart+xml"/>
  <Override PartName="/xl/charts/style172.xml" ContentType="application/vnd.ms-office.chartstyle+xml"/>
  <Override PartName="/xl/charts/colors172.xml" ContentType="application/vnd.ms-office.chartcolorstyle+xml"/>
  <Override PartName="/xl/charts/chart175.xml" ContentType="application/vnd.openxmlformats-officedocument.drawingml.chart+xml"/>
  <Override PartName="/xl/charts/style173.xml" ContentType="application/vnd.ms-office.chartstyle+xml"/>
  <Override PartName="/xl/charts/colors173.xml" ContentType="application/vnd.ms-office.chartcolorstyle+xml"/>
  <Override PartName="/xl/charts/chart176.xml" ContentType="application/vnd.openxmlformats-officedocument.drawingml.chart+xml"/>
  <Override PartName="/xl/charts/style174.xml" ContentType="application/vnd.ms-office.chartstyle+xml"/>
  <Override PartName="/xl/charts/colors174.xml" ContentType="application/vnd.ms-office.chartcolorstyle+xml"/>
  <Override PartName="/xl/charts/chart177.xml" ContentType="application/vnd.openxmlformats-officedocument.drawingml.chart+xml"/>
  <Override PartName="/xl/charts/style175.xml" ContentType="application/vnd.ms-office.chartstyle+xml"/>
  <Override PartName="/xl/charts/colors175.xml" ContentType="application/vnd.ms-office.chartcolorstyle+xml"/>
  <Override PartName="/xl/charts/chart178.xml" ContentType="application/vnd.openxmlformats-officedocument.drawingml.chart+xml"/>
  <Override PartName="/xl/charts/style176.xml" ContentType="application/vnd.ms-office.chartstyle+xml"/>
  <Override PartName="/xl/charts/colors176.xml" ContentType="application/vnd.ms-office.chartcolorstyle+xml"/>
  <Override PartName="/xl/charts/chart179.xml" ContentType="application/vnd.openxmlformats-officedocument.drawingml.chart+xml"/>
  <Override PartName="/xl/charts/style177.xml" ContentType="application/vnd.ms-office.chartstyle+xml"/>
  <Override PartName="/xl/charts/colors177.xml" ContentType="application/vnd.ms-office.chartcolorstyle+xml"/>
  <Override PartName="/xl/charts/chart180.xml" ContentType="application/vnd.openxmlformats-officedocument.drawingml.chart+xml"/>
  <Override PartName="/xl/charts/style178.xml" ContentType="application/vnd.ms-office.chartstyle+xml"/>
  <Override PartName="/xl/charts/colors178.xml" ContentType="application/vnd.ms-office.chartcolorstyle+xml"/>
  <Override PartName="/xl/charts/chart181.xml" ContentType="application/vnd.openxmlformats-officedocument.drawingml.chart+xml"/>
  <Override PartName="/xl/charts/style179.xml" ContentType="application/vnd.ms-office.chartstyle+xml"/>
  <Override PartName="/xl/charts/colors179.xml" ContentType="application/vnd.ms-office.chartcolorstyle+xml"/>
  <Override PartName="/xl/charts/chart182.xml" ContentType="application/vnd.openxmlformats-officedocument.drawingml.chart+xml"/>
  <Override PartName="/xl/charts/style180.xml" ContentType="application/vnd.ms-office.chartstyle+xml"/>
  <Override PartName="/xl/charts/colors180.xml" ContentType="application/vnd.ms-office.chartcolorstyle+xml"/>
  <Override PartName="/xl/charts/chart183.xml" ContentType="application/vnd.openxmlformats-officedocument.drawingml.chart+xml"/>
  <Override PartName="/xl/charts/style181.xml" ContentType="application/vnd.ms-office.chartstyle+xml"/>
  <Override PartName="/xl/charts/colors181.xml" ContentType="application/vnd.ms-office.chartcolorstyle+xml"/>
  <Override PartName="/xl/charts/chart184.xml" ContentType="application/vnd.openxmlformats-officedocument.drawingml.chart+xml"/>
  <Override PartName="/xl/charts/style182.xml" ContentType="application/vnd.ms-office.chartstyle+xml"/>
  <Override PartName="/xl/charts/colors182.xml" ContentType="application/vnd.ms-office.chartcolorstyle+xml"/>
  <Override PartName="/xl/charts/chart185.xml" ContentType="application/vnd.openxmlformats-officedocument.drawingml.chart+xml"/>
  <Override PartName="/xl/charts/style183.xml" ContentType="application/vnd.ms-office.chartstyle+xml"/>
  <Override PartName="/xl/charts/colors183.xml" ContentType="application/vnd.ms-office.chartcolorstyle+xml"/>
  <Override PartName="/xl/charts/chart186.xml" ContentType="application/vnd.openxmlformats-officedocument.drawingml.chart+xml"/>
  <Override PartName="/xl/charts/style184.xml" ContentType="application/vnd.ms-office.chartstyle+xml"/>
  <Override PartName="/xl/charts/colors184.xml" ContentType="application/vnd.ms-office.chartcolorstyle+xml"/>
  <Override PartName="/xl/charts/chart187.xml" ContentType="application/vnd.openxmlformats-officedocument.drawingml.chart+xml"/>
  <Override PartName="/xl/charts/style185.xml" ContentType="application/vnd.ms-office.chartstyle+xml"/>
  <Override PartName="/xl/charts/colors185.xml" ContentType="application/vnd.ms-office.chartcolorstyle+xml"/>
  <Override PartName="/xl/charts/chart188.xml" ContentType="application/vnd.openxmlformats-officedocument.drawingml.chart+xml"/>
  <Override PartName="/xl/charts/style186.xml" ContentType="application/vnd.ms-office.chartstyle+xml"/>
  <Override PartName="/xl/charts/colors186.xml" ContentType="application/vnd.ms-office.chartcolorstyle+xml"/>
  <Override PartName="/xl/charts/chart189.xml" ContentType="application/vnd.openxmlformats-officedocument.drawingml.chart+xml"/>
  <Override PartName="/xl/charts/style187.xml" ContentType="application/vnd.ms-office.chartstyle+xml"/>
  <Override PartName="/xl/charts/colors187.xml" ContentType="application/vnd.ms-office.chartcolorstyle+xml"/>
  <Override PartName="/xl/charts/chart190.xml" ContentType="application/vnd.openxmlformats-officedocument.drawingml.chart+xml"/>
  <Override PartName="/xl/charts/style188.xml" ContentType="application/vnd.ms-office.chartstyle+xml"/>
  <Override PartName="/xl/charts/colors188.xml" ContentType="application/vnd.ms-office.chartcolorstyle+xml"/>
  <Override PartName="/xl/charts/chart191.xml" ContentType="application/vnd.openxmlformats-officedocument.drawingml.chart+xml"/>
  <Override PartName="/xl/charts/style189.xml" ContentType="application/vnd.ms-office.chartstyle+xml"/>
  <Override PartName="/xl/charts/colors189.xml" ContentType="application/vnd.ms-office.chartcolorstyle+xml"/>
  <Override PartName="/xl/charts/chart192.xml" ContentType="application/vnd.openxmlformats-officedocument.drawingml.chart+xml"/>
  <Override PartName="/xl/charts/style190.xml" ContentType="application/vnd.ms-office.chartstyle+xml"/>
  <Override PartName="/xl/charts/colors190.xml" ContentType="application/vnd.ms-office.chartcolorstyle+xml"/>
  <Override PartName="/xl/charts/chart193.xml" ContentType="application/vnd.openxmlformats-officedocument.drawingml.chart+xml"/>
  <Override PartName="/xl/charts/style191.xml" ContentType="application/vnd.ms-office.chartstyle+xml"/>
  <Override PartName="/xl/charts/colors191.xml" ContentType="application/vnd.ms-office.chartcolorstyle+xml"/>
  <Override PartName="/xl/charts/chart194.xml" ContentType="application/vnd.openxmlformats-officedocument.drawingml.chart+xml"/>
  <Override PartName="/xl/charts/style192.xml" ContentType="application/vnd.ms-office.chartstyle+xml"/>
  <Override PartName="/xl/charts/colors192.xml" ContentType="application/vnd.ms-office.chartcolorstyle+xml"/>
  <Override PartName="/xl/charts/chart195.xml" ContentType="application/vnd.openxmlformats-officedocument.drawingml.chart+xml"/>
  <Override PartName="/xl/charts/style193.xml" ContentType="application/vnd.ms-office.chartstyle+xml"/>
  <Override PartName="/xl/charts/colors193.xml" ContentType="application/vnd.ms-office.chartcolorstyle+xml"/>
  <Override PartName="/xl/charts/chart196.xml" ContentType="application/vnd.openxmlformats-officedocument.drawingml.chart+xml"/>
  <Override PartName="/xl/charts/style194.xml" ContentType="application/vnd.ms-office.chartstyle+xml"/>
  <Override PartName="/xl/charts/colors194.xml" ContentType="application/vnd.ms-office.chartcolorstyle+xml"/>
  <Override PartName="/xl/charts/chart197.xml" ContentType="application/vnd.openxmlformats-officedocument.drawingml.chart+xml"/>
  <Override PartName="/xl/charts/style195.xml" ContentType="application/vnd.ms-office.chartstyle+xml"/>
  <Override PartName="/xl/charts/colors195.xml" ContentType="application/vnd.ms-office.chartcolorstyle+xml"/>
  <Override PartName="/xl/drawings/drawing37.xml" ContentType="application/vnd.openxmlformats-officedocument.drawing+xml"/>
  <Override PartName="/xl/charts/chart198.xml" ContentType="application/vnd.openxmlformats-officedocument.drawingml.chart+xml"/>
  <Override PartName="/xl/charts/style196.xml" ContentType="application/vnd.ms-office.chartstyle+xml"/>
  <Override PartName="/xl/charts/colors196.xml" ContentType="application/vnd.ms-office.chartcolorstyle+xml"/>
  <Override PartName="/xl/charts/chart199.xml" ContentType="application/vnd.openxmlformats-officedocument.drawingml.chart+xml"/>
  <Override PartName="/xl/charts/style197.xml" ContentType="application/vnd.ms-office.chartstyle+xml"/>
  <Override PartName="/xl/charts/colors197.xml" ContentType="application/vnd.ms-office.chartcolorstyle+xml"/>
  <Override PartName="/xl/charts/chart200.xml" ContentType="application/vnd.openxmlformats-officedocument.drawingml.chart+xml"/>
  <Override PartName="/xl/charts/style198.xml" ContentType="application/vnd.ms-office.chartstyle+xml"/>
  <Override PartName="/xl/charts/colors198.xml" ContentType="application/vnd.ms-office.chartcolorstyle+xml"/>
  <Override PartName="/xl/charts/chart201.xml" ContentType="application/vnd.openxmlformats-officedocument.drawingml.chart+xml"/>
  <Override PartName="/xl/charts/style199.xml" ContentType="application/vnd.ms-office.chartstyle+xml"/>
  <Override PartName="/xl/charts/colors19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hidePivotFieldList="1"/>
  <mc:AlternateContent xmlns:mc="http://schemas.openxmlformats.org/markup-compatibility/2006">
    <mc:Choice Requires="x15">
      <x15ac:absPath xmlns:x15ac="http://schemas.microsoft.com/office/spreadsheetml/2010/11/ac" url="C:\Users\david\Downloads\"/>
    </mc:Choice>
  </mc:AlternateContent>
  <xr:revisionPtr revIDLastSave="0" documentId="13_ncr:1_{40C780E8-6EE6-454A-B350-F187882B3FE7}" xr6:coauthVersionLast="47" xr6:coauthVersionMax="47" xr10:uidLastSave="{00000000-0000-0000-0000-000000000000}"/>
  <bookViews>
    <workbookView xWindow="-120" yWindow="-120" windowWidth="19800" windowHeight="11760" xr2:uid="{00000000-000D-0000-FFFF-FFFF00000000}"/>
  </bookViews>
  <sheets>
    <sheet name="PORTADA" sheetId="47" r:id="rId1"/>
    <sheet name="PRESENTACIÓN" sheetId="48" r:id="rId2"/>
    <sheet name="ÍNDICE" sheetId="2" r:id="rId3"/>
    <sheet name="1. CEDENAR" sheetId="3" r:id="rId4"/>
    <sheet name="2. CELSIA COLOMBIA Valle" sheetId="62" r:id="rId5"/>
    <sheet name="3. CELSIA COLOMBIA Tolima" sheetId="63" r:id="rId6"/>
    <sheet name="4. CENS" sheetId="64" r:id="rId7"/>
    <sheet name="5. CEO" sheetId="65" r:id="rId8"/>
    <sheet name="6. CETSA" sheetId="66" r:id="rId9"/>
    <sheet name="7. CHEC" sheetId="67" r:id="rId10"/>
    <sheet name="8. ENEL COLOMBIA" sheetId="68" r:id="rId11"/>
    <sheet name="9. DISPAC" sheetId="69" r:id="rId12"/>
    <sheet name="10. EBSA" sheetId="70" r:id="rId13"/>
    <sheet name="11. EDEQ" sheetId="71" r:id="rId14"/>
    <sheet name="12. EE Putumayo" sheetId="72" r:id="rId15"/>
    <sheet name="13. EEBP" sheetId="74" r:id="rId16"/>
    <sheet name="14. EEP PEREIRA" sheetId="73" r:id="rId17"/>
    <sheet name="15. AIR-E" sheetId="75" r:id="rId18"/>
    <sheet name="16. AFINIA" sheetId="76" r:id="rId19"/>
    <sheet name="17. ELECTROCAQUETÁ" sheetId="78" r:id="rId20"/>
    <sheet name="18. ELECTROHUILA" sheetId="79" r:id="rId21"/>
    <sheet name="19. EMCALI" sheetId="80" r:id="rId22"/>
    <sheet name="20. EEP CARTAGO" sheetId="81" r:id="rId23"/>
    <sheet name="21. EMEESA" sheetId="82" r:id="rId24"/>
    <sheet name="22. EMEVASI" sheetId="40" r:id="rId25"/>
    <sheet name="23. EMSA" sheetId="83" r:id="rId26"/>
    <sheet name="24. ENELAR" sheetId="41" r:id="rId27"/>
    <sheet name="25.ENERCA" sheetId="84" r:id="rId28"/>
    <sheet name="26.ENERGUAVIARE" sheetId="85" r:id="rId29"/>
    <sheet name="27.EPM" sheetId="86" r:id="rId30"/>
    <sheet name="28.ESSA" sheetId="87" r:id="rId31"/>
    <sheet name="28.RUITOQUE" sheetId="88" r:id="rId32"/>
    <sheet name="Variaciones CU" sheetId="54" r:id="rId33"/>
    <sheet name="Variaciones Tarifas" sheetId="53" r:id="rId34"/>
    <sheet name="Historico COT" sheetId="89" state="hidden" r:id="rId35"/>
    <sheet name="Transmisión" sheetId="50" state="hidden" r:id="rId36"/>
    <sheet name="Distribución" sheetId="51" state="hidden" r:id="rId37"/>
    <sheet name="Evolución ADD" sheetId="52" state="hidden" r:id="rId38"/>
    <sheet name="Alfas" sheetId="56" state="hidden" r:id="rId39"/>
  </sheets>
  <definedNames>
    <definedName name="_xlnm._FilterDatabase" localSheetId="34" hidden="1">'Historico COT'!$A$1:$G$277</definedName>
    <definedName name="_xlnm._FilterDatabase" localSheetId="2" hidden="1">ÍNDICE!$B$11:$D$11</definedName>
    <definedName name="_xlnm.Print_Area" localSheetId="3">'1. CEDENAR'!$A$1:$AJ$49</definedName>
    <definedName name="_xlnm.Print_Area" localSheetId="12">'10. EBSA'!$A$1:$AJ$49</definedName>
    <definedName name="_xlnm.Print_Area" localSheetId="13">'11. EDEQ'!$A$1:$AJ$49</definedName>
    <definedName name="_xlnm.Print_Area" localSheetId="14">'12. EE Putumayo'!$A$1:$AJ$49</definedName>
    <definedName name="_xlnm.Print_Area" localSheetId="15">'13. EEBP'!$A$1:$AJ$49</definedName>
    <definedName name="_xlnm.Print_Area" localSheetId="16">'14. EEP PEREIRA'!$A$1:$AJ$49</definedName>
    <definedName name="_xlnm.Print_Area" localSheetId="17">'15. AIR-E'!$A$1:$AJ$49</definedName>
    <definedName name="_xlnm.Print_Area" localSheetId="18">'16. AFINIA'!$A$1:$AJ$49</definedName>
    <definedName name="_xlnm.Print_Area" localSheetId="19">'17. ELECTROCAQUETÁ'!$A$1:$AJ$49</definedName>
    <definedName name="_xlnm.Print_Area" localSheetId="20">'18. ELECTROHUILA'!$A$1:$AJ$49</definedName>
    <definedName name="_xlnm.Print_Area" localSheetId="21">'19. EMCALI'!$A$1:$AJ$49</definedName>
    <definedName name="_xlnm.Print_Area" localSheetId="4">'2. CELSIA COLOMBIA Valle'!$A$1:$AJ$49</definedName>
    <definedName name="_xlnm.Print_Area" localSheetId="22">'20. EEP CARTAGO'!$A$1:$AJ$49</definedName>
    <definedName name="_xlnm.Print_Area" localSheetId="23">'21. EMEESA'!$A$1:$AJ$49</definedName>
    <definedName name="_xlnm.Print_Area" localSheetId="24">'22. EMEVASI'!$A$1:$AJ$42</definedName>
    <definedName name="_xlnm.Print_Area" localSheetId="25">'23. EMSA'!$A$1:$AJ$49</definedName>
    <definedName name="_xlnm.Print_Area" localSheetId="26">'24. ENELAR'!$A$1:$AK$43</definedName>
    <definedName name="_xlnm.Print_Area" localSheetId="27">'25.ENERCA'!$A$1:$AJ$49</definedName>
    <definedName name="_xlnm.Print_Area" localSheetId="28">'26.ENERGUAVIARE'!$A$1:$AJ$49</definedName>
    <definedName name="_xlnm.Print_Area" localSheetId="29">'27.EPM'!$A$1:$AJ$49</definedName>
    <definedName name="_xlnm.Print_Area" localSheetId="30">'28.ESSA'!$A$1:$AJ$49</definedName>
    <definedName name="_xlnm.Print_Area" localSheetId="31">'28.RUITOQUE'!$A$1:$AJ$49</definedName>
    <definedName name="_xlnm.Print_Area" localSheetId="5">'3. CELSIA COLOMBIA Tolima'!$A$1:$AJ$49</definedName>
    <definedName name="_xlnm.Print_Area" localSheetId="6">'4. CENS'!$A$1:$AJ$49</definedName>
    <definedName name="_xlnm.Print_Area" localSheetId="7">'5. CEO'!$A$1:$AJ$49</definedName>
    <definedName name="_xlnm.Print_Area" localSheetId="8">'6. CETSA'!$A$1:$AJ$49</definedName>
    <definedName name="_xlnm.Print_Area" localSheetId="9">'7. CHEC'!$A$1:$AJ$49</definedName>
    <definedName name="_xlnm.Print_Area" localSheetId="10">'8. ENEL COLOMBIA'!$A$1:$AJ$49</definedName>
    <definedName name="_xlnm.Print_Area" localSheetId="11">'9. DISPAC'!$A$1:$AJ$49</definedName>
    <definedName name="_xlnm.Print_Area" localSheetId="38">Alfas!$A$1:$E$33</definedName>
    <definedName name="_xlnm.Print_Area" localSheetId="2">ÍNDICE!$A$1:$L$41</definedName>
    <definedName name="_xlnm.Print_Area" localSheetId="0">PORTADA!$A$1:$K$44</definedName>
    <definedName name="_xlnm.Print_Area" localSheetId="1">PRESENTACIÓN!$A$1:$AJ$22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88" l="1"/>
  <c r="W18" i="40"/>
  <c r="W18" i="81"/>
  <c r="W18" i="79"/>
  <c r="W18" i="73"/>
  <c r="W12" i="74"/>
  <c r="W18" i="72"/>
  <c r="W18" i="64"/>
  <c r="W18" i="87" l="1"/>
  <c r="W18" i="84" l="1"/>
  <c r="W18" i="41"/>
  <c r="W18" i="80"/>
  <c r="W18" i="78"/>
  <c r="W18" i="76"/>
  <c r="W18" i="75"/>
  <c r="W18" i="74"/>
  <c r="W18" i="70"/>
  <c r="W18" i="69"/>
  <c r="W18" i="67"/>
  <c r="W18" i="66"/>
  <c r="W18" i="65"/>
  <c r="W18" i="63"/>
  <c r="W18" i="62"/>
  <c r="GT34" i="53"/>
  <c r="GS34" i="53"/>
  <c r="GR34" i="53"/>
  <c r="GQ34" i="53"/>
  <c r="GP34" i="53"/>
  <c r="KD34" i="54"/>
  <c r="KC34" i="54"/>
  <c r="KB34" i="54"/>
  <c r="KA34" i="54"/>
  <c r="JZ34" i="54"/>
  <c r="JY34" i="54"/>
  <c r="JX34" i="54"/>
  <c r="JW34" i="54"/>
  <c r="W17" i="41"/>
  <c r="W13" i="41"/>
  <c r="W15" i="83"/>
  <c r="W17" i="40"/>
  <c r="V16" i="40"/>
  <c r="W16" i="40" s="1"/>
  <c r="W15" i="40"/>
  <c r="V14" i="40"/>
  <c r="W14" i="40" s="1"/>
  <c r="V13" i="40"/>
  <c r="W13" i="40" s="1"/>
  <c r="V12" i="40"/>
  <c r="W12" i="40" s="1"/>
  <c r="W17" i="81"/>
  <c r="W16" i="81"/>
  <c r="W15" i="81"/>
  <c r="W14" i="81"/>
  <c r="W13" i="81"/>
  <c r="W17" i="79"/>
  <c r="W16" i="79"/>
  <c r="W13" i="79"/>
  <c r="W17" i="78"/>
  <c r="W16" i="78"/>
  <c r="W15" i="78"/>
  <c r="W13" i="78"/>
  <c r="W14" i="75"/>
  <c r="W17" i="65"/>
  <c r="W16" i="65"/>
  <c r="W15" i="65"/>
  <c r="W14" i="65"/>
  <c r="W13" i="65"/>
  <c r="W16" i="3"/>
  <c r="H16" i="3"/>
  <c r="J13" i="3"/>
  <c r="W19" i="88" l="1"/>
  <c r="V19" i="88"/>
  <c r="U19" i="88"/>
  <c r="T19" i="88"/>
  <c r="S19" i="88"/>
  <c r="J19" i="88"/>
  <c r="I19" i="88"/>
  <c r="H19" i="88"/>
  <c r="G19" i="88"/>
  <c r="F19" i="88"/>
  <c r="E19" i="88"/>
  <c r="D19" i="88"/>
  <c r="W19" i="87"/>
  <c r="V19" i="87"/>
  <c r="U19" i="87"/>
  <c r="T19" i="87"/>
  <c r="S19" i="87"/>
  <c r="J19" i="87"/>
  <c r="I19" i="87"/>
  <c r="H19" i="87"/>
  <c r="G19" i="87"/>
  <c r="F19" i="87"/>
  <c r="E19" i="87"/>
  <c r="D19" i="87"/>
  <c r="W19" i="86"/>
  <c r="V19" i="86"/>
  <c r="U19" i="86"/>
  <c r="T19" i="86"/>
  <c r="S19" i="86"/>
  <c r="J19" i="86"/>
  <c r="I19" i="86"/>
  <c r="H19" i="86"/>
  <c r="G19" i="86"/>
  <c r="F19" i="86"/>
  <c r="E19" i="86"/>
  <c r="D19" i="86"/>
  <c r="W19" i="85"/>
  <c r="V19" i="85"/>
  <c r="U19" i="85"/>
  <c r="T19" i="85"/>
  <c r="S19" i="85"/>
  <c r="J19" i="85"/>
  <c r="I19" i="85"/>
  <c r="H19" i="85"/>
  <c r="G19" i="85"/>
  <c r="F19" i="85"/>
  <c r="E19" i="85"/>
  <c r="D19" i="85"/>
  <c r="V19" i="84"/>
  <c r="U19" i="84"/>
  <c r="T19" i="84"/>
  <c r="S19" i="84"/>
  <c r="J19" i="84"/>
  <c r="I19" i="84"/>
  <c r="H19" i="84"/>
  <c r="G19" i="84"/>
  <c r="F19" i="84"/>
  <c r="E19" i="84"/>
  <c r="D19" i="84"/>
  <c r="W19" i="84" l="1"/>
  <c r="W19" i="83"/>
  <c r="V19" i="83"/>
  <c r="U19" i="83"/>
  <c r="T19" i="83"/>
  <c r="S19" i="83"/>
  <c r="J19" i="83"/>
  <c r="I19" i="83"/>
  <c r="H19" i="83"/>
  <c r="G19" i="83"/>
  <c r="F19" i="83"/>
  <c r="E19" i="83"/>
  <c r="D19" i="83"/>
  <c r="V19" i="82"/>
  <c r="U19" i="82"/>
  <c r="T19" i="82"/>
  <c r="S19" i="82"/>
  <c r="J19" i="82"/>
  <c r="I19" i="82"/>
  <c r="H19" i="82"/>
  <c r="G19" i="82"/>
  <c r="F19" i="82"/>
  <c r="E19" i="82"/>
  <c r="D19" i="82"/>
  <c r="W19" i="82"/>
  <c r="W19" i="81"/>
  <c r="V19" i="81"/>
  <c r="U19" i="81"/>
  <c r="T19" i="81"/>
  <c r="S19" i="81"/>
  <c r="J19" i="81"/>
  <c r="I19" i="81"/>
  <c r="H19" i="81"/>
  <c r="G19" i="81"/>
  <c r="F19" i="81"/>
  <c r="E19" i="81"/>
  <c r="D19" i="81"/>
  <c r="V19" i="80"/>
  <c r="U19" i="80"/>
  <c r="T19" i="80"/>
  <c r="S19" i="80"/>
  <c r="J19" i="80"/>
  <c r="I19" i="80"/>
  <c r="H19" i="80"/>
  <c r="G19" i="80"/>
  <c r="F19" i="80"/>
  <c r="E19" i="80"/>
  <c r="D19" i="80"/>
  <c r="W19" i="80"/>
  <c r="W19" i="79"/>
  <c r="V19" i="79"/>
  <c r="U19" i="79"/>
  <c r="T19" i="79"/>
  <c r="S19" i="79"/>
  <c r="J19" i="79"/>
  <c r="I19" i="79"/>
  <c r="H19" i="79"/>
  <c r="G19" i="79"/>
  <c r="F19" i="79"/>
  <c r="E19" i="79"/>
  <c r="D19" i="79"/>
  <c r="W19" i="78"/>
  <c r="V19" i="78"/>
  <c r="U19" i="78"/>
  <c r="T19" i="78"/>
  <c r="S19" i="78"/>
  <c r="J19" i="78"/>
  <c r="I19" i="78"/>
  <c r="H19" i="78"/>
  <c r="G19" i="78"/>
  <c r="F19" i="78"/>
  <c r="E19" i="78"/>
  <c r="D19" i="78"/>
  <c r="W19" i="76"/>
  <c r="V19" i="76"/>
  <c r="U19" i="76"/>
  <c r="T19" i="76"/>
  <c r="S19" i="76"/>
  <c r="J19" i="76"/>
  <c r="I19" i="76"/>
  <c r="H19" i="76"/>
  <c r="G19" i="76"/>
  <c r="F19" i="76"/>
  <c r="E19" i="76"/>
  <c r="D19" i="76"/>
  <c r="W19" i="75"/>
  <c r="V19" i="75"/>
  <c r="U19" i="75"/>
  <c r="T19" i="75"/>
  <c r="S19" i="75"/>
  <c r="J19" i="75"/>
  <c r="I19" i="75"/>
  <c r="H19" i="75"/>
  <c r="G19" i="75"/>
  <c r="F19" i="75"/>
  <c r="E19" i="75"/>
  <c r="D19" i="75"/>
  <c r="U19" i="74"/>
  <c r="T19" i="74"/>
  <c r="S19" i="74"/>
  <c r="J19" i="74"/>
  <c r="I19" i="74"/>
  <c r="H19" i="74"/>
  <c r="G19" i="74"/>
  <c r="F19" i="74"/>
  <c r="E19" i="74"/>
  <c r="D19" i="74"/>
  <c r="W19" i="73"/>
  <c r="V19" i="73"/>
  <c r="U19" i="73"/>
  <c r="T19" i="73"/>
  <c r="S19" i="73"/>
  <c r="J19" i="73"/>
  <c r="I19" i="73"/>
  <c r="H19" i="73"/>
  <c r="G19" i="73"/>
  <c r="F19" i="73"/>
  <c r="E19" i="73"/>
  <c r="D19" i="73"/>
  <c r="W19" i="72"/>
  <c r="V19" i="72"/>
  <c r="U19" i="72"/>
  <c r="T19" i="72"/>
  <c r="S19" i="72"/>
  <c r="J19" i="72"/>
  <c r="I19" i="72"/>
  <c r="H19" i="72"/>
  <c r="G19" i="72"/>
  <c r="F19" i="72"/>
  <c r="E19" i="72"/>
  <c r="D19" i="72"/>
  <c r="W19" i="71"/>
  <c r="V19" i="71"/>
  <c r="U19" i="71"/>
  <c r="T19" i="71"/>
  <c r="S19" i="71"/>
  <c r="J19" i="71"/>
  <c r="I19" i="71"/>
  <c r="H19" i="71"/>
  <c r="G19" i="71"/>
  <c r="F19" i="71"/>
  <c r="E19" i="71"/>
  <c r="D19" i="71"/>
  <c r="W19" i="70"/>
  <c r="V19" i="70"/>
  <c r="U19" i="70"/>
  <c r="T19" i="70"/>
  <c r="S19" i="70"/>
  <c r="J19" i="70"/>
  <c r="I19" i="70"/>
  <c r="H19" i="70"/>
  <c r="G19" i="70"/>
  <c r="F19" i="70"/>
  <c r="E19" i="70"/>
  <c r="D19" i="70"/>
  <c r="W19" i="69"/>
  <c r="V19" i="69"/>
  <c r="U19" i="69"/>
  <c r="T19" i="69"/>
  <c r="S19" i="69"/>
  <c r="J19" i="69"/>
  <c r="I19" i="69"/>
  <c r="H19" i="69"/>
  <c r="G19" i="69"/>
  <c r="F19" i="69"/>
  <c r="E19" i="69"/>
  <c r="D19" i="69"/>
  <c r="W19" i="68"/>
  <c r="V19" i="68"/>
  <c r="U19" i="68"/>
  <c r="T19" i="68"/>
  <c r="S19" i="68"/>
  <c r="J19" i="68"/>
  <c r="I19" i="68"/>
  <c r="H19" i="68"/>
  <c r="G19" i="68"/>
  <c r="F19" i="68"/>
  <c r="E19" i="68"/>
  <c r="D19" i="68"/>
  <c r="W19" i="67"/>
  <c r="V19" i="67"/>
  <c r="U19" i="67"/>
  <c r="T19" i="67"/>
  <c r="S19" i="67"/>
  <c r="J19" i="67"/>
  <c r="I19" i="67"/>
  <c r="H19" i="67"/>
  <c r="G19" i="67"/>
  <c r="F19" i="67"/>
  <c r="E19" i="67"/>
  <c r="D19" i="67"/>
  <c r="W19" i="66"/>
  <c r="V19" i="66"/>
  <c r="U19" i="66"/>
  <c r="T19" i="66"/>
  <c r="S19" i="66"/>
  <c r="J19" i="66"/>
  <c r="I19" i="66"/>
  <c r="H19" i="66"/>
  <c r="G19" i="66"/>
  <c r="F19" i="66"/>
  <c r="E19" i="66"/>
  <c r="D19" i="66"/>
  <c r="W19" i="65"/>
  <c r="V19" i="65"/>
  <c r="U19" i="65"/>
  <c r="T19" i="65"/>
  <c r="S19" i="65"/>
  <c r="J19" i="65"/>
  <c r="I19" i="65"/>
  <c r="H19" i="65"/>
  <c r="G19" i="65"/>
  <c r="F19" i="65"/>
  <c r="E19" i="65"/>
  <c r="D19" i="65"/>
  <c r="W19" i="64"/>
  <c r="V19" i="64"/>
  <c r="U19" i="64"/>
  <c r="T19" i="64"/>
  <c r="S19" i="64"/>
  <c r="J19" i="64"/>
  <c r="I19" i="64"/>
  <c r="H19" i="64"/>
  <c r="G19" i="64"/>
  <c r="F19" i="64"/>
  <c r="E19" i="64"/>
  <c r="D19" i="64"/>
  <c r="W19" i="63"/>
  <c r="V19" i="63"/>
  <c r="U19" i="63"/>
  <c r="T19" i="63"/>
  <c r="S19" i="63"/>
  <c r="J19" i="63"/>
  <c r="I19" i="63"/>
  <c r="H19" i="63"/>
  <c r="G19" i="63"/>
  <c r="F19" i="63"/>
  <c r="E19" i="63"/>
  <c r="D19" i="63"/>
  <c r="W19" i="62"/>
  <c r="V19" i="62"/>
  <c r="U19" i="62"/>
  <c r="T19" i="62"/>
  <c r="S19" i="62"/>
  <c r="J19" i="62"/>
  <c r="I19" i="62"/>
  <c r="G19" i="62"/>
  <c r="F19" i="62"/>
  <c r="E19" i="62"/>
  <c r="D19" i="62"/>
  <c r="H19" i="62"/>
  <c r="W19" i="74" l="1"/>
  <c r="V19" i="74"/>
  <c r="E14" i="52"/>
  <c r="D14" i="52"/>
  <c r="D13" i="52"/>
  <c r="C13" i="52"/>
  <c r="E11" i="52"/>
  <c r="D11" i="52"/>
  <c r="D10" i="52"/>
  <c r="C10" i="52"/>
  <c r="E8" i="52"/>
  <c r="D8" i="52"/>
  <c r="D7" i="52"/>
  <c r="C7" i="52"/>
  <c r="E5" i="52"/>
  <c r="D5" i="52"/>
  <c r="D4" i="52"/>
  <c r="C4" i="52"/>
  <c r="EA189" i="51"/>
  <c r="DZ189" i="51"/>
  <c r="DY189" i="51"/>
  <c r="DX189" i="51"/>
  <c r="DS189" i="51"/>
  <c r="DR189" i="51"/>
  <c r="DQ189" i="51"/>
  <c r="DP189" i="51"/>
  <c r="DK189" i="51"/>
  <c r="DJ189" i="51"/>
  <c r="DI189" i="51"/>
  <c r="DH189" i="51"/>
  <c r="DC189" i="51"/>
  <c r="DB189" i="51"/>
  <c r="DA189" i="51"/>
  <c r="CZ189" i="51"/>
  <c r="CU189" i="51"/>
  <c r="CT189" i="51"/>
  <c r="CS189" i="51"/>
  <c r="CR189" i="51"/>
  <c r="CM189" i="51"/>
  <c r="CL189" i="51"/>
  <c r="CK189" i="51"/>
  <c r="CJ189" i="51"/>
  <c r="CE189" i="51"/>
  <c r="CD189" i="51"/>
  <c r="CC189" i="51"/>
  <c r="CB189" i="51"/>
  <c r="BW189" i="51"/>
  <c r="BV189" i="51"/>
  <c r="BU189" i="51"/>
  <c r="BT189" i="51"/>
  <c r="BO189" i="51"/>
  <c r="BN189" i="51"/>
  <c r="BM189" i="51"/>
  <c r="BL189" i="51"/>
  <c r="BG189" i="51"/>
  <c r="BF189" i="51"/>
  <c r="BE189" i="51"/>
  <c r="BD189" i="51"/>
  <c r="AY189" i="51"/>
  <c r="AX189" i="51"/>
  <c r="AW189" i="51"/>
  <c r="AV189" i="51"/>
  <c r="AQ189" i="51"/>
  <c r="AP189" i="51"/>
  <c r="AO189" i="51"/>
  <c r="AN189" i="51"/>
  <c r="AI189" i="51"/>
  <c r="AH189" i="51"/>
  <c r="AG189" i="51"/>
  <c r="AF189" i="51"/>
  <c r="AA189" i="51"/>
  <c r="Z189" i="51"/>
  <c r="Y189" i="51"/>
  <c r="X189" i="51"/>
  <c r="EA188" i="51"/>
  <c r="DZ188" i="51"/>
  <c r="DY188" i="51"/>
  <c r="DX188" i="51"/>
  <c r="DS188" i="51"/>
  <c r="DR188" i="51"/>
  <c r="DQ188" i="51"/>
  <c r="DP188" i="51"/>
  <c r="DK188" i="51"/>
  <c r="DJ188" i="51"/>
  <c r="DI188" i="51"/>
  <c r="DH188" i="51"/>
  <c r="DC188" i="51"/>
  <c r="DB188" i="51"/>
  <c r="DA188" i="51"/>
  <c r="CZ188" i="51"/>
  <c r="CU188" i="51"/>
  <c r="CT188" i="51"/>
  <c r="CS188" i="51"/>
  <c r="CR188" i="51"/>
  <c r="CM188" i="51"/>
  <c r="CL188" i="51"/>
  <c r="CK188" i="51"/>
  <c r="CJ188" i="51"/>
  <c r="CE188" i="51"/>
  <c r="CD188" i="51"/>
  <c r="CC188" i="51"/>
  <c r="CB188" i="51"/>
  <c r="BW188" i="51"/>
  <c r="BV188" i="51"/>
  <c r="BU188" i="51"/>
  <c r="BT188" i="51"/>
  <c r="BO188" i="51"/>
  <c r="BN188" i="51"/>
  <c r="BM188" i="51"/>
  <c r="BL188" i="51"/>
  <c r="BG188" i="51"/>
  <c r="BF188" i="51"/>
  <c r="BE188" i="51"/>
  <c r="BD188" i="51"/>
  <c r="AY188" i="51"/>
  <c r="AX188" i="51"/>
  <c r="AW188" i="51"/>
  <c r="AV188" i="51"/>
  <c r="AQ188" i="51"/>
  <c r="AP188" i="51"/>
  <c r="AO188" i="51"/>
  <c r="AN188" i="51"/>
  <c r="AI188" i="51"/>
  <c r="AH188" i="51"/>
  <c r="AG188" i="51"/>
  <c r="AF188" i="51"/>
  <c r="AA188" i="51"/>
  <c r="Z188" i="51"/>
  <c r="Y188" i="51"/>
  <c r="X188" i="51"/>
  <c r="EA187" i="51"/>
  <c r="DZ187" i="51"/>
  <c r="DY187" i="51"/>
  <c r="DX187" i="51"/>
  <c r="DS187" i="51"/>
  <c r="DR187" i="51"/>
  <c r="DQ187" i="51"/>
  <c r="DP187" i="51"/>
  <c r="DK187" i="51"/>
  <c r="DJ187" i="51"/>
  <c r="DI187" i="51"/>
  <c r="DH187" i="51"/>
  <c r="DC187" i="51"/>
  <c r="DB187" i="51"/>
  <c r="DA187" i="51"/>
  <c r="CZ187" i="51"/>
  <c r="CU187" i="51"/>
  <c r="CT187" i="51"/>
  <c r="CS187" i="51"/>
  <c r="CR187" i="51"/>
  <c r="CM187" i="51"/>
  <c r="CL187" i="51"/>
  <c r="CK187" i="51"/>
  <c r="CJ187" i="51"/>
  <c r="CE187" i="51"/>
  <c r="CD187" i="51"/>
  <c r="CC187" i="51"/>
  <c r="CB187" i="51"/>
  <c r="BW187" i="51"/>
  <c r="BV187" i="51"/>
  <c r="BU187" i="51"/>
  <c r="BT187" i="51"/>
  <c r="BO187" i="51"/>
  <c r="BN187" i="51"/>
  <c r="BM187" i="51"/>
  <c r="BL187" i="51"/>
  <c r="BG187" i="51"/>
  <c r="BF187" i="51"/>
  <c r="BE187" i="51"/>
  <c r="BD187" i="51"/>
  <c r="AY187" i="51"/>
  <c r="AX187" i="51"/>
  <c r="AW187" i="51"/>
  <c r="AV187" i="51"/>
  <c r="AQ187" i="51"/>
  <c r="AP187" i="51"/>
  <c r="AO187" i="51"/>
  <c r="AN187" i="51"/>
  <c r="AI187" i="51"/>
  <c r="AH187" i="51"/>
  <c r="AG187" i="51"/>
  <c r="AF187" i="51"/>
  <c r="AA187" i="51"/>
  <c r="Z187" i="51"/>
  <c r="Y187" i="51"/>
  <c r="X187" i="51"/>
  <c r="EA186" i="51"/>
  <c r="DZ186" i="51"/>
  <c r="DY186" i="51"/>
  <c r="DX186" i="51"/>
  <c r="DS186" i="51"/>
  <c r="DR186" i="51"/>
  <c r="DQ186" i="51"/>
  <c r="DP186" i="51"/>
  <c r="DK186" i="51"/>
  <c r="DJ186" i="51"/>
  <c r="DI186" i="51"/>
  <c r="DH186" i="51"/>
  <c r="DC186" i="51"/>
  <c r="DB186" i="51"/>
  <c r="DA186" i="51"/>
  <c r="CZ186" i="51"/>
  <c r="CU186" i="51"/>
  <c r="CT186" i="51"/>
  <c r="CS186" i="51"/>
  <c r="CR186" i="51"/>
  <c r="CM186" i="51"/>
  <c r="CL186" i="51"/>
  <c r="CK186" i="51"/>
  <c r="CJ186" i="51"/>
  <c r="CE186" i="51"/>
  <c r="CD186" i="51"/>
  <c r="CC186" i="51"/>
  <c r="CB186" i="51"/>
  <c r="BW186" i="51"/>
  <c r="BV186" i="51"/>
  <c r="BU186" i="51"/>
  <c r="BT186" i="51"/>
  <c r="BO186" i="51"/>
  <c r="BN186" i="51"/>
  <c r="BM186" i="51"/>
  <c r="BL186" i="51"/>
  <c r="BG186" i="51"/>
  <c r="BF186" i="51"/>
  <c r="BE186" i="51"/>
  <c r="BD186" i="51"/>
  <c r="AY186" i="51"/>
  <c r="AX186" i="51"/>
  <c r="AW186" i="51"/>
  <c r="AV186" i="51"/>
  <c r="AQ186" i="51"/>
  <c r="AP186" i="51"/>
  <c r="AO186" i="51"/>
  <c r="AN186" i="51"/>
  <c r="AI186" i="51"/>
  <c r="AH186" i="51"/>
  <c r="AG186" i="51"/>
  <c r="AF186" i="51"/>
  <c r="AA186" i="51"/>
  <c r="Z186" i="51"/>
  <c r="Y186" i="51"/>
  <c r="X186" i="51"/>
  <c r="DX185" i="51"/>
  <c r="DP185" i="51"/>
  <c r="DH185" i="51"/>
  <c r="CZ185" i="51"/>
  <c r="CR185" i="51"/>
  <c r="CJ185" i="51"/>
  <c r="CB185" i="51"/>
  <c r="BT185" i="51"/>
  <c r="BL185" i="51"/>
  <c r="BD185" i="51"/>
  <c r="AV185" i="51"/>
  <c r="AN185" i="51"/>
  <c r="AF185" i="51"/>
  <c r="X185" i="51"/>
  <c r="ED184" i="51"/>
  <c r="EC184" i="51"/>
  <c r="EB184" i="51"/>
  <c r="EA184" i="51"/>
  <c r="DZ184" i="51"/>
  <c r="DY184" i="51"/>
  <c r="DX184" i="51"/>
  <c r="DV184" i="51"/>
  <c r="DU184" i="51"/>
  <c r="DT184" i="51"/>
  <c r="DS184" i="51"/>
  <c r="DR184" i="51"/>
  <c r="DQ184" i="51"/>
  <c r="DP184" i="51"/>
  <c r="DN184" i="51"/>
  <c r="DM184" i="51"/>
  <c r="DL184" i="51"/>
  <c r="DK184" i="51"/>
  <c r="DJ184" i="51"/>
  <c r="DI184" i="51"/>
  <c r="DH184" i="51"/>
  <c r="DF184" i="51"/>
  <c r="DE184" i="51"/>
  <c r="DD184" i="51"/>
  <c r="DC184" i="51"/>
  <c r="DB184" i="51"/>
  <c r="DA184" i="51"/>
  <c r="CZ184" i="51"/>
  <c r="CX184" i="51"/>
  <c r="CW184" i="51"/>
  <c r="CV184" i="51"/>
  <c r="CU184" i="51"/>
  <c r="CT184" i="51"/>
  <c r="CS184" i="51"/>
  <c r="CR184" i="51"/>
  <c r="CP184" i="51"/>
  <c r="CO184" i="51"/>
  <c r="CN184" i="51"/>
  <c r="CM184" i="51"/>
  <c r="CL184" i="51"/>
  <c r="CK184" i="51"/>
  <c r="CJ184" i="51"/>
  <c r="CH184" i="51"/>
  <c r="CG184" i="51"/>
  <c r="CF184" i="51"/>
  <c r="CE184" i="51"/>
  <c r="CD184" i="51"/>
  <c r="CC184" i="51"/>
  <c r="CB184" i="51"/>
  <c r="BZ184" i="51"/>
  <c r="BY184" i="51"/>
  <c r="BX184" i="51"/>
  <c r="BW184" i="51"/>
  <c r="BV184" i="51"/>
  <c r="BU184" i="51"/>
  <c r="BT184" i="51"/>
  <c r="BR184" i="51"/>
  <c r="BQ184" i="51"/>
  <c r="BP184" i="51"/>
  <c r="BO184" i="51"/>
  <c r="BN184" i="51"/>
  <c r="BM184" i="51"/>
  <c r="BL184" i="51"/>
  <c r="BJ184" i="51"/>
  <c r="BI184" i="51"/>
  <c r="BH184" i="51"/>
  <c r="BG184" i="51"/>
  <c r="BF184" i="51"/>
  <c r="BE184" i="51"/>
  <c r="BD184" i="51"/>
  <c r="BB184" i="51"/>
  <c r="BA184" i="51"/>
  <c r="AZ184" i="51"/>
  <c r="AY184" i="51"/>
  <c r="AX184" i="51"/>
  <c r="AW184" i="51"/>
  <c r="AV184" i="51"/>
  <c r="AT184" i="51"/>
  <c r="AS184" i="51"/>
  <c r="AR184" i="51"/>
  <c r="AQ184" i="51"/>
  <c r="AP184" i="51"/>
  <c r="AO184" i="51"/>
  <c r="AN184" i="51"/>
  <c r="AL184" i="51"/>
  <c r="AK184" i="51"/>
  <c r="AJ184" i="51"/>
  <c r="AI184" i="51"/>
  <c r="AH184" i="51"/>
  <c r="AG184" i="51"/>
  <c r="AF184" i="51"/>
  <c r="AD184" i="51"/>
  <c r="AC184" i="51"/>
  <c r="AB184" i="51"/>
  <c r="AA184" i="51"/>
  <c r="Z184" i="51"/>
  <c r="Y184" i="51"/>
  <c r="X184" i="51"/>
  <c r="ED183" i="51"/>
  <c r="EC183" i="51"/>
  <c r="EB183" i="51"/>
  <c r="EA183" i="51"/>
  <c r="DZ183" i="51"/>
  <c r="DY183" i="51"/>
  <c r="DX183" i="51"/>
  <c r="DV183" i="51"/>
  <c r="DU183" i="51"/>
  <c r="DT183" i="51"/>
  <c r="DS183" i="51"/>
  <c r="DR183" i="51"/>
  <c r="DQ183" i="51"/>
  <c r="DP183" i="51"/>
  <c r="DN183" i="51"/>
  <c r="DM183" i="51"/>
  <c r="DL183" i="51"/>
  <c r="DK183" i="51"/>
  <c r="DJ183" i="51"/>
  <c r="DI183" i="51"/>
  <c r="DH183" i="51"/>
  <c r="DF183" i="51"/>
  <c r="DE183" i="51"/>
  <c r="DD183" i="51"/>
  <c r="DC183" i="51"/>
  <c r="DB183" i="51"/>
  <c r="DA183" i="51"/>
  <c r="CZ183" i="51"/>
  <c r="CX183" i="51"/>
  <c r="CW183" i="51"/>
  <c r="CV183" i="51"/>
  <c r="CU183" i="51"/>
  <c r="CT183" i="51"/>
  <c r="CS183" i="51"/>
  <c r="CR183" i="51"/>
  <c r="CP183" i="51"/>
  <c r="CO183" i="51"/>
  <c r="CN183" i="51"/>
  <c r="CM183" i="51"/>
  <c r="CL183" i="51"/>
  <c r="CK183" i="51"/>
  <c r="CJ183" i="51"/>
  <c r="CH183" i="51"/>
  <c r="CG183" i="51"/>
  <c r="CF183" i="51"/>
  <c r="CE183" i="51"/>
  <c r="CD183" i="51"/>
  <c r="CC183" i="51"/>
  <c r="CB183" i="51"/>
  <c r="BZ183" i="51"/>
  <c r="BY183" i="51"/>
  <c r="BX183" i="51"/>
  <c r="BW183" i="51"/>
  <c r="BV183" i="51"/>
  <c r="BU183" i="51"/>
  <c r="BT183" i="51"/>
  <c r="BR183" i="51"/>
  <c r="BQ183" i="51"/>
  <c r="BP183" i="51"/>
  <c r="BO183" i="51"/>
  <c r="BN183" i="51"/>
  <c r="BM183" i="51"/>
  <c r="BL183" i="51"/>
  <c r="BJ183" i="51"/>
  <c r="BI183" i="51"/>
  <c r="BH183" i="51"/>
  <c r="BG183" i="51"/>
  <c r="BF183" i="51"/>
  <c r="BE183" i="51"/>
  <c r="BD183" i="51"/>
  <c r="BB183" i="51"/>
  <c r="BA183" i="51"/>
  <c r="AZ183" i="51"/>
  <c r="AY183" i="51"/>
  <c r="AX183" i="51"/>
  <c r="AW183" i="51"/>
  <c r="AV183" i="51"/>
  <c r="AT183" i="51"/>
  <c r="AS183" i="51"/>
  <c r="AR183" i="51"/>
  <c r="AQ183" i="51"/>
  <c r="AP183" i="51"/>
  <c r="AO183" i="51"/>
  <c r="AN183" i="51"/>
  <c r="AL183" i="51"/>
  <c r="AK183" i="51"/>
  <c r="AJ183" i="51"/>
  <c r="AI183" i="51"/>
  <c r="AH183" i="51"/>
  <c r="AG183" i="51"/>
  <c r="AF183" i="51"/>
  <c r="AD183" i="51"/>
  <c r="AC183" i="51"/>
  <c r="AB183" i="51"/>
  <c r="AA183" i="51"/>
  <c r="Z183" i="51"/>
  <c r="Y183" i="51"/>
  <c r="X183" i="51"/>
  <c r="ED182" i="51"/>
  <c r="EC182" i="51"/>
  <c r="EB182" i="51"/>
  <c r="EA182" i="51"/>
  <c r="DZ182" i="51"/>
  <c r="DY182" i="51"/>
  <c r="DX182" i="51"/>
  <c r="DV182" i="51"/>
  <c r="DU182" i="51"/>
  <c r="DT182" i="51"/>
  <c r="DS182" i="51"/>
  <c r="DR182" i="51"/>
  <c r="DQ182" i="51"/>
  <c r="DP182" i="51"/>
  <c r="DN182" i="51"/>
  <c r="DM182" i="51"/>
  <c r="DL182" i="51"/>
  <c r="DK182" i="51"/>
  <c r="DJ182" i="51"/>
  <c r="DI182" i="51"/>
  <c r="DH182" i="51"/>
  <c r="DF182" i="51"/>
  <c r="DE182" i="51"/>
  <c r="DD182" i="51"/>
  <c r="DC182" i="51"/>
  <c r="DB182" i="51"/>
  <c r="DA182" i="51"/>
  <c r="CZ182" i="51"/>
  <c r="CX182" i="51"/>
  <c r="CW182" i="51"/>
  <c r="CV182" i="51"/>
  <c r="CU182" i="51"/>
  <c r="CT182" i="51"/>
  <c r="CS182" i="51"/>
  <c r="CR182" i="51"/>
  <c r="CP182" i="51"/>
  <c r="CO182" i="51"/>
  <c r="CN182" i="51"/>
  <c r="CM182" i="51"/>
  <c r="CL182" i="51"/>
  <c r="CK182" i="51"/>
  <c r="CJ182" i="51"/>
  <c r="CH182" i="51"/>
  <c r="CG182" i="51"/>
  <c r="CF182" i="51"/>
  <c r="CE182" i="51"/>
  <c r="CD182" i="51"/>
  <c r="CC182" i="51"/>
  <c r="CB182" i="51"/>
  <c r="BZ182" i="51"/>
  <c r="BY182" i="51"/>
  <c r="BX182" i="51"/>
  <c r="BW182" i="51"/>
  <c r="BV182" i="51"/>
  <c r="BU182" i="51"/>
  <c r="BT182" i="51"/>
  <c r="BR182" i="51"/>
  <c r="BQ182" i="51"/>
  <c r="BP182" i="51"/>
  <c r="BO182" i="51"/>
  <c r="BN182" i="51"/>
  <c r="BM182" i="51"/>
  <c r="BL182" i="51"/>
  <c r="BJ182" i="51"/>
  <c r="BI182" i="51"/>
  <c r="BH182" i="51"/>
  <c r="BG182" i="51"/>
  <c r="BF182" i="51"/>
  <c r="BE182" i="51"/>
  <c r="BD182" i="51"/>
  <c r="BB182" i="51"/>
  <c r="BA182" i="51"/>
  <c r="AZ182" i="51"/>
  <c r="AY182" i="51"/>
  <c r="AX182" i="51"/>
  <c r="AW182" i="51"/>
  <c r="AV182" i="51"/>
  <c r="AT182" i="51"/>
  <c r="AS182" i="51"/>
  <c r="AR182" i="51"/>
  <c r="AQ182" i="51"/>
  <c r="AP182" i="51"/>
  <c r="AO182" i="51"/>
  <c r="AN182" i="51"/>
  <c r="AL182" i="51"/>
  <c r="AK182" i="51"/>
  <c r="AJ182" i="51"/>
  <c r="AI182" i="51"/>
  <c r="AH182" i="51"/>
  <c r="AG182" i="51"/>
  <c r="AF182" i="51"/>
  <c r="AD182" i="51"/>
  <c r="AC182" i="51"/>
  <c r="AB182" i="51"/>
  <c r="AA182" i="51"/>
  <c r="Z182" i="51"/>
  <c r="Y182" i="51"/>
  <c r="X182" i="51"/>
  <c r="EA181" i="51"/>
  <c r="DZ181" i="51"/>
  <c r="DY181" i="51"/>
  <c r="DS181" i="51"/>
  <c r="DR181" i="51"/>
  <c r="DQ181" i="51"/>
  <c r="DK181" i="51"/>
  <c r="DJ181" i="51"/>
  <c r="DI181" i="51"/>
  <c r="DC181" i="51"/>
  <c r="DB181" i="51"/>
  <c r="DA181" i="51"/>
  <c r="CU181" i="51"/>
  <c r="CT181" i="51"/>
  <c r="CS181" i="51"/>
  <c r="CM181" i="51"/>
  <c r="CL181" i="51"/>
  <c r="CK181" i="51"/>
  <c r="CE181" i="51"/>
  <c r="CD181" i="51"/>
  <c r="CC181" i="51"/>
  <c r="BW181" i="51"/>
  <c r="BV181" i="51"/>
  <c r="BU181" i="51"/>
  <c r="BO181" i="51"/>
  <c r="BN181" i="51"/>
  <c r="BM181" i="51"/>
  <c r="BG181" i="51"/>
  <c r="BF181" i="51"/>
  <c r="BE181" i="51"/>
  <c r="AY181" i="51"/>
  <c r="AX181" i="51"/>
  <c r="AW181" i="51"/>
  <c r="AQ181" i="51"/>
  <c r="AP181" i="51"/>
  <c r="AO181" i="51"/>
  <c r="AI181" i="51"/>
  <c r="AH181" i="51"/>
  <c r="AG181" i="51"/>
  <c r="ED180" i="51"/>
  <c r="EC180" i="51"/>
  <c r="EB180" i="51"/>
  <c r="EA180" i="51"/>
  <c r="DZ180" i="51"/>
  <c r="DY180" i="51"/>
  <c r="DX180" i="51"/>
  <c r="DV180" i="51"/>
  <c r="DU180" i="51"/>
  <c r="DT180" i="51"/>
  <c r="DS180" i="51"/>
  <c r="DR180" i="51"/>
  <c r="DQ180" i="51"/>
  <c r="DP180" i="51"/>
  <c r="DN180" i="51"/>
  <c r="DM180" i="51"/>
  <c r="DL180" i="51"/>
  <c r="DK180" i="51"/>
  <c r="DJ180" i="51"/>
  <c r="DI180" i="51"/>
  <c r="DH180" i="51"/>
  <c r="DF180" i="51"/>
  <c r="DE180" i="51"/>
  <c r="DD180" i="51"/>
  <c r="DC180" i="51"/>
  <c r="DB180" i="51"/>
  <c r="DA180" i="51"/>
  <c r="CZ180" i="51"/>
  <c r="CX180" i="51"/>
  <c r="CW180" i="51"/>
  <c r="CV180" i="51"/>
  <c r="CU180" i="51"/>
  <c r="CT180" i="51"/>
  <c r="CS180" i="51"/>
  <c r="CR180" i="51"/>
  <c r="CP180" i="51"/>
  <c r="CO180" i="51"/>
  <c r="CN180" i="51"/>
  <c r="CM180" i="51"/>
  <c r="CL180" i="51"/>
  <c r="CK180" i="51"/>
  <c r="CJ180" i="51"/>
  <c r="CH180" i="51"/>
  <c r="CG180" i="51"/>
  <c r="CF180" i="51"/>
  <c r="CE180" i="51"/>
  <c r="CD180" i="51"/>
  <c r="CC180" i="51"/>
  <c r="CB180" i="51"/>
  <c r="BZ180" i="51"/>
  <c r="BY180" i="51"/>
  <c r="BX180" i="51"/>
  <c r="BW180" i="51"/>
  <c r="BV180" i="51"/>
  <c r="BU180" i="51"/>
  <c r="BT180" i="51"/>
  <c r="BR180" i="51"/>
  <c r="BQ180" i="51"/>
  <c r="BP180" i="51"/>
  <c r="BO180" i="51"/>
  <c r="BN180" i="51"/>
  <c r="BM180" i="51"/>
  <c r="BL180" i="51"/>
  <c r="BJ180" i="51"/>
  <c r="BI180" i="51"/>
  <c r="BH180" i="51"/>
  <c r="BG180" i="51"/>
  <c r="BF180" i="51"/>
  <c r="BE180" i="51"/>
  <c r="BD180" i="51"/>
  <c r="BB180" i="51"/>
  <c r="BA180" i="51"/>
  <c r="AZ180" i="51"/>
  <c r="AY180" i="51"/>
  <c r="AX180" i="51"/>
  <c r="AW180" i="51"/>
  <c r="AV180" i="51"/>
  <c r="AT180" i="51"/>
  <c r="AS180" i="51"/>
  <c r="AR180" i="51"/>
  <c r="AQ180" i="51"/>
  <c r="AP180" i="51"/>
  <c r="AO180" i="51"/>
  <c r="AN180" i="51"/>
  <c r="AL180" i="51"/>
  <c r="AK180" i="51"/>
  <c r="AJ180" i="51"/>
  <c r="AI180" i="51"/>
  <c r="AH180" i="51"/>
  <c r="AG180" i="51"/>
  <c r="AF180" i="51"/>
  <c r="AD180" i="51"/>
  <c r="AC180" i="51"/>
  <c r="AB180" i="51"/>
  <c r="AA180" i="51"/>
  <c r="Z180" i="51"/>
  <c r="Y180" i="51"/>
  <c r="X180" i="51"/>
  <c r="ED179" i="51"/>
  <c r="EC179" i="51"/>
  <c r="EB179" i="51"/>
  <c r="EA179" i="51"/>
  <c r="DZ179" i="51"/>
  <c r="DY179" i="51"/>
  <c r="DX179" i="51"/>
  <c r="DV179" i="51"/>
  <c r="DU179" i="51"/>
  <c r="DT179" i="51"/>
  <c r="DS179" i="51"/>
  <c r="DR179" i="51"/>
  <c r="DQ179" i="51"/>
  <c r="DP179" i="51"/>
  <c r="DN179" i="51"/>
  <c r="DM179" i="51"/>
  <c r="DL179" i="51"/>
  <c r="DK179" i="51"/>
  <c r="DJ179" i="51"/>
  <c r="DI179" i="51"/>
  <c r="DH179" i="51"/>
  <c r="DF179" i="51"/>
  <c r="DE179" i="51"/>
  <c r="DD179" i="51"/>
  <c r="DC179" i="51"/>
  <c r="DB179" i="51"/>
  <c r="DA179" i="51"/>
  <c r="CZ179" i="51"/>
  <c r="CX179" i="51"/>
  <c r="CW179" i="51"/>
  <c r="CV179" i="51"/>
  <c r="CU179" i="51"/>
  <c r="CT179" i="51"/>
  <c r="CS179" i="51"/>
  <c r="CR179" i="51"/>
  <c r="CP179" i="51"/>
  <c r="CO179" i="51"/>
  <c r="CN179" i="51"/>
  <c r="CM179" i="51"/>
  <c r="CL179" i="51"/>
  <c r="CK179" i="51"/>
  <c r="CJ179" i="51"/>
  <c r="CH179" i="51"/>
  <c r="CG179" i="51"/>
  <c r="CF179" i="51"/>
  <c r="CE179" i="51"/>
  <c r="CD179" i="51"/>
  <c r="CC179" i="51"/>
  <c r="CB179" i="51"/>
  <c r="BZ179" i="51"/>
  <c r="BY179" i="51"/>
  <c r="BX179" i="51"/>
  <c r="BW179" i="51"/>
  <c r="BV179" i="51"/>
  <c r="BU179" i="51"/>
  <c r="BT179" i="51"/>
  <c r="BR179" i="51"/>
  <c r="BQ179" i="51"/>
  <c r="BP179" i="51"/>
  <c r="BO179" i="51"/>
  <c r="BN179" i="51"/>
  <c r="BM179" i="51"/>
  <c r="BL179" i="51"/>
  <c r="BJ179" i="51"/>
  <c r="BI179" i="51"/>
  <c r="BH179" i="51"/>
  <c r="BG179" i="51"/>
  <c r="BF179" i="51"/>
  <c r="BE179" i="51"/>
  <c r="BD179" i="51"/>
  <c r="BB179" i="51"/>
  <c r="BA179" i="51"/>
  <c r="AZ179" i="51"/>
  <c r="AY179" i="51"/>
  <c r="AX179" i="51"/>
  <c r="AW179" i="51"/>
  <c r="AV179" i="51"/>
  <c r="AT179" i="51"/>
  <c r="AS179" i="51"/>
  <c r="AR179" i="51"/>
  <c r="AQ179" i="51"/>
  <c r="AP179" i="51"/>
  <c r="AO179" i="51"/>
  <c r="AN179" i="51"/>
  <c r="AL179" i="51"/>
  <c r="AK179" i="51"/>
  <c r="AJ179" i="51"/>
  <c r="AI179" i="51"/>
  <c r="AH179" i="51"/>
  <c r="AG179" i="51"/>
  <c r="AF179" i="51"/>
  <c r="AD179" i="51"/>
  <c r="AC179" i="51"/>
  <c r="AB179" i="51"/>
  <c r="AA179" i="51"/>
  <c r="Z179" i="51"/>
  <c r="Y179" i="51"/>
  <c r="X179" i="51"/>
  <c r="DX178" i="51"/>
  <c r="DP178" i="51"/>
  <c r="DH178" i="51"/>
  <c r="CZ178" i="51"/>
  <c r="CR178" i="51"/>
  <c r="CJ178" i="51"/>
  <c r="CB178" i="51"/>
  <c r="BT178" i="51"/>
  <c r="BL178" i="51"/>
  <c r="BD178" i="51"/>
  <c r="AV178" i="51"/>
  <c r="AN178" i="51"/>
  <c r="AF178" i="51"/>
  <c r="X178" i="51"/>
  <c r="ED177" i="51"/>
  <c r="EC177" i="51"/>
  <c r="EB177" i="51"/>
  <c r="EA177" i="51"/>
  <c r="DZ177" i="51"/>
  <c r="DY177" i="51"/>
  <c r="DX177" i="51"/>
  <c r="DV177" i="51"/>
  <c r="DU177" i="51"/>
  <c r="DT177" i="51"/>
  <c r="DS177" i="51"/>
  <c r="DR177" i="51"/>
  <c r="DQ177" i="51"/>
  <c r="DP177" i="51"/>
  <c r="DN177" i="51"/>
  <c r="DM177" i="51"/>
  <c r="DL177" i="51"/>
  <c r="DK177" i="51"/>
  <c r="DJ177" i="51"/>
  <c r="DI177" i="51"/>
  <c r="DH177" i="51"/>
  <c r="DF177" i="51"/>
  <c r="DE177" i="51"/>
  <c r="DD177" i="51"/>
  <c r="DC177" i="51"/>
  <c r="DB177" i="51"/>
  <c r="DA177" i="51"/>
  <c r="CZ177" i="51"/>
  <c r="CX177" i="51"/>
  <c r="CW177" i="51"/>
  <c r="CV177" i="51"/>
  <c r="CU177" i="51"/>
  <c r="CT177" i="51"/>
  <c r="CS177" i="51"/>
  <c r="CR177" i="51"/>
  <c r="CP177" i="51"/>
  <c r="CO177" i="51"/>
  <c r="CN177" i="51"/>
  <c r="CM177" i="51"/>
  <c r="CL177" i="51"/>
  <c r="CK177" i="51"/>
  <c r="CJ177" i="51"/>
  <c r="CH177" i="51"/>
  <c r="CG177" i="51"/>
  <c r="CF177" i="51"/>
  <c r="CE177" i="51"/>
  <c r="CD177" i="51"/>
  <c r="CC177" i="51"/>
  <c r="CB177" i="51"/>
  <c r="BZ177" i="51"/>
  <c r="BY177" i="51"/>
  <c r="BX177" i="51"/>
  <c r="BW177" i="51"/>
  <c r="BV177" i="51"/>
  <c r="BU177" i="51"/>
  <c r="BT177" i="51"/>
  <c r="BR177" i="51"/>
  <c r="BQ177" i="51"/>
  <c r="BP177" i="51"/>
  <c r="BO177" i="51"/>
  <c r="BN177" i="51"/>
  <c r="BM177" i="51"/>
  <c r="BL177" i="51"/>
  <c r="BJ177" i="51"/>
  <c r="BI177" i="51"/>
  <c r="BH177" i="51"/>
  <c r="BG177" i="51"/>
  <c r="BF177" i="51"/>
  <c r="BE177" i="51"/>
  <c r="BD177" i="51"/>
  <c r="BB177" i="51"/>
  <c r="BA177" i="51"/>
  <c r="AZ177" i="51"/>
  <c r="AY177" i="51"/>
  <c r="AX177" i="51"/>
  <c r="AW177" i="51"/>
  <c r="AV177" i="51"/>
  <c r="AT177" i="51"/>
  <c r="AS177" i="51"/>
  <c r="AR177" i="51"/>
  <c r="AQ177" i="51"/>
  <c r="AP177" i="51"/>
  <c r="AO177" i="51"/>
  <c r="AN177" i="51"/>
  <c r="AL177" i="51"/>
  <c r="AK177" i="51"/>
  <c r="AJ177" i="51"/>
  <c r="AI177" i="51"/>
  <c r="AH177" i="51"/>
  <c r="AG177" i="51"/>
  <c r="AF177" i="51"/>
  <c r="AD177" i="51"/>
  <c r="AC177" i="51"/>
  <c r="AB177" i="51"/>
  <c r="AA177" i="51"/>
  <c r="Z177" i="51"/>
  <c r="Y177" i="51"/>
  <c r="X177" i="51"/>
  <c r="ED176" i="51"/>
  <c r="EC176" i="51"/>
  <c r="EB176" i="51"/>
  <c r="EA176" i="51"/>
  <c r="DZ176" i="51"/>
  <c r="DY176" i="51"/>
  <c r="DX176" i="51"/>
  <c r="DV176" i="51"/>
  <c r="DU176" i="51"/>
  <c r="DT176" i="51"/>
  <c r="DS176" i="51"/>
  <c r="DR176" i="51"/>
  <c r="DQ176" i="51"/>
  <c r="DP176" i="51"/>
  <c r="DN176" i="51"/>
  <c r="DM176" i="51"/>
  <c r="DL176" i="51"/>
  <c r="DK176" i="51"/>
  <c r="DJ176" i="51"/>
  <c r="DI176" i="51"/>
  <c r="DH176" i="51"/>
  <c r="DF176" i="51"/>
  <c r="DE176" i="51"/>
  <c r="DD176" i="51"/>
  <c r="DC176" i="51"/>
  <c r="DB176" i="51"/>
  <c r="DA176" i="51"/>
  <c r="CZ176" i="51"/>
  <c r="CX176" i="51"/>
  <c r="CW176" i="51"/>
  <c r="CV176" i="51"/>
  <c r="CU176" i="51"/>
  <c r="CT176" i="51"/>
  <c r="CS176" i="51"/>
  <c r="CR176" i="51"/>
  <c r="CP176" i="51"/>
  <c r="CO176" i="51"/>
  <c r="CN176" i="51"/>
  <c r="CM176" i="51"/>
  <c r="CL176" i="51"/>
  <c r="CK176" i="51"/>
  <c r="CJ176" i="51"/>
  <c r="CH176" i="51"/>
  <c r="CG176" i="51"/>
  <c r="CF176" i="51"/>
  <c r="CE176" i="51"/>
  <c r="CD176" i="51"/>
  <c r="CC176" i="51"/>
  <c r="CB176" i="51"/>
  <c r="BZ176" i="51"/>
  <c r="BY176" i="51"/>
  <c r="BX176" i="51"/>
  <c r="BW176" i="51"/>
  <c r="BV176" i="51"/>
  <c r="BU176" i="51"/>
  <c r="BT176" i="51"/>
  <c r="BR176" i="51"/>
  <c r="BQ176" i="51"/>
  <c r="BP176" i="51"/>
  <c r="BO176" i="51"/>
  <c r="BN176" i="51"/>
  <c r="BM176" i="51"/>
  <c r="BL176" i="51"/>
  <c r="BJ176" i="51"/>
  <c r="BI176" i="51"/>
  <c r="BH176" i="51"/>
  <c r="BG176" i="51"/>
  <c r="BF176" i="51"/>
  <c r="BE176" i="51"/>
  <c r="BD176" i="51"/>
  <c r="BB176" i="51"/>
  <c r="BA176" i="51"/>
  <c r="AZ176" i="51"/>
  <c r="AY176" i="51"/>
  <c r="AX176" i="51"/>
  <c r="AW176" i="51"/>
  <c r="AV176" i="51"/>
  <c r="AT176" i="51"/>
  <c r="AS176" i="51"/>
  <c r="AR176" i="51"/>
  <c r="AQ176" i="51"/>
  <c r="AP176" i="51"/>
  <c r="AO176" i="51"/>
  <c r="AN176" i="51"/>
  <c r="AL176" i="51"/>
  <c r="AK176" i="51"/>
  <c r="AJ176" i="51"/>
  <c r="AI176" i="51"/>
  <c r="AH176" i="51"/>
  <c r="AG176" i="51"/>
  <c r="AF176" i="51"/>
  <c r="AD176" i="51"/>
  <c r="AC176" i="51"/>
  <c r="AB176" i="51"/>
  <c r="AA176" i="51"/>
  <c r="Z176" i="51"/>
  <c r="Y176" i="51"/>
  <c r="X176" i="51"/>
  <c r="ED175" i="51"/>
  <c r="EC175" i="51"/>
  <c r="EB175" i="51"/>
  <c r="EA175" i="51"/>
  <c r="DZ175" i="51"/>
  <c r="DY175" i="51"/>
  <c r="DX175" i="51"/>
  <c r="DV175" i="51"/>
  <c r="DU175" i="51"/>
  <c r="DT175" i="51"/>
  <c r="DS175" i="51"/>
  <c r="DR175" i="51"/>
  <c r="DQ175" i="51"/>
  <c r="DP175" i="51"/>
  <c r="DN175" i="51"/>
  <c r="DM175" i="51"/>
  <c r="DL175" i="51"/>
  <c r="DK175" i="51"/>
  <c r="DJ175" i="51"/>
  <c r="DI175" i="51"/>
  <c r="DH175" i="51"/>
  <c r="DF175" i="51"/>
  <c r="DE175" i="51"/>
  <c r="DD175" i="51"/>
  <c r="DC175" i="51"/>
  <c r="DB175" i="51"/>
  <c r="DA175" i="51"/>
  <c r="CZ175" i="51"/>
  <c r="CX175" i="51"/>
  <c r="CW175" i="51"/>
  <c r="CV175" i="51"/>
  <c r="CU175" i="51"/>
  <c r="CT175" i="51"/>
  <c r="CS175" i="51"/>
  <c r="CR175" i="51"/>
  <c r="CP175" i="51"/>
  <c r="CO175" i="51"/>
  <c r="CN175" i="51"/>
  <c r="CM175" i="51"/>
  <c r="CL175" i="51"/>
  <c r="CK175" i="51"/>
  <c r="CJ175" i="51"/>
  <c r="CH175" i="51"/>
  <c r="CG175" i="51"/>
  <c r="CF175" i="51"/>
  <c r="CE175" i="51"/>
  <c r="CD175" i="51"/>
  <c r="CC175" i="51"/>
  <c r="CB175" i="51"/>
  <c r="BZ175" i="51"/>
  <c r="BY175" i="51"/>
  <c r="BX175" i="51"/>
  <c r="BW175" i="51"/>
  <c r="BV175" i="51"/>
  <c r="BU175" i="51"/>
  <c r="BT175" i="51"/>
  <c r="BR175" i="51"/>
  <c r="BQ175" i="51"/>
  <c r="BP175" i="51"/>
  <c r="BO175" i="51"/>
  <c r="BN175" i="51"/>
  <c r="BM175" i="51"/>
  <c r="BL175" i="51"/>
  <c r="BJ175" i="51"/>
  <c r="BI175" i="51"/>
  <c r="BH175" i="51"/>
  <c r="BG175" i="51"/>
  <c r="BF175" i="51"/>
  <c r="BE175" i="51"/>
  <c r="BD175" i="51"/>
  <c r="BB175" i="51"/>
  <c r="BA175" i="51"/>
  <c r="AZ175" i="51"/>
  <c r="AY175" i="51"/>
  <c r="AX175" i="51"/>
  <c r="AW175" i="51"/>
  <c r="AV175" i="51"/>
  <c r="AT175" i="51"/>
  <c r="AS175" i="51"/>
  <c r="AR175" i="51"/>
  <c r="AQ175" i="51"/>
  <c r="AP175" i="51"/>
  <c r="AO175" i="51"/>
  <c r="AN175" i="51"/>
  <c r="AL175" i="51"/>
  <c r="AK175" i="51"/>
  <c r="AJ175" i="51"/>
  <c r="AI175" i="51"/>
  <c r="AH175" i="51"/>
  <c r="AG175" i="51"/>
  <c r="AF175" i="51"/>
  <c r="AD175" i="51"/>
  <c r="AC175" i="51"/>
  <c r="AB175" i="51"/>
  <c r="AA175" i="51"/>
  <c r="Z175" i="51"/>
  <c r="Y175" i="51"/>
  <c r="X175" i="51"/>
  <c r="ED174" i="51"/>
  <c r="EC174" i="51"/>
  <c r="EB174" i="51"/>
  <c r="EA174" i="51"/>
  <c r="DZ174" i="51"/>
  <c r="DY174" i="51"/>
  <c r="DX174" i="51"/>
  <c r="DV174" i="51"/>
  <c r="DU174" i="51"/>
  <c r="DT174" i="51"/>
  <c r="DS174" i="51"/>
  <c r="DR174" i="51"/>
  <c r="DQ174" i="51"/>
  <c r="DP174" i="51"/>
  <c r="DN174" i="51"/>
  <c r="DM174" i="51"/>
  <c r="DL174" i="51"/>
  <c r="DK174" i="51"/>
  <c r="DJ174" i="51"/>
  <c r="DI174" i="51"/>
  <c r="DH174" i="51"/>
  <c r="DF174" i="51"/>
  <c r="DE174" i="51"/>
  <c r="DD174" i="51"/>
  <c r="DC174" i="51"/>
  <c r="DB174" i="51"/>
  <c r="DA174" i="51"/>
  <c r="CZ174" i="51"/>
  <c r="CX174" i="51"/>
  <c r="CW174" i="51"/>
  <c r="CV174" i="51"/>
  <c r="CU174" i="51"/>
  <c r="CT174" i="51"/>
  <c r="CS174" i="51"/>
  <c r="CR174" i="51"/>
  <c r="CP174" i="51"/>
  <c r="CO174" i="51"/>
  <c r="CN174" i="51"/>
  <c r="CM174" i="51"/>
  <c r="CL174" i="51"/>
  <c r="CK174" i="51"/>
  <c r="CJ174" i="51"/>
  <c r="CH174" i="51"/>
  <c r="CG174" i="51"/>
  <c r="CF174" i="51"/>
  <c r="CE174" i="51"/>
  <c r="CD174" i="51"/>
  <c r="CC174" i="51"/>
  <c r="CB174" i="51"/>
  <c r="BZ174" i="51"/>
  <c r="BY174" i="51"/>
  <c r="BX174" i="51"/>
  <c r="BW174" i="51"/>
  <c r="BV174" i="51"/>
  <c r="BU174" i="51"/>
  <c r="BT174" i="51"/>
  <c r="BR174" i="51"/>
  <c r="BQ174" i="51"/>
  <c r="BP174" i="51"/>
  <c r="BO174" i="51"/>
  <c r="BN174" i="51"/>
  <c r="BM174" i="51"/>
  <c r="BL174" i="51"/>
  <c r="BJ174" i="51"/>
  <c r="BI174" i="51"/>
  <c r="BH174" i="51"/>
  <c r="BG174" i="51"/>
  <c r="BF174" i="51"/>
  <c r="BE174" i="51"/>
  <c r="BD174" i="51"/>
  <c r="BB174" i="51"/>
  <c r="BA174" i="51"/>
  <c r="AZ174" i="51"/>
  <c r="AY174" i="51"/>
  <c r="AX174" i="51"/>
  <c r="AW174" i="51"/>
  <c r="AV174" i="51"/>
  <c r="AT174" i="51"/>
  <c r="AS174" i="51"/>
  <c r="AR174" i="51"/>
  <c r="AQ174" i="51"/>
  <c r="AP174" i="51"/>
  <c r="AO174" i="51"/>
  <c r="AN174" i="51"/>
  <c r="AL174" i="51"/>
  <c r="AK174" i="51"/>
  <c r="AJ174" i="51"/>
  <c r="AI174" i="51"/>
  <c r="AH174" i="51"/>
  <c r="AG174" i="51"/>
  <c r="AF174" i="51"/>
  <c r="AD174" i="51"/>
  <c r="AC174" i="51"/>
  <c r="AB174" i="51"/>
  <c r="AA174" i="51"/>
  <c r="Z174" i="51"/>
  <c r="Y174" i="51"/>
  <c r="X174" i="51"/>
  <c r="ED173" i="51"/>
  <c r="EC173" i="51"/>
  <c r="EB173" i="51"/>
  <c r="EA173" i="51"/>
  <c r="DZ173" i="51"/>
  <c r="DY173" i="51"/>
  <c r="DX173" i="51"/>
  <c r="DV173" i="51"/>
  <c r="DU173" i="51"/>
  <c r="DT173" i="51"/>
  <c r="DS173" i="51"/>
  <c r="DR173" i="51"/>
  <c r="DQ173" i="51"/>
  <c r="DP173" i="51"/>
  <c r="DN173" i="51"/>
  <c r="DM173" i="51"/>
  <c r="DL173" i="51"/>
  <c r="DK173" i="51"/>
  <c r="DJ173" i="51"/>
  <c r="DI173" i="51"/>
  <c r="DH173" i="51"/>
  <c r="DF173" i="51"/>
  <c r="DE173" i="51"/>
  <c r="DD173" i="51"/>
  <c r="DC173" i="51"/>
  <c r="DB173" i="51"/>
  <c r="DA173" i="51"/>
  <c r="CZ173" i="51"/>
  <c r="CX173" i="51"/>
  <c r="CW173" i="51"/>
  <c r="CV173" i="51"/>
  <c r="CU173" i="51"/>
  <c r="CT173" i="51"/>
  <c r="CS173" i="51"/>
  <c r="CR173" i="51"/>
  <c r="CP173" i="51"/>
  <c r="CO173" i="51"/>
  <c r="CN173" i="51"/>
  <c r="CM173" i="51"/>
  <c r="CL173" i="51"/>
  <c r="CK173" i="51"/>
  <c r="CJ173" i="51"/>
  <c r="CH173" i="51"/>
  <c r="CG173" i="51"/>
  <c r="CF173" i="51"/>
  <c r="CE173" i="51"/>
  <c r="CD173" i="51"/>
  <c r="CC173" i="51"/>
  <c r="CB173" i="51"/>
  <c r="BZ173" i="51"/>
  <c r="BY173" i="51"/>
  <c r="BX173" i="51"/>
  <c r="BW173" i="51"/>
  <c r="BV173" i="51"/>
  <c r="BU173" i="51"/>
  <c r="BT173" i="51"/>
  <c r="BR173" i="51"/>
  <c r="BQ173" i="51"/>
  <c r="BP173" i="51"/>
  <c r="BO173" i="51"/>
  <c r="BN173" i="51"/>
  <c r="BM173" i="51"/>
  <c r="BL173" i="51"/>
  <c r="BJ173" i="51"/>
  <c r="BI173" i="51"/>
  <c r="BH173" i="51"/>
  <c r="BG173" i="51"/>
  <c r="BF173" i="51"/>
  <c r="BE173" i="51"/>
  <c r="BD173" i="51"/>
  <c r="BB173" i="51"/>
  <c r="BA173" i="51"/>
  <c r="AZ173" i="51"/>
  <c r="AY173" i="51"/>
  <c r="AX173" i="51"/>
  <c r="AW173" i="51"/>
  <c r="AV173" i="51"/>
  <c r="AT173" i="51"/>
  <c r="AS173" i="51"/>
  <c r="AR173" i="51"/>
  <c r="AQ173" i="51"/>
  <c r="AP173" i="51"/>
  <c r="AO173" i="51"/>
  <c r="AN173" i="51"/>
  <c r="AL173" i="51"/>
  <c r="AK173" i="51"/>
  <c r="AJ173" i="51"/>
  <c r="AI173" i="51"/>
  <c r="AH173" i="51"/>
  <c r="AG173" i="51"/>
  <c r="AF173" i="51"/>
  <c r="AD173" i="51"/>
  <c r="AC173" i="51"/>
  <c r="AB173" i="51"/>
  <c r="AA173" i="51"/>
  <c r="Z173" i="51"/>
  <c r="Y173" i="51"/>
  <c r="X173" i="51"/>
  <c r="DX172" i="51"/>
  <c r="DP172" i="51"/>
  <c r="DH172" i="51"/>
  <c r="CZ172" i="51"/>
  <c r="CR172" i="51"/>
  <c r="CJ172" i="51"/>
  <c r="CB172" i="51"/>
  <c r="BT172" i="51"/>
  <c r="BL172" i="51"/>
  <c r="BD172" i="51"/>
  <c r="AV172" i="51"/>
  <c r="AN172" i="51"/>
  <c r="AF172" i="51"/>
  <c r="X172" i="51"/>
  <c r="ED171" i="51"/>
  <c r="EC171" i="51"/>
  <c r="EB171" i="51"/>
  <c r="EA171" i="51"/>
  <c r="DZ171" i="51"/>
  <c r="DY171" i="51"/>
  <c r="DX171" i="51"/>
  <c r="DV171" i="51"/>
  <c r="DU171" i="51"/>
  <c r="DT171" i="51"/>
  <c r="DS171" i="51"/>
  <c r="DR171" i="51"/>
  <c r="DQ171" i="51"/>
  <c r="DP171" i="51"/>
  <c r="DN171" i="51"/>
  <c r="DM171" i="51"/>
  <c r="DL171" i="51"/>
  <c r="DK171" i="51"/>
  <c r="DJ171" i="51"/>
  <c r="DI171" i="51"/>
  <c r="DH171" i="51"/>
  <c r="DF171" i="51"/>
  <c r="DE171" i="51"/>
  <c r="DD171" i="51"/>
  <c r="DC171" i="51"/>
  <c r="DB171" i="51"/>
  <c r="DA171" i="51"/>
  <c r="CZ171" i="51"/>
  <c r="CX171" i="51"/>
  <c r="CW171" i="51"/>
  <c r="CV171" i="51"/>
  <c r="CU171" i="51"/>
  <c r="CT171" i="51"/>
  <c r="CS171" i="51"/>
  <c r="CR171" i="51"/>
  <c r="CP171" i="51"/>
  <c r="CO171" i="51"/>
  <c r="CN171" i="51"/>
  <c r="CM171" i="51"/>
  <c r="CL171" i="51"/>
  <c r="CK171" i="51"/>
  <c r="CJ171" i="51"/>
  <c r="CH171" i="51"/>
  <c r="CG171" i="51"/>
  <c r="CF171" i="51"/>
  <c r="CE171" i="51"/>
  <c r="CD171" i="51"/>
  <c r="CC171" i="51"/>
  <c r="CB171" i="51"/>
  <c r="BZ171" i="51"/>
  <c r="BY171" i="51"/>
  <c r="BX171" i="51"/>
  <c r="BW171" i="51"/>
  <c r="BV171" i="51"/>
  <c r="BU171" i="51"/>
  <c r="BT171" i="51"/>
  <c r="BR171" i="51"/>
  <c r="BQ171" i="51"/>
  <c r="BP171" i="51"/>
  <c r="BO171" i="51"/>
  <c r="BN171" i="51"/>
  <c r="BM171" i="51"/>
  <c r="BL171" i="51"/>
  <c r="BJ171" i="51"/>
  <c r="BI171" i="51"/>
  <c r="BH171" i="51"/>
  <c r="BG171" i="51"/>
  <c r="BF171" i="51"/>
  <c r="BE171" i="51"/>
  <c r="BD171" i="51"/>
  <c r="BB171" i="51"/>
  <c r="BA171" i="51"/>
  <c r="AZ171" i="51"/>
  <c r="AY171" i="51"/>
  <c r="AX171" i="51"/>
  <c r="AW171" i="51"/>
  <c r="AV171" i="51"/>
  <c r="AT171" i="51"/>
  <c r="AS171" i="51"/>
  <c r="AR171" i="51"/>
  <c r="AQ171" i="51"/>
  <c r="AP171" i="51"/>
  <c r="AO171" i="51"/>
  <c r="AN171" i="51"/>
  <c r="AL171" i="51"/>
  <c r="AK171" i="51"/>
  <c r="AJ171" i="51"/>
  <c r="AI171" i="51"/>
  <c r="AH171" i="51"/>
  <c r="AG171" i="51"/>
  <c r="AF171" i="51"/>
  <c r="AD171" i="51"/>
  <c r="AC171" i="51"/>
  <c r="AB171" i="51"/>
  <c r="AA171" i="51"/>
  <c r="Z171" i="51"/>
  <c r="Y171" i="51"/>
  <c r="X171" i="51"/>
  <c r="ED170" i="51"/>
  <c r="EC170" i="51"/>
  <c r="EB170" i="51"/>
  <c r="EA170" i="51"/>
  <c r="DZ170" i="51"/>
  <c r="DY170" i="51"/>
  <c r="DX170" i="51"/>
  <c r="DV170" i="51"/>
  <c r="DU170" i="51"/>
  <c r="DT170" i="51"/>
  <c r="DS170" i="51"/>
  <c r="DR170" i="51"/>
  <c r="DQ170" i="51"/>
  <c r="DP170" i="51"/>
  <c r="DN170" i="51"/>
  <c r="DM170" i="51"/>
  <c r="DL170" i="51"/>
  <c r="DK170" i="51"/>
  <c r="DJ170" i="51"/>
  <c r="DI170" i="51"/>
  <c r="DH170" i="51"/>
  <c r="DF170" i="51"/>
  <c r="DE170" i="51"/>
  <c r="DD170" i="51"/>
  <c r="DC170" i="51"/>
  <c r="DB170" i="51"/>
  <c r="DA170" i="51"/>
  <c r="CZ170" i="51"/>
  <c r="CX170" i="51"/>
  <c r="CW170" i="51"/>
  <c r="CV170" i="51"/>
  <c r="CU170" i="51"/>
  <c r="CT170" i="51"/>
  <c r="CS170" i="51"/>
  <c r="CR170" i="51"/>
  <c r="CP170" i="51"/>
  <c r="CO170" i="51"/>
  <c r="CN170" i="51"/>
  <c r="CM170" i="51"/>
  <c r="CL170" i="51"/>
  <c r="CK170" i="51"/>
  <c r="CJ170" i="51"/>
  <c r="CH170" i="51"/>
  <c r="CG170" i="51"/>
  <c r="CF170" i="51"/>
  <c r="CE170" i="51"/>
  <c r="CD170" i="51"/>
  <c r="CC170" i="51"/>
  <c r="CB170" i="51"/>
  <c r="BZ170" i="51"/>
  <c r="BY170" i="51"/>
  <c r="BX170" i="51"/>
  <c r="BW170" i="51"/>
  <c r="BV170" i="51"/>
  <c r="BU170" i="51"/>
  <c r="BT170" i="51"/>
  <c r="BR170" i="51"/>
  <c r="BQ170" i="51"/>
  <c r="BP170" i="51"/>
  <c r="BO170" i="51"/>
  <c r="BN170" i="51"/>
  <c r="BM170" i="51"/>
  <c r="BL170" i="51"/>
  <c r="BJ170" i="51"/>
  <c r="BI170" i="51"/>
  <c r="BH170" i="51"/>
  <c r="BG170" i="51"/>
  <c r="BF170" i="51"/>
  <c r="BE170" i="51"/>
  <c r="BD170" i="51"/>
  <c r="BB170" i="51"/>
  <c r="BA170" i="51"/>
  <c r="AZ170" i="51"/>
  <c r="AY170" i="51"/>
  <c r="AX170" i="51"/>
  <c r="AW170" i="51"/>
  <c r="AV170" i="51"/>
  <c r="AT170" i="51"/>
  <c r="AS170" i="51"/>
  <c r="AR170" i="51"/>
  <c r="AQ170" i="51"/>
  <c r="AP170" i="51"/>
  <c r="AO170" i="51"/>
  <c r="AN170" i="51"/>
  <c r="AL170" i="51"/>
  <c r="AK170" i="51"/>
  <c r="AJ170" i="51"/>
  <c r="AI170" i="51"/>
  <c r="AH170" i="51"/>
  <c r="AG170" i="51"/>
  <c r="AF170" i="51"/>
  <c r="AD170" i="51"/>
  <c r="AC170" i="51"/>
  <c r="AB170" i="51"/>
  <c r="AA170" i="51"/>
  <c r="Z170" i="51"/>
  <c r="Y170" i="51"/>
  <c r="X170" i="51"/>
  <c r="ED169" i="51"/>
  <c r="EC169" i="51"/>
  <c r="EB169" i="51"/>
  <c r="EA169" i="51"/>
  <c r="DZ169" i="51"/>
  <c r="DY169" i="51"/>
  <c r="DX169" i="51"/>
  <c r="DV169" i="51"/>
  <c r="DU169" i="51"/>
  <c r="DT169" i="51"/>
  <c r="DS169" i="51"/>
  <c r="DR169" i="51"/>
  <c r="DQ169" i="51"/>
  <c r="DP169" i="51"/>
  <c r="DN169" i="51"/>
  <c r="DM169" i="51"/>
  <c r="DL169" i="51"/>
  <c r="DK169" i="51"/>
  <c r="DJ169" i="51"/>
  <c r="DI169" i="51"/>
  <c r="DH169" i="51"/>
  <c r="DF169" i="51"/>
  <c r="DE169" i="51"/>
  <c r="DD169" i="51"/>
  <c r="DC169" i="51"/>
  <c r="DB169" i="51"/>
  <c r="DA169" i="51"/>
  <c r="CZ169" i="51"/>
  <c r="CX169" i="51"/>
  <c r="CW169" i="51"/>
  <c r="CV169" i="51"/>
  <c r="CU169" i="51"/>
  <c r="CT169" i="51"/>
  <c r="CS169" i="51"/>
  <c r="CR169" i="51"/>
  <c r="CP169" i="51"/>
  <c r="CO169" i="51"/>
  <c r="CN169" i="51"/>
  <c r="CM169" i="51"/>
  <c r="CL169" i="51"/>
  <c r="CK169" i="51"/>
  <c r="CJ169" i="51"/>
  <c r="CH169" i="51"/>
  <c r="CG169" i="51"/>
  <c r="CF169" i="51"/>
  <c r="CE169" i="51"/>
  <c r="CD169" i="51"/>
  <c r="CC169" i="51"/>
  <c r="CB169" i="51"/>
  <c r="BZ169" i="51"/>
  <c r="BY169" i="51"/>
  <c r="BX169" i="51"/>
  <c r="BW169" i="51"/>
  <c r="BV169" i="51"/>
  <c r="BU169" i="51"/>
  <c r="BT169" i="51"/>
  <c r="BR169" i="51"/>
  <c r="BQ169" i="51"/>
  <c r="BP169" i="51"/>
  <c r="BO169" i="51"/>
  <c r="BN169" i="51"/>
  <c r="BM169" i="51"/>
  <c r="BL169" i="51"/>
  <c r="BJ169" i="51"/>
  <c r="BI169" i="51"/>
  <c r="BH169" i="51"/>
  <c r="BG169" i="51"/>
  <c r="BF169" i="51"/>
  <c r="BE169" i="51"/>
  <c r="BD169" i="51"/>
  <c r="BB169" i="51"/>
  <c r="BA169" i="51"/>
  <c r="AZ169" i="51"/>
  <c r="AY169" i="51"/>
  <c r="AX169" i="51"/>
  <c r="AW169" i="51"/>
  <c r="AV169" i="51"/>
  <c r="AT169" i="51"/>
  <c r="AS169" i="51"/>
  <c r="AR169" i="51"/>
  <c r="AQ169" i="51"/>
  <c r="AP169" i="51"/>
  <c r="AO169" i="51"/>
  <c r="AN169" i="51"/>
  <c r="AL169" i="51"/>
  <c r="AK169" i="51"/>
  <c r="AJ169" i="51"/>
  <c r="AI169" i="51"/>
  <c r="AH169" i="51"/>
  <c r="AG169" i="51"/>
  <c r="AF169" i="51"/>
  <c r="AD169" i="51"/>
  <c r="AC169" i="51"/>
  <c r="AB169" i="51"/>
  <c r="AA169" i="51"/>
  <c r="Z169" i="51"/>
  <c r="Y169" i="51"/>
  <c r="X169" i="51"/>
  <c r="ED168" i="51"/>
  <c r="EC168" i="51"/>
  <c r="EB168" i="51"/>
  <c r="EA168" i="51"/>
  <c r="DZ168" i="51"/>
  <c r="DY168" i="51"/>
  <c r="DX168" i="51"/>
  <c r="DV168" i="51"/>
  <c r="DU168" i="51"/>
  <c r="DT168" i="51"/>
  <c r="DS168" i="51"/>
  <c r="DR168" i="51"/>
  <c r="DQ168" i="51"/>
  <c r="DP168" i="51"/>
  <c r="DN168" i="51"/>
  <c r="DM168" i="51"/>
  <c r="DL168" i="51"/>
  <c r="DK168" i="51"/>
  <c r="DJ168" i="51"/>
  <c r="DI168" i="51"/>
  <c r="DH168" i="51"/>
  <c r="DF168" i="51"/>
  <c r="DE168" i="51"/>
  <c r="DD168" i="51"/>
  <c r="DC168" i="51"/>
  <c r="DB168" i="51"/>
  <c r="DA168" i="51"/>
  <c r="CZ168" i="51"/>
  <c r="CX168" i="51"/>
  <c r="CW168" i="51"/>
  <c r="CV168" i="51"/>
  <c r="CU168" i="51"/>
  <c r="CT168" i="51"/>
  <c r="CS168" i="51"/>
  <c r="CR168" i="51"/>
  <c r="CP168" i="51"/>
  <c r="CO168" i="51"/>
  <c r="CN168" i="51"/>
  <c r="CM168" i="51"/>
  <c r="CL168" i="51"/>
  <c r="CK168" i="51"/>
  <c r="CJ168" i="51"/>
  <c r="CH168" i="51"/>
  <c r="CG168" i="51"/>
  <c r="CF168" i="51"/>
  <c r="CE168" i="51"/>
  <c r="CD168" i="51"/>
  <c r="CC168" i="51"/>
  <c r="CB168" i="51"/>
  <c r="BZ168" i="51"/>
  <c r="BY168" i="51"/>
  <c r="BX168" i="51"/>
  <c r="BW168" i="51"/>
  <c r="BV168" i="51"/>
  <c r="BU168" i="51"/>
  <c r="BT168" i="51"/>
  <c r="BR168" i="51"/>
  <c r="BQ168" i="51"/>
  <c r="BP168" i="51"/>
  <c r="BO168" i="51"/>
  <c r="BN168" i="51"/>
  <c r="BM168" i="51"/>
  <c r="BL168" i="51"/>
  <c r="BJ168" i="51"/>
  <c r="BI168" i="51"/>
  <c r="BH168" i="51"/>
  <c r="BG168" i="51"/>
  <c r="BF168" i="51"/>
  <c r="BE168" i="51"/>
  <c r="BD168" i="51"/>
  <c r="BB168" i="51"/>
  <c r="BA168" i="51"/>
  <c r="AZ168" i="51"/>
  <c r="AY168" i="51"/>
  <c r="AX168" i="51"/>
  <c r="AW168" i="51"/>
  <c r="AV168" i="51"/>
  <c r="AT168" i="51"/>
  <c r="AS168" i="51"/>
  <c r="AR168" i="51"/>
  <c r="AQ168" i="51"/>
  <c r="AP168" i="51"/>
  <c r="AO168" i="51"/>
  <c r="AN168" i="51"/>
  <c r="AL168" i="51"/>
  <c r="AK168" i="51"/>
  <c r="AJ168" i="51"/>
  <c r="AI168" i="51"/>
  <c r="AH168" i="51"/>
  <c r="AG168" i="51"/>
  <c r="AF168" i="51"/>
  <c r="AD168" i="51"/>
  <c r="AC168" i="51"/>
  <c r="AB168" i="51"/>
  <c r="AA168" i="51"/>
  <c r="Z168" i="51"/>
  <c r="Y168" i="51"/>
  <c r="X168" i="51"/>
  <c r="ED167" i="51"/>
  <c r="EC167" i="51"/>
  <c r="EB167" i="51"/>
  <c r="EA167" i="51"/>
  <c r="DZ167" i="51"/>
  <c r="DY167" i="51"/>
  <c r="DX167" i="51"/>
  <c r="DV167" i="51"/>
  <c r="DU167" i="51"/>
  <c r="DT167" i="51"/>
  <c r="DS167" i="51"/>
  <c r="DR167" i="51"/>
  <c r="DQ167" i="51"/>
  <c r="DP167" i="51"/>
  <c r="DN167" i="51"/>
  <c r="DM167" i="51"/>
  <c r="DL167" i="51"/>
  <c r="DK167" i="51"/>
  <c r="DJ167" i="51"/>
  <c r="DI167" i="51"/>
  <c r="DH167" i="51"/>
  <c r="DF167" i="51"/>
  <c r="DE167" i="51"/>
  <c r="DD167" i="51"/>
  <c r="DC167" i="51"/>
  <c r="DB167" i="51"/>
  <c r="DA167" i="51"/>
  <c r="CZ167" i="51"/>
  <c r="CX167" i="51"/>
  <c r="CW167" i="51"/>
  <c r="CV167" i="51"/>
  <c r="CU167" i="51"/>
  <c r="CT167" i="51"/>
  <c r="CS167" i="51"/>
  <c r="CR167" i="51"/>
  <c r="CP167" i="51"/>
  <c r="CO167" i="51"/>
  <c r="CN167" i="51"/>
  <c r="CM167" i="51"/>
  <c r="CL167" i="51"/>
  <c r="CK167" i="51"/>
  <c r="CJ167" i="51"/>
  <c r="CH167" i="51"/>
  <c r="CG167" i="51"/>
  <c r="CF167" i="51"/>
  <c r="CE167" i="51"/>
  <c r="CD167" i="51"/>
  <c r="CC167" i="51"/>
  <c r="CB167" i="51"/>
  <c r="BZ167" i="51"/>
  <c r="BY167" i="51"/>
  <c r="BX167" i="51"/>
  <c r="BW167" i="51"/>
  <c r="BV167" i="51"/>
  <c r="BU167" i="51"/>
  <c r="BT167" i="51"/>
  <c r="BR167" i="51"/>
  <c r="BQ167" i="51"/>
  <c r="BP167" i="51"/>
  <c r="BO167" i="51"/>
  <c r="BN167" i="51"/>
  <c r="BM167" i="51"/>
  <c r="BL167" i="51"/>
  <c r="BJ167" i="51"/>
  <c r="BI167" i="51"/>
  <c r="BH167" i="51"/>
  <c r="BG167" i="51"/>
  <c r="BF167" i="51"/>
  <c r="BE167" i="51"/>
  <c r="BD167" i="51"/>
  <c r="BB167" i="51"/>
  <c r="BA167" i="51"/>
  <c r="AZ167" i="51"/>
  <c r="AY167" i="51"/>
  <c r="AX167" i="51"/>
  <c r="AW167" i="51"/>
  <c r="AV167" i="51"/>
  <c r="AT167" i="51"/>
  <c r="AS167" i="51"/>
  <c r="AR167" i="51"/>
  <c r="AQ167" i="51"/>
  <c r="AP167" i="51"/>
  <c r="AO167" i="51"/>
  <c r="AN167" i="51"/>
  <c r="AL167" i="51"/>
  <c r="AK167" i="51"/>
  <c r="AJ167" i="51"/>
  <c r="AI167" i="51"/>
  <c r="AH167" i="51"/>
  <c r="AG167" i="51"/>
  <c r="AF167" i="51"/>
  <c r="AD167" i="51"/>
  <c r="AC167" i="51"/>
  <c r="AB167" i="51"/>
  <c r="AA167" i="51"/>
  <c r="Z167" i="51"/>
  <c r="Y167" i="51"/>
  <c r="X167" i="51"/>
  <c r="ED166" i="51"/>
  <c r="EC166" i="51"/>
  <c r="EB166" i="51"/>
  <c r="EA166" i="51"/>
  <c r="DZ166" i="51"/>
  <c r="DY166" i="51"/>
  <c r="DX166" i="51"/>
  <c r="DV166" i="51"/>
  <c r="DU166" i="51"/>
  <c r="DT166" i="51"/>
  <c r="DS166" i="51"/>
  <c r="DR166" i="51"/>
  <c r="DQ166" i="51"/>
  <c r="DP166" i="51"/>
  <c r="DN166" i="51"/>
  <c r="DM166" i="51"/>
  <c r="DL166" i="51"/>
  <c r="DK166" i="51"/>
  <c r="DJ166" i="51"/>
  <c r="DI166" i="51"/>
  <c r="DH166" i="51"/>
  <c r="DF166" i="51"/>
  <c r="DE166" i="51"/>
  <c r="DD166" i="51"/>
  <c r="DC166" i="51"/>
  <c r="DB166" i="51"/>
  <c r="DA166" i="51"/>
  <c r="CZ166" i="51"/>
  <c r="CX166" i="51"/>
  <c r="CW166" i="51"/>
  <c r="CV166" i="51"/>
  <c r="CU166" i="51"/>
  <c r="CT166" i="51"/>
  <c r="CS166" i="51"/>
  <c r="CR166" i="51"/>
  <c r="CP166" i="51"/>
  <c r="CO166" i="51"/>
  <c r="CN166" i="51"/>
  <c r="CM166" i="51"/>
  <c r="CL166" i="51"/>
  <c r="CK166" i="51"/>
  <c r="CJ166" i="51"/>
  <c r="CH166" i="51"/>
  <c r="CG166" i="51"/>
  <c r="CF166" i="51"/>
  <c r="CE166" i="51"/>
  <c r="CD166" i="51"/>
  <c r="CC166" i="51"/>
  <c r="CB166" i="51"/>
  <c r="BZ166" i="51"/>
  <c r="BY166" i="51"/>
  <c r="BX166" i="51"/>
  <c r="BW166" i="51"/>
  <c r="BV166" i="51"/>
  <c r="BU166" i="51"/>
  <c r="BT166" i="51"/>
  <c r="BR166" i="51"/>
  <c r="BQ166" i="51"/>
  <c r="BP166" i="51"/>
  <c r="BO166" i="51"/>
  <c r="BN166" i="51"/>
  <c r="BM166" i="51"/>
  <c r="BL166" i="51"/>
  <c r="BJ166" i="51"/>
  <c r="BI166" i="51"/>
  <c r="BH166" i="51"/>
  <c r="BG166" i="51"/>
  <c r="BF166" i="51"/>
  <c r="BE166" i="51"/>
  <c r="BD166" i="51"/>
  <c r="BB166" i="51"/>
  <c r="BA166" i="51"/>
  <c r="AZ166" i="51"/>
  <c r="AY166" i="51"/>
  <c r="AX166" i="51"/>
  <c r="AW166" i="51"/>
  <c r="AV166" i="51"/>
  <c r="AT166" i="51"/>
  <c r="AS166" i="51"/>
  <c r="AR166" i="51"/>
  <c r="AQ166" i="51"/>
  <c r="AP166" i="51"/>
  <c r="AO166" i="51"/>
  <c r="AN166" i="51"/>
  <c r="AL166" i="51"/>
  <c r="AK166" i="51"/>
  <c r="AJ166" i="51"/>
  <c r="AI166" i="51"/>
  <c r="AH166" i="51"/>
  <c r="AG166" i="51"/>
  <c r="AF166" i="51"/>
  <c r="AD166" i="51"/>
  <c r="AC166" i="51"/>
  <c r="AB166" i="51"/>
  <c r="AA166" i="51"/>
  <c r="Z166" i="51"/>
  <c r="Y166" i="51"/>
  <c r="X166" i="51"/>
  <c r="ED165" i="51"/>
  <c r="EC165" i="51"/>
  <c r="EB165" i="51"/>
  <c r="EA165" i="51"/>
  <c r="DZ165" i="51"/>
  <c r="DY165" i="51"/>
  <c r="DX165" i="51"/>
  <c r="DV165" i="51"/>
  <c r="DU165" i="51"/>
  <c r="DT165" i="51"/>
  <c r="DS165" i="51"/>
  <c r="DR165" i="51"/>
  <c r="DQ165" i="51"/>
  <c r="DP165" i="51"/>
  <c r="DN165" i="51"/>
  <c r="DM165" i="51"/>
  <c r="DL165" i="51"/>
  <c r="DK165" i="51"/>
  <c r="DJ165" i="51"/>
  <c r="DI165" i="51"/>
  <c r="DH165" i="51"/>
  <c r="DF165" i="51"/>
  <c r="DE165" i="51"/>
  <c r="DD165" i="51"/>
  <c r="DC165" i="51"/>
  <c r="DB165" i="51"/>
  <c r="DA165" i="51"/>
  <c r="CZ165" i="51"/>
  <c r="CX165" i="51"/>
  <c r="CW165" i="51"/>
  <c r="CV165" i="51"/>
  <c r="CU165" i="51"/>
  <c r="CT165" i="51"/>
  <c r="CS165" i="51"/>
  <c r="CR165" i="51"/>
  <c r="CP165" i="51"/>
  <c r="CO165" i="51"/>
  <c r="CN165" i="51"/>
  <c r="CM165" i="51"/>
  <c r="CL165" i="51"/>
  <c r="CK165" i="51"/>
  <c r="CJ165" i="51"/>
  <c r="CH165" i="51"/>
  <c r="CG165" i="51"/>
  <c r="CF165" i="51"/>
  <c r="CE165" i="51"/>
  <c r="CD165" i="51"/>
  <c r="CC165" i="51"/>
  <c r="CB165" i="51"/>
  <c r="BZ165" i="51"/>
  <c r="BY165" i="51"/>
  <c r="BX165" i="51"/>
  <c r="BW165" i="51"/>
  <c r="BV165" i="51"/>
  <c r="BU165" i="51"/>
  <c r="BT165" i="51"/>
  <c r="BR165" i="51"/>
  <c r="BQ165" i="51"/>
  <c r="BP165" i="51"/>
  <c r="BO165" i="51"/>
  <c r="BN165" i="51"/>
  <c r="BM165" i="51"/>
  <c r="BL165" i="51"/>
  <c r="BJ165" i="51"/>
  <c r="BI165" i="51"/>
  <c r="BH165" i="51"/>
  <c r="BG165" i="51"/>
  <c r="BF165" i="51"/>
  <c r="BE165" i="51"/>
  <c r="BD165" i="51"/>
  <c r="BB165" i="51"/>
  <c r="BA165" i="51"/>
  <c r="AZ165" i="51"/>
  <c r="AY165" i="51"/>
  <c r="AX165" i="51"/>
  <c r="AW165" i="51"/>
  <c r="AV165" i="51"/>
  <c r="AT165" i="51"/>
  <c r="AS165" i="51"/>
  <c r="AR165" i="51"/>
  <c r="AQ165" i="51"/>
  <c r="AP165" i="51"/>
  <c r="AO165" i="51"/>
  <c r="AN165" i="51"/>
  <c r="AL165" i="51"/>
  <c r="AK165" i="51"/>
  <c r="AJ165" i="51"/>
  <c r="AI165" i="51"/>
  <c r="AH165" i="51"/>
  <c r="AG165" i="51"/>
  <c r="AF165" i="51"/>
  <c r="AD165" i="51"/>
  <c r="AC165" i="51"/>
  <c r="AB165" i="51"/>
  <c r="AA165" i="51"/>
  <c r="Z165" i="51"/>
  <c r="Y165" i="51"/>
  <c r="X165" i="51"/>
  <c r="DX164" i="51"/>
  <c r="DP164" i="51"/>
  <c r="DH164" i="51"/>
  <c r="CZ164" i="51"/>
  <c r="CR164" i="51"/>
  <c r="CJ164" i="51"/>
  <c r="CB164" i="51"/>
  <c r="BT164" i="51"/>
  <c r="BL164" i="51"/>
  <c r="BD164" i="51"/>
  <c r="AV164" i="51"/>
  <c r="AN164" i="51"/>
  <c r="AF164" i="51"/>
  <c r="X164" i="51"/>
  <c r="ED163" i="51"/>
  <c r="EC163" i="51"/>
  <c r="EB163" i="51"/>
  <c r="EA163" i="51"/>
  <c r="DZ163" i="51"/>
  <c r="DY163" i="51"/>
  <c r="DX163" i="51"/>
  <c r="DV163" i="51"/>
  <c r="DU163" i="51"/>
  <c r="DT163" i="51"/>
  <c r="DS163" i="51"/>
  <c r="DR163" i="51"/>
  <c r="DQ163" i="51"/>
  <c r="DP163" i="51"/>
  <c r="DN163" i="51"/>
  <c r="DM163" i="51"/>
  <c r="DL163" i="51"/>
  <c r="DK163" i="51"/>
  <c r="DJ163" i="51"/>
  <c r="DI163" i="51"/>
  <c r="DH163" i="51"/>
  <c r="DF163" i="51"/>
  <c r="DE163" i="51"/>
  <c r="DD163" i="51"/>
  <c r="DC163" i="51"/>
  <c r="DB163" i="51"/>
  <c r="DA163" i="51"/>
  <c r="CZ163" i="51"/>
  <c r="CX163" i="51"/>
  <c r="CW163" i="51"/>
  <c r="CV163" i="51"/>
  <c r="CU163" i="51"/>
  <c r="CT163" i="51"/>
  <c r="CS163" i="51"/>
  <c r="CR163" i="51"/>
  <c r="CP163" i="51"/>
  <c r="CO163" i="51"/>
  <c r="CN163" i="51"/>
  <c r="CM163" i="51"/>
  <c r="CL163" i="51"/>
  <c r="CK163" i="51"/>
  <c r="CJ163" i="51"/>
  <c r="CH163" i="51"/>
  <c r="CG163" i="51"/>
  <c r="CF163" i="51"/>
  <c r="CE163" i="51"/>
  <c r="CD163" i="51"/>
  <c r="CC163" i="51"/>
  <c r="CB163" i="51"/>
  <c r="BZ163" i="51"/>
  <c r="BY163" i="51"/>
  <c r="BX163" i="51"/>
  <c r="BW163" i="51"/>
  <c r="BV163" i="51"/>
  <c r="BU163" i="51"/>
  <c r="BT163" i="51"/>
  <c r="BR163" i="51"/>
  <c r="BQ163" i="51"/>
  <c r="BP163" i="51"/>
  <c r="BO163" i="51"/>
  <c r="BN163" i="51"/>
  <c r="BM163" i="51"/>
  <c r="BL163" i="51"/>
  <c r="BJ163" i="51"/>
  <c r="BI163" i="51"/>
  <c r="BH163" i="51"/>
  <c r="BG163" i="51"/>
  <c r="BF163" i="51"/>
  <c r="BE163" i="51"/>
  <c r="BD163" i="51"/>
  <c r="BB163" i="51"/>
  <c r="BA163" i="51"/>
  <c r="AZ163" i="51"/>
  <c r="AY163" i="51"/>
  <c r="AX163" i="51"/>
  <c r="AW163" i="51"/>
  <c r="AV163" i="51"/>
  <c r="AT163" i="51"/>
  <c r="AS163" i="51"/>
  <c r="AR163" i="51"/>
  <c r="AQ163" i="51"/>
  <c r="AP163" i="51"/>
  <c r="AO163" i="51"/>
  <c r="AN163" i="51"/>
  <c r="AL163" i="51"/>
  <c r="AK163" i="51"/>
  <c r="AJ163" i="51"/>
  <c r="AI163" i="51"/>
  <c r="AH163" i="51"/>
  <c r="AG163" i="51"/>
  <c r="AF163" i="51"/>
  <c r="AD163" i="51"/>
  <c r="AC163" i="51"/>
  <c r="AB163" i="51"/>
  <c r="AA163" i="51"/>
  <c r="Z163" i="51"/>
  <c r="Y163" i="51"/>
  <c r="X163" i="51"/>
  <c r="ED162" i="51"/>
  <c r="EC162" i="51"/>
  <c r="EB162" i="51"/>
  <c r="EA162" i="51"/>
  <c r="DZ162" i="51"/>
  <c r="DY162" i="51"/>
  <c r="DX162" i="51"/>
  <c r="DV162" i="51"/>
  <c r="DU162" i="51"/>
  <c r="DT162" i="51"/>
  <c r="DS162" i="51"/>
  <c r="DR162" i="51"/>
  <c r="DQ162" i="51"/>
  <c r="DP162" i="51"/>
  <c r="DN162" i="51"/>
  <c r="DM162" i="51"/>
  <c r="DL162" i="51"/>
  <c r="DK162" i="51"/>
  <c r="DJ162" i="51"/>
  <c r="DI162" i="51"/>
  <c r="DH162" i="51"/>
  <c r="DF162" i="51"/>
  <c r="DE162" i="51"/>
  <c r="DD162" i="51"/>
  <c r="DC162" i="51"/>
  <c r="DB162" i="51"/>
  <c r="DA162" i="51"/>
  <c r="CZ162" i="51"/>
  <c r="CX162" i="51"/>
  <c r="CW162" i="51"/>
  <c r="CV162" i="51"/>
  <c r="CU162" i="51"/>
  <c r="CT162" i="51"/>
  <c r="CS162" i="51"/>
  <c r="CR162" i="51"/>
  <c r="CP162" i="51"/>
  <c r="CO162" i="51"/>
  <c r="CN162" i="51"/>
  <c r="CM162" i="51"/>
  <c r="CL162" i="51"/>
  <c r="CK162" i="51"/>
  <c r="CJ162" i="51"/>
  <c r="CH162" i="51"/>
  <c r="CG162" i="51"/>
  <c r="CF162" i="51"/>
  <c r="CE162" i="51"/>
  <c r="CD162" i="51"/>
  <c r="CC162" i="51"/>
  <c r="CB162" i="51"/>
  <c r="BZ162" i="51"/>
  <c r="BY162" i="51"/>
  <c r="BX162" i="51"/>
  <c r="BW162" i="51"/>
  <c r="BV162" i="51"/>
  <c r="BU162" i="51"/>
  <c r="BT162" i="51"/>
  <c r="BR162" i="51"/>
  <c r="BQ162" i="51"/>
  <c r="BP162" i="51"/>
  <c r="BO162" i="51"/>
  <c r="BN162" i="51"/>
  <c r="BM162" i="51"/>
  <c r="BL162" i="51"/>
  <c r="BJ162" i="51"/>
  <c r="BI162" i="51"/>
  <c r="BH162" i="51"/>
  <c r="BG162" i="51"/>
  <c r="BF162" i="51"/>
  <c r="BE162" i="51"/>
  <c r="BD162" i="51"/>
  <c r="BB162" i="51"/>
  <c r="BA162" i="51"/>
  <c r="AZ162" i="51"/>
  <c r="AY162" i="51"/>
  <c r="AX162" i="51"/>
  <c r="AW162" i="51"/>
  <c r="AV162" i="51"/>
  <c r="AT162" i="51"/>
  <c r="AS162" i="51"/>
  <c r="AR162" i="51"/>
  <c r="AQ162" i="51"/>
  <c r="AP162" i="51"/>
  <c r="AO162" i="51"/>
  <c r="AN162" i="51"/>
  <c r="AL162" i="51"/>
  <c r="AK162" i="51"/>
  <c r="AJ162" i="51"/>
  <c r="AI162" i="51"/>
  <c r="AH162" i="51"/>
  <c r="AG162" i="51"/>
  <c r="AF162" i="51"/>
  <c r="AD162" i="51"/>
  <c r="AC162" i="51"/>
  <c r="AB162" i="51"/>
  <c r="AA162" i="51"/>
  <c r="Z162" i="51"/>
  <c r="Y162" i="51"/>
  <c r="X162" i="51"/>
  <c r="ED161" i="51"/>
  <c r="EC161" i="51"/>
  <c r="EB161" i="51"/>
  <c r="EA161" i="51"/>
  <c r="DZ161" i="51"/>
  <c r="DY161" i="51"/>
  <c r="DX161" i="51"/>
  <c r="DV161" i="51"/>
  <c r="DU161" i="51"/>
  <c r="DT161" i="51"/>
  <c r="DS161" i="51"/>
  <c r="DR161" i="51"/>
  <c r="DQ161" i="51"/>
  <c r="DP161" i="51"/>
  <c r="DN161" i="51"/>
  <c r="DM161" i="51"/>
  <c r="DL161" i="51"/>
  <c r="DK161" i="51"/>
  <c r="DJ161" i="51"/>
  <c r="DI161" i="51"/>
  <c r="DH161" i="51"/>
  <c r="DF161" i="51"/>
  <c r="DE161" i="51"/>
  <c r="DD161" i="51"/>
  <c r="DC161" i="51"/>
  <c r="DB161" i="51"/>
  <c r="DA161" i="51"/>
  <c r="CZ161" i="51"/>
  <c r="CX161" i="51"/>
  <c r="CW161" i="51"/>
  <c r="CV161" i="51"/>
  <c r="CU161" i="51"/>
  <c r="CT161" i="51"/>
  <c r="CS161" i="51"/>
  <c r="CR161" i="51"/>
  <c r="CP161" i="51"/>
  <c r="CO161" i="51"/>
  <c r="CN161" i="51"/>
  <c r="CM161" i="51"/>
  <c r="CL161" i="51"/>
  <c r="CK161" i="51"/>
  <c r="CJ161" i="51"/>
  <c r="CH161" i="51"/>
  <c r="CG161" i="51"/>
  <c r="CF161" i="51"/>
  <c r="CE161" i="51"/>
  <c r="CD161" i="51"/>
  <c r="CC161" i="51"/>
  <c r="CB161" i="51"/>
  <c r="BZ161" i="51"/>
  <c r="BY161" i="51"/>
  <c r="BX161" i="51"/>
  <c r="BW161" i="51"/>
  <c r="BV161" i="51"/>
  <c r="BU161" i="51"/>
  <c r="BT161" i="51"/>
  <c r="BR161" i="51"/>
  <c r="BQ161" i="51"/>
  <c r="BP161" i="51"/>
  <c r="BO161" i="51"/>
  <c r="BN161" i="51"/>
  <c r="BM161" i="51"/>
  <c r="BL161" i="51"/>
  <c r="BJ161" i="51"/>
  <c r="BI161" i="51"/>
  <c r="BH161" i="51"/>
  <c r="BG161" i="51"/>
  <c r="BF161" i="51"/>
  <c r="BE161" i="51"/>
  <c r="BD161" i="51"/>
  <c r="BB161" i="51"/>
  <c r="BA161" i="51"/>
  <c r="AZ161" i="51"/>
  <c r="AY161" i="51"/>
  <c r="AX161" i="51"/>
  <c r="AW161" i="51"/>
  <c r="AV161" i="51"/>
  <c r="AT161" i="51"/>
  <c r="AS161" i="51"/>
  <c r="AR161" i="51"/>
  <c r="AQ161" i="51"/>
  <c r="AP161" i="51"/>
  <c r="AO161" i="51"/>
  <c r="AN161" i="51"/>
  <c r="AL161" i="51"/>
  <c r="AK161" i="51"/>
  <c r="AJ161" i="51"/>
  <c r="AI161" i="51"/>
  <c r="AH161" i="51"/>
  <c r="AG161" i="51"/>
  <c r="AF161" i="51"/>
  <c r="AD161" i="51"/>
  <c r="AC161" i="51"/>
  <c r="AB161" i="51"/>
  <c r="AA161" i="51"/>
  <c r="Z161" i="51"/>
  <c r="Y161" i="51"/>
  <c r="X161" i="51"/>
  <c r="ED160" i="51"/>
  <c r="EC160" i="51"/>
  <c r="EB160" i="51"/>
  <c r="EA160" i="51"/>
  <c r="DZ160" i="51"/>
  <c r="DY160" i="51"/>
  <c r="DX160" i="51"/>
  <c r="DV160" i="51"/>
  <c r="DU160" i="51"/>
  <c r="DT160" i="51"/>
  <c r="DS160" i="51"/>
  <c r="DR160" i="51"/>
  <c r="DQ160" i="51"/>
  <c r="DP160" i="51"/>
  <c r="DN160" i="51"/>
  <c r="DM160" i="51"/>
  <c r="DL160" i="51"/>
  <c r="DK160" i="51"/>
  <c r="DJ160" i="51"/>
  <c r="DI160" i="51"/>
  <c r="DH160" i="51"/>
  <c r="DF160" i="51"/>
  <c r="DE160" i="51"/>
  <c r="DD160" i="51"/>
  <c r="DC160" i="51"/>
  <c r="DB160" i="51"/>
  <c r="DA160" i="51"/>
  <c r="CZ160" i="51"/>
  <c r="CX160" i="51"/>
  <c r="CW160" i="51"/>
  <c r="CV160" i="51"/>
  <c r="CU160" i="51"/>
  <c r="CT160" i="51"/>
  <c r="CS160" i="51"/>
  <c r="CR160" i="51"/>
  <c r="CP160" i="51"/>
  <c r="CO160" i="51"/>
  <c r="CN160" i="51"/>
  <c r="CM160" i="51"/>
  <c r="CL160" i="51"/>
  <c r="CK160" i="51"/>
  <c r="CJ160" i="51"/>
  <c r="CH160" i="51"/>
  <c r="CG160" i="51"/>
  <c r="CF160" i="51"/>
  <c r="CE160" i="51"/>
  <c r="CD160" i="51"/>
  <c r="CC160" i="51"/>
  <c r="CB160" i="51"/>
  <c r="BZ160" i="51"/>
  <c r="BY160" i="51"/>
  <c r="BX160" i="51"/>
  <c r="BW160" i="51"/>
  <c r="BV160" i="51"/>
  <c r="BU160" i="51"/>
  <c r="BT160" i="51"/>
  <c r="BR160" i="51"/>
  <c r="BQ160" i="51"/>
  <c r="BP160" i="51"/>
  <c r="BO160" i="51"/>
  <c r="BN160" i="51"/>
  <c r="BM160" i="51"/>
  <c r="BL160" i="51"/>
  <c r="BJ160" i="51"/>
  <c r="BI160" i="51"/>
  <c r="BH160" i="51"/>
  <c r="BG160" i="51"/>
  <c r="BF160" i="51"/>
  <c r="BE160" i="51"/>
  <c r="BD160" i="51"/>
  <c r="BB160" i="51"/>
  <c r="BA160" i="51"/>
  <c r="AZ160" i="51"/>
  <c r="AY160" i="51"/>
  <c r="AX160" i="51"/>
  <c r="AW160" i="51"/>
  <c r="AV160" i="51"/>
  <c r="AT160" i="51"/>
  <c r="AS160" i="51"/>
  <c r="AR160" i="51"/>
  <c r="AQ160" i="51"/>
  <c r="AP160" i="51"/>
  <c r="AO160" i="51"/>
  <c r="AN160" i="51"/>
  <c r="AL160" i="51"/>
  <c r="AK160" i="51"/>
  <c r="AJ160" i="51"/>
  <c r="AI160" i="51"/>
  <c r="AH160" i="51"/>
  <c r="AG160" i="51"/>
  <c r="AF160" i="51"/>
  <c r="AD160" i="51"/>
  <c r="AC160" i="51"/>
  <c r="AB160" i="51"/>
  <c r="AA160" i="51"/>
  <c r="Z160" i="51"/>
  <c r="Y160" i="51"/>
  <c r="X160" i="51"/>
  <c r="ED159" i="51"/>
  <c r="EC159" i="51"/>
  <c r="EB159" i="51"/>
  <c r="EA159" i="51"/>
  <c r="DZ159" i="51"/>
  <c r="DY159" i="51"/>
  <c r="DX159" i="51"/>
  <c r="DV159" i="51"/>
  <c r="DU159" i="51"/>
  <c r="DT159" i="51"/>
  <c r="DS159" i="51"/>
  <c r="DR159" i="51"/>
  <c r="DQ159" i="51"/>
  <c r="DP159" i="51"/>
  <c r="DN159" i="51"/>
  <c r="DM159" i="51"/>
  <c r="DL159" i="51"/>
  <c r="DK159" i="51"/>
  <c r="DJ159" i="51"/>
  <c r="DI159" i="51"/>
  <c r="DH159" i="51"/>
  <c r="DF159" i="51"/>
  <c r="DE159" i="51"/>
  <c r="DD159" i="51"/>
  <c r="DC159" i="51"/>
  <c r="DB159" i="51"/>
  <c r="DA159" i="51"/>
  <c r="CZ159" i="51"/>
  <c r="CX159" i="51"/>
  <c r="CW159" i="51"/>
  <c r="CV159" i="51"/>
  <c r="CU159" i="51"/>
  <c r="CT159" i="51"/>
  <c r="CS159" i="51"/>
  <c r="CR159" i="51"/>
  <c r="CP159" i="51"/>
  <c r="CO159" i="51"/>
  <c r="CN159" i="51"/>
  <c r="CM159" i="51"/>
  <c r="CL159" i="51"/>
  <c r="CK159" i="51"/>
  <c r="CJ159" i="51"/>
  <c r="CH159" i="51"/>
  <c r="CG159" i="51"/>
  <c r="CF159" i="51"/>
  <c r="CE159" i="51"/>
  <c r="CD159" i="51"/>
  <c r="CC159" i="51"/>
  <c r="CB159" i="51"/>
  <c r="BZ159" i="51"/>
  <c r="BY159" i="51"/>
  <c r="BX159" i="51"/>
  <c r="BW159" i="51"/>
  <c r="BV159" i="51"/>
  <c r="BU159" i="51"/>
  <c r="BT159" i="51"/>
  <c r="BR159" i="51"/>
  <c r="BQ159" i="51"/>
  <c r="BP159" i="51"/>
  <c r="BO159" i="51"/>
  <c r="BN159" i="51"/>
  <c r="BM159" i="51"/>
  <c r="BL159" i="51"/>
  <c r="BJ159" i="51"/>
  <c r="BI159" i="51"/>
  <c r="BH159" i="51"/>
  <c r="BG159" i="51"/>
  <c r="BF159" i="51"/>
  <c r="BE159" i="51"/>
  <c r="BD159" i="51"/>
  <c r="BB159" i="51"/>
  <c r="BA159" i="51"/>
  <c r="AZ159" i="51"/>
  <c r="AY159" i="51"/>
  <c r="AX159" i="51"/>
  <c r="AW159" i="51"/>
  <c r="AV159" i="51"/>
  <c r="AT159" i="51"/>
  <c r="AS159" i="51"/>
  <c r="AR159" i="51"/>
  <c r="AQ159" i="51"/>
  <c r="AP159" i="51"/>
  <c r="AO159" i="51"/>
  <c r="AN159" i="51"/>
  <c r="AL159" i="51"/>
  <c r="AK159" i="51"/>
  <c r="AJ159" i="51"/>
  <c r="AI159" i="51"/>
  <c r="AH159" i="51"/>
  <c r="AG159" i="51"/>
  <c r="AF159" i="51"/>
  <c r="AD159" i="51"/>
  <c r="AC159" i="51"/>
  <c r="AB159" i="51"/>
  <c r="AA159" i="51"/>
  <c r="Z159" i="51"/>
  <c r="Y159" i="51"/>
  <c r="X159" i="51"/>
  <c r="ED158" i="51"/>
  <c r="EC158" i="51"/>
  <c r="EB158" i="51"/>
  <c r="EA158" i="51"/>
  <c r="DZ158" i="51"/>
  <c r="DY158" i="51"/>
  <c r="DX158" i="51"/>
  <c r="DV158" i="51"/>
  <c r="DU158" i="51"/>
  <c r="DT158" i="51"/>
  <c r="DS158" i="51"/>
  <c r="DR158" i="51"/>
  <c r="DQ158" i="51"/>
  <c r="DP158" i="51"/>
  <c r="DN158" i="51"/>
  <c r="DM158" i="51"/>
  <c r="DL158" i="51"/>
  <c r="DK158" i="51"/>
  <c r="DJ158" i="51"/>
  <c r="DI158" i="51"/>
  <c r="DH158" i="51"/>
  <c r="DF158" i="51"/>
  <c r="DE158" i="51"/>
  <c r="DD158" i="51"/>
  <c r="DC158" i="51"/>
  <c r="DB158" i="51"/>
  <c r="DA158" i="51"/>
  <c r="CZ158" i="51"/>
  <c r="CX158" i="51"/>
  <c r="CW158" i="51"/>
  <c r="CV158" i="51"/>
  <c r="CU158" i="51"/>
  <c r="CT158" i="51"/>
  <c r="CS158" i="51"/>
  <c r="CR158" i="51"/>
  <c r="CP158" i="51"/>
  <c r="CO158" i="51"/>
  <c r="CN158" i="51"/>
  <c r="CM158" i="51"/>
  <c r="CL158" i="51"/>
  <c r="CK158" i="51"/>
  <c r="CJ158" i="51"/>
  <c r="CH158" i="51"/>
  <c r="CG158" i="51"/>
  <c r="CF158" i="51"/>
  <c r="CE158" i="51"/>
  <c r="CD158" i="51"/>
  <c r="CC158" i="51"/>
  <c r="CB158" i="51"/>
  <c r="BZ158" i="51"/>
  <c r="BY158" i="51"/>
  <c r="BX158" i="51"/>
  <c r="BW158" i="51"/>
  <c r="BV158" i="51"/>
  <c r="BU158" i="51"/>
  <c r="BT158" i="51"/>
  <c r="BR158" i="51"/>
  <c r="BQ158" i="51"/>
  <c r="BP158" i="51"/>
  <c r="BO158" i="51"/>
  <c r="BN158" i="51"/>
  <c r="BM158" i="51"/>
  <c r="BL158" i="51"/>
  <c r="BJ158" i="51"/>
  <c r="BI158" i="51"/>
  <c r="BH158" i="51"/>
  <c r="BG158" i="51"/>
  <c r="BF158" i="51"/>
  <c r="BE158" i="51"/>
  <c r="BD158" i="51"/>
  <c r="BB158" i="51"/>
  <c r="BA158" i="51"/>
  <c r="AZ158" i="51"/>
  <c r="AY158" i="51"/>
  <c r="AX158" i="51"/>
  <c r="AW158" i="51"/>
  <c r="AV158" i="51"/>
  <c r="AT158" i="51"/>
  <c r="AS158" i="51"/>
  <c r="AR158" i="51"/>
  <c r="AQ158" i="51"/>
  <c r="AP158" i="51"/>
  <c r="AO158" i="51"/>
  <c r="AN158" i="51"/>
  <c r="AL158" i="51"/>
  <c r="AK158" i="51"/>
  <c r="AJ158" i="51"/>
  <c r="AI158" i="51"/>
  <c r="AH158" i="51"/>
  <c r="AG158" i="51"/>
  <c r="AF158" i="51"/>
  <c r="AD158" i="51"/>
  <c r="AC158" i="51"/>
  <c r="AB158" i="51"/>
  <c r="AA158" i="51"/>
  <c r="Z158" i="51"/>
  <c r="Y158" i="51"/>
  <c r="X158" i="51"/>
  <c r="ED157" i="51"/>
  <c r="EC157" i="51"/>
  <c r="EB157" i="51"/>
  <c r="EA157" i="51"/>
  <c r="DZ157" i="51"/>
  <c r="DY157" i="51"/>
  <c r="DX157" i="51"/>
  <c r="DV157" i="51"/>
  <c r="DU157" i="51"/>
  <c r="DT157" i="51"/>
  <c r="DS157" i="51"/>
  <c r="DR157" i="51"/>
  <c r="DQ157" i="51"/>
  <c r="DP157" i="51"/>
  <c r="DN157" i="51"/>
  <c r="DM157" i="51"/>
  <c r="DL157" i="51"/>
  <c r="DK157" i="51"/>
  <c r="DJ157" i="51"/>
  <c r="DI157" i="51"/>
  <c r="DH157" i="51"/>
  <c r="DF157" i="51"/>
  <c r="DE157" i="51"/>
  <c r="DD157" i="51"/>
  <c r="DC157" i="51"/>
  <c r="DB157" i="51"/>
  <c r="DA157" i="51"/>
  <c r="CZ157" i="51"/>
  <c r="CX157" i="51"/>
  <c r="CW157" i="51"/>
  <c r="CV157" i="51"/>
  <c r="CU157" i="51"/>
  <c r="CT157" i="51"/>
  <c r="CS157" i="51"/>
  <c r="CR157" i="51"/>
  <c r="CP157" i="51"/>
  <c r="CO157" i="51"/>
  <c r="CN157" i="51"/>
  <c r="CM157" i="51"/>
  <c r="CL157" i="51"/>
  <c r="CK157" i="51"/>
  <c r="CJ157" i="51"/>
  <c r="CH157" i="51"/>
  <c r="CG157" i="51"/>
  <c r="CF157" i="51"/>
  <c r="CE157" i="51"/>
  <c r="CD157" i="51"/>
  <c r="CC157" i="51"/>
  <c r="CB157" i="51"/>
  <c r="BZ157" i="51"/>
  <c r="BY157" i="51"/>
  <c r="BX157" i="51"/>
  <c r="BW157" i="51"/>
  <c r="BV157" i="51"/>
  <c r="BU157" i="51"/>
  <c r="BT157" i="51"/>
  <c r="BR157" i="51"/>
  <c r="BQ157" i="51"/>
  <c r="BP157" i="51"/>
  <c r="BO157" i="51"/>
  <c r="BN157" i="51"/>
  <c r="BM157" i="51"/>
  <c r="BL157" i="51"/>
  <c r="BJ157" i="51"/>
  <c r="BI157" i="51"/>
  <c r="BH157" i="51"/>
  <c r="BG157" i="51"/>
  <c r="BF157" i="51"/>
  <c r="BE157" i="51"/>
  <c r="BD157" i="51"/>
  <c r="BB157" i="51"/>
  <c r="BA157" i="51"/>
  <c r="AZ157" i="51"/>
  <c r="AY157" i="51"/>
  <c r="AX157" i="51"/>
  <c r="AW157" i="51"/>
  <c r="AV157" i="51"/>
  <c r="AT157" i="51"/>
  <c r="AS157" i="51"/>
  <c r="AR157" i="51"/>
  <c r="AQ157" i="51"/>
  <c r="AP157" i="51"/>
  <c r="AO157" i="51"/>
  <c r="AN157" i="51"/>
  <c r="AL157" i="51"/>
  <c r="AK157" i="51"/>
  <c r="AJ157" i="51"/>
  <c r="AI157" i="51"/>
  <c r="AH157" i="51"/>
  <c r="AG157" i="51"/>
  <c r="AF157" i="51"/>
  <c r="AD157" i="51"/>
  <c r="AC157" i="51"/>
  <c r="AB157" i="51"/>
  <c r="AA157" i="51"/>
  <c r="Z157" i="51"/>
  <c r="Y157" i="51"/>
  <c r="X157" i="51"/>
  <c r="EA154" i="51"/>
  <c r="DZ154" i="51"/>
  <c r="DY154" i="51"/>
  <c r="DS154" i="51"/>
  <c r="DR154" i="51"/>
  <c r="DQ154" i="51"/>
  <c r="DK154" i="51"/>
  <c r="DJ154" i="51"/>
  <c r="DI154" i="51"/>
  <c r="DC154" i="51"/>
  <c r="DB154" i="51"/>
  <c r="DA154" i="51"/>
  <c r="CU154" i="51"/>
  <c r="CT154" i="51"/>
  <c r="CS154" i="51"/>
  <c r="CM154" i="51"/>
  <c r="CL154" i="51"/>
  <c r="CK154" i="51"/>
  <c r="CE154" i="51"/>
  <c r="CD154" i="51"/>
  <c r="CC154" i="51"/>
  <c r="BW154" i="51"/>
  <c r="BV154" i="51"/>
  <c r="BU154" i="51"/>
  <c r="BO154" i="51"/>
  <c r="BN154" i="51"/>
  <c r="BM154" i="51"/>
  <c r="BG154" i="51"/>
  <c r="BF154" i="51"/>
  <c r="BE154" i="51"/>
  <c r="AY154" i="51"/>
  <c r="AX154" i="51"/>
  <c r="AW154" i="51"/>
  <c r="AQ154" i="51"/>
  <c r="AP154" i="51"/>
  <c r="AO154" i="51"/>
  <c r="AI154" i="51"/>
  <c r="AH154" i="51"/>
  <c r="AG154" i="51"/>
  <c r="AA154" i="51"/>
  <c r="Z154" i="51"/>
  <c r="Y154" i="51"/>
  <c r="EA153" i="51"/>
  <c r="DZ153" i="51"/>
  <c r="DY153" i="51"/>
  <c r="DX153" i="51"/>
  <c r="DS153" i="51"/>
  <c r="DR153" i="51"/>
  <c r="DQ153" i="51"/>
  <c r="DP153" i="51"/>
  <c r="DK153" i="51"/>
  <c r="DJ153" i="51"/>
  <c r="DI153" i="51"/>
  <c r="DH153" i="51"/>
  <c r="DC153" i="51"/>
  <c r="DB153" i="51"/>
  <c r="DA153" i="51"/>
  <c r="CZ153" i="51"/>
  <c r="CU153" i="51"/>
  <c r="CT153" i="51"/>
  <c r="CS153" i="51"/>
  <c r="CR153" i="51"/>
  <c r="CM153" i="51"/>
  <c r="CL153" i="51"/>
  <c r="CK153" i="51"/>
  <c r="CJ153" i="51"/>
  <c r="CE153" i="51"/>
  <c r="CD153" i="51"/>
  <c r="CC153" i="51"/>
  <c r="CB153" i="51"/>
  <c r="BW153" i="51"/>
  <c r="BV153" i="51"/>
  <c r="BU153" i="51"/>
  <c r="BT153" i="51"/>
  <c r="BO153" i="51"/>
  <c r="BN153" i="51"/>
  <c r="BM153" i="51"/>
  <c r="BL153" i="51"/>
  <c r="BG153" i="51"/>
  <c r="BF153" i="51"/>
  <c r="BE153" i="51"/>
  <c r="BD153" i="51"/>
  <c r="AY153" i="51"/>
  <c r="AX153" i="51"/>
  <c r="AW153" i="51"/>
  <c r="AV153" i="51"/>
  <c r="AQ153" i="51"/>
  <c r="AP153" i="51"/>
  <c r="AO153" i="51"/>
  <c r="AN153" i="51"/>
  <c r="AI153" i="51"/>
  <c r="AH153" i="51"/>
  <c r="AG153" i="51"/>
  <c r="AF153" i="51"/>
  <c r="AA153" i="51"/>
  <c r="Z153" i="51"/>
  <c r="Y153" i="51"/>
  <c r="X153" i="51"/>
  <c r="EA152" i="51"/>
  <c r="DZ152" i="51"/>
  <c r="DY152" i="51"/>
  <c r="DS152" i="51"/>
  <c r="DR152" i="51"/>
  <c r="DQ152" i="51"/>
  <c r="DK152" i="51"/>
  <c r="DJ152" i="51"/>
  <c r="DI152" i="51"/>
  <c r="DC152" i="51"/>
  <c r="DB152" i="51"/>
  <c r="DA152" i="51"/>
  <c r="CU152" i="51"/>
  <c r="CT152" i="51"/>
  <c r="CS152" i="51"/>
  <c r="CM152" i="51"/>
  <c r="CL152" i="51"/>
  <c r="CK152" i="51"/>
  <c r="CE152" i="51"/>
  <c r="CD152" i="51"/>
  <c r="CC152" i="51"/>
  <c r="BW152" i="51"/>
  <c r="BV152" i="51"/>
  <c r="BU152" i="51"/>
  <c r="BO152" i="51"/>
  <c r="BN152" i="51"/>
  <c r="BM152" i="51"/>
  <c r="BG152" i="51"/>
  <c r="BF152" i="51"/>
  <c r="BE152" i="51"/>
  <c r="AY152" i="51"/>
  <c r="AX152" i="51"/>
  <c r="AW152" i="51"/>
  <c r="AQ152" i="51"/>
  <c r="AP152" i="51"/>
  <c r="AO152" i="51"/>
  <c r="AI152" i="51"/>
  <c r="AH152" i="51"/>
  <c r="AG152" i="51"/>
  <c r="AA152" i="51"/>
  <c r="Z152" i="51"/>
  <c r="Y152" i="51"/>
  <c r="EA151" i="51"/>
  <c r="DZ151" i="51"/>
  <c r="DY151" i="51"/>
  <c r="DS151" i="51"/>
  <c r="DR151" i="51"/>
  <c r="DQ151" i="51"/>
  <c r="DK151" i="51"/>
  <c r="DJ151" i="51"/>
  <c r="DI151" i="51"/>
  <c r="DC151" i="51"/>
  <c r="DB151" i="51"/>
  <c r="DA151" i="51"/>
  <c r="CU151" i="51"/>
  <c r="CT151" i="51"/>
  <c r="CS151" i="51"/>
  <c r="CM151" i="51"/>
  <c r="CL151" i="51"/>
  <c r="CK151" i="51"/>
  <c r="CE151" i="51"/>
  <c r="CD151" i="51"/>
  <c r="CC151" i="51"/>
  <c r="BW151" i="51"/>
  <c r="BV151" i="51"/>
  <c r="BU151" i="51"/>
  <c r="BO151" i="51"/>
  <c r="BN151" i="51"/>
  <c r="BM151" i="51"/>
  <c r="BG151" i="51"/>
  <c r="BF151" i="51"/>
  <c r="BE151" i="51"/>
  <c r="AY151" i="51"/>
  <c r="AX151" i="51"/>
  <c r="AW151" i="51"/>
  <c r="AQ151" i="51"/>
  <c r="AP151" i="51"/>
  <c r="AO151" i="51"/>
  <c r="AI151" i="51"/>
  <c r="AH151" i="51"/>
  <c r="AG151" i="51"/>
  <c r="AA151" i="51"/>
  <c r="Z151" i="51"/>
  <c r="Y151" i="51"/>
  <c r="ED149" i="51"/>
  <c r="EC149" i="51"/>
  <c r="EB149" i="51"/>
  <c r="EA149" i="51"/>
  <c r="DZ149" i="51"/>
  <c r="DY149" i="51"/>
  <c r="DV149" i="51"/>
  <c r="DU149" i="51"/>
  <c r="DT149" i="51"/>
  <c r="DS149" i="51"/>
  <c r="DR149" i="51"/>
  <c r="DQ149" i="51"/>
  <c r="DN149" i="51"/>
  <c r="DM149" i="51"/>
  <c r="DL149" i="51"/>
  <c r="DK149" i="51"/>
  <c r="DJ149" i="51"/>
  <c r="DI149" i="51"/>
  <c r="DF149" i="51"/>
  <c r="DE149" i="51"/>
  <c r="DD149" i="51"/>
  <c r="DC149" i="51"/>
  <c r="DB149" i="51"/>
  <c r="DA149" i="51"/>
  <c r="CX149" i="51"/>
  <c r="CW149" i="51"/>
  <c r="CV149" i="51"/>
  <c r="CU149" i="51"/>
  <c r="CT149" i="51"/>
  <c r="CS149" i="51"/>
  <c r="CP149" i="51"/>
  <c r="CO149" i="51"/>
  <c r="CN149" i="51"/>
  <c r="CM149" i="51"/>
  <c r="CL149" i="51"/>
  <c r="CK149" i="51"/>
  <c r="CH149" i="51"/>
  <c r="CG149" i="51"/>
  <c r="CF149" i="51"/>
  <c r="CE149" i="51"/>
  <c r="CD149" i="51"/>
  <c r="CC149" i="51"/>
  <c r="BZ149" i="51"/>
  <c r="BY149" i="51"/>
  <c r="BX149" i="51"/>
  <c r="BW149" i="51"/>
  <c r="BV149" i="51"/>
  <c r="BU149" i="51"/>
  <c r="BR149" i="51"/>
  <c r="BQ149" i="51"/>
  <c r="BP149" i="51"/>
  <c r="BO149" i="51"/>
  <c r="BN149" i="51"/>
  <c r="BM149" i="51"/>
  <c r="BJ149" i="51"/>
  <c r="BI149" i="51"/>
  <c r="BH149" i="51"/>
  <c r="BG149" i="51"/>
  <c r="BF149" i="51"/>
  <c r="BE149" i="51"/>
  <c r="BB149" i="51"/>
  <c r="BA149" i="51"/>
  <c r="AZ149" i="51"/>
  <c r="AY149" i="51"/>
  <c r="AX149" i="51"/>
  <c r="AW149" i="51"/>
  <c r="AT149" i="51"/>
  <c r="AS149" i="51"/>
  <c r="AR149" i="51"/>
  <c r="AQ149" i="51"/>
  <c r="AP149" i="51"/>
  <c r="AO149" i="51"/>
  <c r="AL149" i="51"/>
  <c r="AK149" i="51"/>
  <c r="AJ149" i="51"/>
  <c r="AI149" i="51"/>
  <c r="AH149" i="51"/>
  <c r="AG149" i="51"/>
  <c r="AD149" i="51"/>
  <c r="AC149" i="51"/>
  <c r="AB149" i="51"/>
  <c r="AA149" i="51"/>
  <c r="Z149" i="51"/>
  <c r="Y149" i="51"/>
  <c r="ED148" i="51"/>
  <c r="EC148" i="51"/>
  <c r="EB148" i="51"/>
  <c r="EA148" i="51"/>
  <c r="DZ148" i="51"/>
  <c r="DY148" i="51"/>
  <c r="DV148" i="51"/>
  <c r="DU148" i="51"/>
  <c r="DT148" i="51"/>
  <c r="DS148" i="51"/>
  <c r="DR148" i="51"/>
  <c r="DQ148" i="51"/>
  <c r="DN148" i="51"/>
  <c r="DM148" i="51"/>
  <c r="DL148" i="51"/>
  <c r="DK148" i="51"/>
  <c r="DJ148" i="51"/>
  <c r="DI148" i="51"/>
  <c r="DF148" i="51"/>
  <c r="DE148" i="51"/>
  <c r="DD148" i="51"/>
  <c r="DC148" i="51"/>
  <c r="DB148" i="51"/>
  <c r="DA148" i="51"/>
  <c r="CX148" i="51"/>
  <c r="CW148" i="51"/>
  <c r="CV148" i="51"/>
  <c r="CU148" i="51"/>
  <c r="CT148" i="51"/>
  <c r="CS148" i="51"/>
  <c r="CP148" i="51"/>
  <c r="CO148" i="51"/>
  <c r="CN148" i="51"/>
  <c r="CM148" i="51"/>
  <c r="CL148" i="51"/>
  <c r="CK148" i="51"/>
  <c r="CH148" i="51"/>
  <c r="CG148" i="51"/>
  <c r="CF148" i="51"/>
  <c r="CE148" i="51"/>
  <c r="CD148" i="51"/>
  <c r="CC148" i="51"/>
  <c r="BZ148" i="51"/>
  <c r="BY148" i="51"/>
  <c r="BX148" i="51"/>
  <c r="BW148" i="51"/>
  <c r="BV148" i="51"/>
  <c r="BU148" i="51"/>
  <c r="BR148" i="51"/>
  <c r="BQ148" i="51"/>
  <c r="BP148" i="51"/>
  <c r="BO148" i="51"/>
  <c r="BN148" i="51"/>
  <c r="BM148" i="51"/>
  <c r="BJ148" i="51"/>
  <c r="BI148" i="51"/>
  <c r="BH148" i="51"/>
  <c r="BG148" i="51"/>
  <c r="BF148" i="51"/>
  <c r="BE148" i="51"/>
  <c r="BB148" i="51"/>
  <c r="BA148" i="51"/>
  <c r="AZ148" i="51"/>
  <c r="AY148" i="51"/>
  <c r="AX148" i="51"/>
  <c r="AW148" i="51"/>
  <c r="AT148" i="51"/>
  <c r="AS148" i="51"/>
  <c r="AR148" i="51"/>
  <c r="AQ148" i="51"/>
  <c r="AP148" i="51"/>
  <c r="AO148" i="51"/>
  <c r="AL148" i="51"/>
  <c r="AK148" i="51"/>
  <c r="AJ148" i="51"/>
  <c r="AI148" i="51"/>
  <c r="AH148" i="51"/>
  <c r="AG148" i="51"/>
  <c r="AD148" i="51"/>
  <c r="AC148" i="51"/>
  <c r="AB148" i="51"/>
  <c r="AA148" i="51"/>
  <c r="Z148" i="51"/>
  <c r="Y148" i="51"/>
  <c r="ED147" i="51"/>
  <c r="EC147" i="51"/>
  <c r="EB147" i="51"/>
  <c r="EA147" i="51"/>
  <c r="DZ147" i="51"/>
  <c r="DY147" i="51"/>
  <c r="DV147" i="51"/>
  <c r="DU147" i="51"/>
  <c r="DT147" i="51"/>
  <c r="DS147" i="51"/>
  <c r="DR147" i="51"/>
  <c r="DQ147" i="51"/>
  <c r="DN147" i="51"/>
  <c r="DM147" i="51"/>
  <c r="DL147" i="51"/>
  <c r="DK147" i="51"/>
  <c r="DJ147" i="51"/>
  <c r="DI147" i="51"/>
  <c r="DF147" i="51"/>
  <c r="DE147" i="51"/>
  <c r="DD147" i="51"/>
  <c r="DC147" i="51"/>
  <c r="DB147" i="51"/>
  <c r="DA147" i="51"/>
  <c r="CX147" i="51"/>
  <c r="CW147" i="51"/>
  <c r="CV147" i="51"/>
  <c r="CU147" i="51"/>
  <c r="CT147" i="51"/>
  <c r="CS147" i="51"/>
  <c r="CP147" i="51"/>
  <c r="CO147" i="51"/>
  <c r="CN147" i="51"/>
  <c r="CM147" i="51"/>
  <c r="CL147" i="51"/>
  <c r="CK147" i="51"/>
  <c r="CH147" i="51"/>
  <c r="CG147" i="51"/>
  <c r="CF147" i="51"/>
  <c r="CE147" i="51"/>
  <c r="CD147" i="51"/>
  <c r="CC147" i="51"/>
  <c r="BZ147" i="51"/>
  <c r="BY147" i="51"/>
  <c r="BX147" i="51"/>
  <c r="BW147" i="51"/>
  <c r="BV147" i="51"/>
  <c r="BU147" i="51"/>
  <c r="BR147" i="51"/>
  <c r="BQ147" i="51"/>
  <c r="BP147" i="51"/>
  <c r="BO147" i="51"/>
  <c r="BN147" i="51"/>
  <c r="BM147" i="51"/>
  <c r="BJ147" i="51"/>
  <c r="BI147" i="51"/>
  <c r="BH147" i="51"/>
  <c r="BG147" i="51"/>
  <c r="BF147" i="51"/>
  <c r="BE147" i="51"/>
  <c r="BB147" i="51"/>
  <c r="BA147" i="51"/>
  <c r="AZ147" i="51"/>
  <c r="AY147" i="51"/>
  <c r="AX147" i="51"/>
  <c r="AW147" i="51"/>
  <c r="AT147" i="51"/>
  <c r="AS147" i="51"/>
  <c r="AR147" i="51"/>
  <c r="AQ147" i="51"/>
  <c r="AP147" i="51"/>
  <c r="AO147" i="51"/>
  <c r="AL147" i="51"/>
  <c r="AK147" i="51"/>
  <c r="AJ147" i="51"/>
  <c r="AI147" i="51"/>
  <c r="AH147" i="51"/>
  <c r="AG147" i="51"/>
  <c r="AD147" i="51"/>
  <c r="AC147" i="51"/>
  <c r="AB147" i="51"/>
  <c r="AA147" i="51"/>
  <c r="Z147" i="51"/>
  <c r="Y147" i="51"/>
  <c r="EA146" i="51"/>
  <c r="DZ146" i="51"/>
  <c r="DY146" i="51"/>
  <c r="DS146" i="51"/>
  <c r="DR146" i="51"/>
  <c r="DQ146" i="51"/>
  <c r="DK146" i="51"/>
  <c r="DJ146" i="51"/>
  <c r="DI146" i="51"/>
  <c r="DC146" i="51"/>
  <c r="DB146" i="51"/>
  <c r="DA146" i="51"/>
  <c r="CU146" i="51"/>
  <c r="CT146" i="51"/>
  <c r="CS146" i="51"/>
  <c r="CM146" i="51"/>
  <c r="CL146" i="51"/>
  <c r="CK146" i="51"/>
  <c r="CE146" i="51"/>
  <c r="CD146" i="51"/>
  <c r="CC146" i="51"/>
  <c r="BW146" i="51"/>
  <c r="BV146" i="51"/>
  <c r="BU146" i="51"/>
  <c r="BO146" i="51"/>
  <c r="BN146" i="51"/>
  <c r="BM146" i="51"/>
  <c r="BG146" i="51"/>
  <c r="BF146" i="51"/>
  <c r="BE146" i="51"/>
  <c r="AY146" i="51"/>
  <c r="AX146" i="51"/>
  <c r="AW146" i="51"/>
  <c r="AQ146" i="51"/>
  <c r="AP146" i="51"/>
  <c r="AO146" i="51"/>
  <c r="AI146" i="51"/>
  <c r="AH146" i="51"/>
  <c r="AG146" i="51"/>
  <c r="AA146" i="51"/>
  <c r="Z146" i="51"/>
  <c r="Y146" i="51"/>
  <c r="ED145" i="51"/>
  <c r="EC145" i="51"/>
  <c r="EB145" i="51"/>
  <c r="EA145" i="51"/>
  <c r="DZ145" i="51"/>
  <c r="DY145" i="51"/>
  <c r="DV145" i="51"/>
  <c r="DU145" i="51"/>
  <c r="DT145" i="51"/>
  <c r="DS145" i="51"/>
  <c r="DR145" i="51"/>
  <c r="DQ145" i="51"/>
  <c r="DN145" i="51"/>
  <c r="DM145" i="51"/>
  <c r="DL145" i="51"/>
  <c r="DK145" i="51"/>
  <c r="DJ145" i="51"/>
  <c r="DI145" i="51"/>
  <c r="DF145" i="51"/>
  <c r="DE145" i="51"/>
  <c r="DD145" i="51"/>
  <c r="DC145" i="51"/>
  <c r="DB145" i="51"/>
  <c r="DA145" i="51"/>
  <c r="CX145" i="51"/>
  <c r="CW145" i="51"/>
  <c r="CV145" i="51"/>
  <c r="CU145" i="51"/>
  <c r="CT145" i="51"/>
  <c r="CS145" i="51"/>
  <c r="CP145" i="51"/>
  <c r="CO145" i="51"/>
  <c r="CN145" i="51"/>
  <c r="CM145" i="51"/>
  <c r="CL145" i="51"/>
  <c r="CK145" i="51"/>
  <c r="CH145" i="51"/>
  <c r="CG145" i="51"/>
  <c r="CF145" i="51"/>
  <c r="CE145" i="51"/>
  <c r="CD145" i="51"/>
  <c r="CC145" i="51"/>
  <c r="BZ145" i="51"/>
  <c r="BY145" i="51"/>
  <c r="BX145" i="51"/>
  <c r="BW145" i="51"/>
  <c r="BV145" i="51"/>
  <c r="BU145" i="51"/>
  <c r="BR145" i="51"/>
  <c r="BQ145" i="51"/>
  <c r="BP145" i="51"/>
  <c r="BO145" i="51"/>
  <c r="BN145" i="51"/>
  <c r="BM145" i="51"/>
  <c r="BJ145" i="51"/>
  <c r="BI145" i="51"/>
  <c r="BH145" i="51"/>
  <c r="BG145" i="51"/>
  <c r="BF145" i="51"/>
  <c r="BE145" i="51"/>
  <c r="BB145" i="51"/>
  <c r="BA145" i="51"/>
  <c r="AZ145" i="51"/>
  <c r="AY145" i="51"/>
  <c r="AX145" i="51"/>
  <c r="AW145" i="51"/>
  <c r="AT145" i="51"/>
  <c r="AS145" i="51"/>
  <c r="AR145" i="51"/>
  <c r="AQ145" i="51"/>
  <c r="AP145" i="51"/>
  <c r="AO145" i="51"/>
  <c r="AL145" i="51"/>
  <c r="AK145" i="51"/>
  <c r="AJ145" i="51"/>
  <c r="AI145" i="51"/>
  <c r="AH145" i="51"/>
  <c r="AG145" i="51"/>
  <c r="AD145" i="51"/>
  <c r="AC145" i="51"/>
  <c r="AB145" i="51"/>
  <c r="AA145" i="51"/>
  <c r="Z145" i="51"/>
  <c r="Y145" i="51"/>
  <c r="ED144" i="51"/>
  <c r="EC144" i="51"/>
  <c r="EB144" i="51"/>
  <c r="EA144" i="51"/>
  <c r="DZ144" i="51"/>
  <c r="DY144" i="51"/>
  <c r="DV144" i="51"/>
  <c r="DU144" i="51"/>
  <c r="DT144" i="51"/>
  <c r="DS144" i="51"/>
  <c r="DR144" i="51"/>
  <c r="DQ144" i="51"/>
  <c r="DN144" i="51"/>
  <c r="DM144" i="51"/>
  <c r="DL144" i="51"/>
  <c r="DK144" i="51"/>
  <c r="DJ144" i="51"/>
  <c r="DI144" i="51"/>
  <c r="DF144" i="51"/>
  <c r="DE144" i="51"/>
  <c r="DD144" i="51"/>
  <c r="DC144" i="51"/>
  <c r="DB144" i="51"/>
  <c r="DA144" i="51"/>
  <c r="CX144" i="51"/>
  <c r="CW144" i="51"/>
  <c r="CV144" i="51"/>
  <c r="CU144" i="51"/>
  <c r="CT144" i="51"/>
  <c r="CS144" i="51"/>
  <c r="CP144" i="51"/>
  <c r="CO144" i="51"/>
  <c r="CN144" i="51"/>
  <c r="CM144" i="51"/>
  <c r="CL144" i="51"/>
  <c r="CK144" i="51"/>
  <c r="CH144" i="51"/>
  <c r="CG144" i="51"/>
  <c r="CF144" i="51"/>
  <c r="CE144" i="51"/>
  <c r="CD144" i="51"/>
  <c r="CC144" i="51"/>
  <c r="BZ144" i="51"/>
  <c r="BY144" i="51"/>
  <c r="BX144" i="51"/>
  <c r="BW144" i="51"/>
  <c r="BV144" i="51"/>
  <c r="BU144" i="51"/>
  <c r="BR144" i="51"/>
  <c r="BQ144" i="51"/>
  <c r="BP144" i="51"/>
  <c r="BO144" i="51"/>
  <c r="BN144" i="51"/>
  <c r="BM144" i="51"/>
  <c r="BJ144" i="51"/>
  <c r="BI144" i="51"/>
  <c r="BH144" i="51"/>
  <c r="BG144" i="51"/>
  <c r="BF144" i="51"/>
  <c r="BE144" i="51"/>
  <c r="BB144" i="51"/>
  <c r="BA144" i="51"/>
  <c r="AZ144" i="51"/>
  <c r="AY144" i="51"/>
  <c r="AX144" i="51"/>
  <c r="AW144" i="51"/>
  <c r="AT144" i="51"/>
  <c r="AS144" i="51"/>
  <c r="AR144" i="51"/>
  <c r="AQ144" i="51"/>
  <c r="AP144" i="51"/>
  <c r="AO144" i="51"/>
  <c r="AL144" i="51"/>
  <c r="AK144" i="51"/>
  <c r="AJ144" i="51"/>
  <c r="AI144" i="51"/>
  <c r="AH144" i="51"/>
  <c r="AG144" i="51"/>
  <c r="AD144" i="51"/>
  <c r="AC144" i="51"/>
  <c r="AB144" i="51"/>
  <c r="AA144" i="51"/>
  <c r="Z144" i="51"/>
  <c r="Y144" i="51"/>
  <c r="ED142" i="51"/>
  <c r="EC142" i="51"/>
  <c r="EB142" i="51"/>
  <c r="EA142" i="51"/>
  <c r="DZ142" i="51"/>
  <c r="DY142" i="51"/>
  <c r="DV142" i="51"/>
  <c r="DU142" i="51"/>
  <c r="DT142" i="51"/>
  <c r="DS142" i="51"/>
  <c r="DR142" i="51"/>
  <c r="DQ142" i="51"/>
  <c r="DN142" i="51"/>
  <c r="DM142" i="51"/>
  <c r="DL142" i="51"/>
  <c r="DK142" i="51"/>
  <c r="DJ142" i="51"/>
  <c r="DI142" i="51"/>
  <c r="DF142" i="51"/>
  <c r="DE142" i="51"/>
  <c r="DD142" i="51"/>
  <c r="DC142" i="51"/>
  <c r="DB142" i="51"/>
  <c r="DA142" i="51"/>
  <c r="CX142" i="51"/>
  <c r="CW142" i="51"/>
  <c r="CV142" i="51"/>
  <c r="CU142" i="51"/>
  <c r="CT142" i="51"/>
  <c r="CS142" i="51"/>
  <c r="CP142" i="51"/>
  <c r="CO142" i="51"/>
  <c r="CN142" i="51"/>
  <c r="CM142" i="51"/>
  <c r="CL142" i="51"/>
  <c r="CK142" i="51"/>
  <c r="CH142" i="51"/>
  <c r="CG142" i="51"/>
  <c r="CF142" i="51"/>
  <c r="CE142" i="51"/>
  <c r="CD142" i="51"/>
  <c r="CC142" i="51"/>
  <c r="BZ142" i="51"/>
  <c r="BY142" i="51"/>
  <c r="BX142" i="51"/>
  <c r="BW142" i="51"/>
  <c r="BV142" i="51"/>
  <c r="BU142" i="51"/>
  <c r="BR142" i="51"/>
  <c r="BQ142" i="51"/>
  <c r="BP142" i="51"/>
  <c r="BO142" i="51"/>
  <c r="BN142" i="51"/>
  <c r="BM142" i="51"/>
  <c r="BJ142" i="51"/>
  <c r="BI142" i="51"/>
  <c r="BH142" i="51"/>
  <c r="BG142" i="51"/>
  <c r="BF142" i="51"/>
  <c r="BE142" i="51"/>
  <c r="BB142" i="51"/>
  <c r="BA142" i="51"/>
  <c r="AZ142" i="51"/>
  <c r="AY142" i="51"/>
  <c r="AX142" i="51"/>
  <c r="AW142" i="51"/>
  <c r="AT142" i="51"/>
  <c r="AS142" i="51"/>
  <c r="AR142" i="51"/>
  <c r="AQ142" i="51"/>
  <c r="AP142" i="51"/>
  <c r="AO142" i="51"/>
  <c r="AL142" i="51"/>
  <c r="AK142" i="51"/>
  <c r="AJ142" i="51"/>
  <c r="AI142" i="51"/>
  <c r="AH142" i="51"/>
  <c r="AG142" i="51"/>
  <c r="AD142" i="51"/>
  <c r="AC142" i="51"/>
  <c r="AB142" i="51"/>
  <c r="AA142" i="51"/>
  <c r="Z142" i="51"/>
  <c r="Y142" i="51"/>
  <c r="ED141" i="51"/>
  <c r="EC141" i="51"/>
  <c r="EB141" i="51"/>
  <c r="EA141" i="51"/>
  <c r="DZ141" i="51"/>
  <c r="DY141" i="51"/>
  <c r="DV141" i="51"/>
  <c r="DU141" i="51"/>
  <c r="DT141" i="51"/>
  <c r="DS141" i="51"/>
  <c r="DR141" i="51"/>
  <c r="DQ141" i="51"/>
  <c r="DN141" i="51"/>
  <c r="DM141" i="51"/>
  <c r="DL141" i="51"/>
  <c r="DK141" i="51"/>
  <c r="DJ141" i="51"/>
  <c r="DI141" i="51"/>
  <c r="DF141" i="51"/>
  <c r="DE141" i="51"/>
  <c r="DD141" i="51"/>
  <c r="DC141" i="51"/>
  <c r="DB141" i="51"/>
  <c r="DA141" i="51"/>
  <c r="CX141" i="51"/>
  <c r="CW141" i="51"/>
  <c r="CV141" i="51"/>
  <c r="CU141" i="51"/>
  <c r="CT141" i="51"/>
  <c r="CS141" i="51"/>
  <c r="CP141" i="51"/>
  <c r="CO141" i="51"/>
  <c r="CN141" i="51"/>
  <c r="CM141" i="51"/>
  <c r="CL141" i="51"/>
  <c r="CK141" i="51"/>
  <c r="CH141" i="51"/>
  <c r="CG141" i="51"/>
  <c r="CF141" i="51"/>
  <c r="CE141" i="51"/>
  <c r="CD141" i="51"/>
  <c r="CC141" i="51"/>
  <c r="BZ141" i="51"/>
  <c r="BY141" i="51"/>
  <c r="BX141" i="51"/>
  <c r="BW141" i="51"/>
  <c r="BV141" i="51"/>
  <c r="BU141" i="51"/>
  <c r="BR141" i="51"/>
  <c r="BQ141" i="51"/>
  <c r="BP141" i="51"/>
  <c r="BO141" i="51"/>
  <c r="BN141" i="51"/>
  <c r="BM141" i="51"/>
  <c r="BJ141" i="51"/>
  <c r="BI141" i="51"/>
  <c r="BH141" i="51"/>
  <c r="BG141" i="51"/>
  <c r="BF141" i="51"/>
  <c r="BE141" i="51"/>
  <c r="BB141" i="51"/>
  <c r="BA141" i="51"/>
  <c r="AZ141" i="51"/>
  <c r="AY141" i="51"/>
  <c r="AX141" i="51"/>
  <c r="AW141" i="51"/>
  <c r="AT141" i="51"/>
  <c r="AS141" i="51"/>
  <c r="AR141" i="51"/>
  <c r="AQ141" i="51"/>
  <c r="AP141" i="51"/>
  <c r="AO141" i="51"/>
  <c r="AL141" i="51"/>
  <c r="AK141" i="51"/>
  <c r="AJ141" i="51"/>
  <c r="AI141" i="51"/>
  <c r="AH141" i="51"/>
  <c r="AG141" i="51"/>
  <c r="AD141" i="51"/>
  <c r="AC141" i="51"/>
  <c r="AB141" i="51"/>
  <c r="AA141" i="51"/>
  <c r="Z141" i="51"/>
  <c r="Y141" i="51"/>
  <c r="ED140" i="51"/>
  <c r="EC140" i="51"/>
  <c r="EB140" i="51"/>
  <c r="EA140" i="51"/>
  <c r="DZ140" i="51"/>
  <c r="DY140" i="51"/>
  <c r="DV140" i="51"/>
  <c r="DU140" i="51"/>
  <c r="DT140" i="51"/>
  <c r="DS140" i="51"/>
  <c r="DR140" i="51"/>
  <c r="DQ140" i="51"/>
  <c r="DN140" i="51"/>
  <c r="DM140" i="51"/>
  <c r="DL140" i="51"/>
  <c r="DK140" i="51"/>
  <c r="DJ140" i="51"/>
  <c r="DI140" i="51"/>
  <c r="DF140" i="51"/>
  <c r="DE140" i="51"/>
  <c r="DD140" i="51"/>
  <c r="DC140" i="51"/>
  <c r="DB140" i="51"/>
  <c r="DA140" i="51"/>
  <c r="CX140" i="51"/>
  <c r="CW140" i="51"/>
  <c r="CV140" i="51"/>
  <c r="CU140" i="51"/>
  <c r="CT140" i="51"/>
  <c r="CS140" i="51"/>
  <c r="CP140" i="51"/>
  <c r="CO140" i="51"/>
  <c r="CN140" i="51"/>
  <c r="CM140" i="51"/>
  <c r="CL140" i="51"/>
  <c r="CK140" i="51"/>
  <c r="CH140" i="51"/>
  <c r="CG140" i="51"/>
  <c r="CF140" i="51"/>
  <c r="CE140" i="51"/>
  <c r="CD140" i="51"/>
  <c r="CC140" i="51"/>
  <c r="BZ140" i="51"/>
  <c r="BY140" i="51"/>
  <c r="BX140" i="51"/>
  <c r="BW140" i="51"/>
  <c r="BV140" i="51"/>
  <c r="BU140" i="51"/>
  <c r="BR140" i="51"/>
  <c r="BQ140" i="51"/>
  <c r="BP140" i="51"/>
  <c r="BO140" i="51"/>
  <c r="BN140" i="51"/>
  <c r="BM140" i="51"/>
  <c r="BJ140" i="51"/>
  <c r="BI140" i="51"/>
  <c r="BH140" i="51"/>
  <c r="BG140" i="51"/>
  <c r="BF140" i="51"/>
  <c r="BE140" i="51"/>
  <c r="BB140" i="51"/>
  <c r="BA140" i="51"/>
  <c r="AZ140" i="51"/>
  <c r="AY140" i="51"/>
  <c r="AX140" i="51"/>
  <c r="AW140" i="51"/>
  <c r="AT140" i="51"/>
  <c r="AS140" i="51"/>
  <c r="AR140" i="51"/>
  <c r="AQ140" i="51"/>
  <c r="AP140" i="51"/>
  <c r="AO140" i="51"/>
  <c r="AL140" i="51"/>
  <c r="AK140" i="51"/>
  <c r="AJ140" i="51"/>
  <c r="AI140" i="51"/>
  <c r="AH140" i="51"/>
  <c r="AG140" i="51"/>
  <c r="AD140" i="51"/>
  <c r="AC140" i="51"/>
  <c r="AB140" i="51"/>
  <c r="AA140" i="51"/>
  <c r="Z140" i="51"/>
  <c r="Y140" i="51"/>
  <c r="ED139" i="51"/>
  <c r="EC139" i="51"/>
  <c r="EB139" i="51"/>
  <c r="EA139" i="51"/>
  <c r="DZ139" i="51"/>
  <c r="DY139" i="51"/>
  <c r="DV139" i="51"/>
  <c r="DU139" i="51"/>
  <c r="DT139" i="51"/>
  <c r="DS139" i="51"/>
  <c r="DR139" i="51"/>
  <c r="DQ139" i="51"/>
  <c r="DN139" i="51"/>
  <c r="DM139" i="51"/>
  <c r="DL139" i="51"/>
  <c r="DK139" i="51"/>
  <c r="DJ139" i="51"/>
  <c r="DI139" i="51"/>
  <c r="DF139" i="51"/>
  <c r="DE139" i="51"/>
  <c r="DD139" i="51"/>
  <c r="DC139" i="51"/>
  <c r="DB139" i="51"/>
  <c r="DA139" i="51"/>
  <c r="CX139" i="51"/>
  <c r="CW139" i="51"/>
  <c r="CV139" i="51"/>
  <c r="CU139" i="51"/>
  <c r="CT139" i="51"/>
  <c r="CS139" i="51"/>
  <c r="CP139" i="51"/>
  <c r="CO139" i="51"/>
  <c r="CN139" i="51"/>
  <c r="CM139" i="51"/>
  <c r="CL139" i="51"/>
  <c r="CK139" i="51"/>
  <c r="CH139" i="51"/>
  <c r="CG139" i="51"/>
  <c r="CF139" i="51"/>
  <c r="CE139" i="51"/>
  <c r="CD139" i="51"/>
  <c r="CC139" i="51"/>
  <c r="BZ139" i="51"/>
  <c r="BY139" i="51"/>
  <c r="BX139" i="51"/>
  <c r="BW139" i="51"/>
  <c r="BV139" i="51"/>
  <c r="BU139" i="51"/>
  <c r="BR139" i="51"/>
  <c r="BQ139" i="51"/>
  <c r="BP139" i="51"/>
  <c r="BO139" i="51"/>
  <c r="BN139" i="51"/>
  <c r="BM139" i="51"/>
  <c r="BJ139" i="51"/>
  <c r="BI139" i="51"/>
  <c r="BH139" i="51"/>
  <c r="BG139" i="51"/>
  <c r="BF139" i="51"/>
  <c r="BE139" i="51"/>
  <c r="BB139" i="51"/>
  <c r="BA139" i="51"/>
  <c r="AZ139" i="51"/>
  <c r="AY139" i="51"/>
  <c r="AX139" i="51"/>
  <c r="AW139" i="51"/>
  <c r="AT139" i="51"/>
  <c r="AS139" i="51"/>
  <c r="AR139" i="51"/>
  <c r="AQ139" i="51"/>
  <c r="AP139" i="51"/>
  <c r="AO139" i="51"/>
  <c r="AL139" i="51"/>
  <c r="AK139" i="51"/>
  <c r="AJ139" i="51"/>
  <c r="AI139" i="51"/>
  <c r="AH139" i="51"/>
  <c r="AG139" i="51"/>
  <c r="AD139" i="51"/>
  <c r="AC139" i="51"/>
  <c r="AB139" i="51"/>
  <c r="AA139" i="51"/>
  <c r="Z139" i="51"/>
  <c r="Y139" i="51"/>
  <c r="ED138" i="51"/>
  <c r="EC138" i="51"/>
  <c r="EB138" i="51"/>
  <c r="EA138" i="51"/>
  <c r="DZ138" i="51"/>
  <c r="DY138" i="51"/>
  <c r="DV138" i="51"/>
  <c r="DU138" i="51"/>
  <c r="DT138" i="51"/>
  <c r="DS138" i="51"/>
  <c r="DR138" i="51"/>
  <c r="DQ138" i="51"/>
  <c r="DN138" i="51"/>
  <c r="DM138" i="51"/>
  <c r="DL138" i="51"/>
  <c r="DK138" i="51"/>
  <c r="DJ138" i="51"/>
  <c r="DI138" i="51"/>
  <c r="DF138" i="51"/>
  <c r="DE138" i="51"/>
  <c r="DD138" i="51"/>
  <c r="DC138" i="51"/>
  <c r="DB138" i="51"/>
  <c r="DA138" i="51"/>
  <c r="CX138" i="51"/>
  <c r="CW138" i="51"/>
  <c r="CV138" i="51"/>
  <c r="CU138" i="51"/>
  <c r="CT138" i="51"/>
  <c r="CS138" i="51"/>
  <c r="CP138" i="51"/>
  <c r="CO138" i="51"/>
  <c r="CN138" i="51"/>
  <c r="CM138" i="51"/>
  <c r="CL138" i="51"/>
  <c r="CK138" i="51"/>
  <c r="CH138" i="51"/>
  <c r="CG138" i="51"/>
  <c r="CF138" i="51"/>
  <c r="CE138" i="51"/>
  <c r="CD138" i="51"/>
  <c r="CC138" i="51"/>
  <c r="BZ138" i="51"/>
  <c r="BY138" i="51"/>
  <c r="BX138" i="51"/>
  <c r="BW138" i="51"/>
  <c r="BV138" i="51"/>
  <c r="BU138" i="51"/>
  <c r="BR138" i="51"/>
  <c r="BQ138" i="51"/>
  <c r="BP138" i="51"/>
  <c r="BO138" i="51"/>
  <c r="BN138" i="51"/>
  <c r="BM138" i="51"/>
  <c r="BJ138" i="51"/>
  <c r="BI138" i="51"/>
  <c r="BH138" i="51"/>
  <c r="BG138" i="51"/>
  <c r="BF138" i="51"/>
  <c r="BE138" i="51"/>
  <c r="BB138" i="51"/>
  <c r="BA138" i="51"/>
  <c r="AZ138" i="51"/>
  <c r="AY138" i="51"/>
  <c r="AX138" i="51"/>
  <c r="AW138" i="51"/>
  <c r="AT138" i="51"/>
  <c r="AS138" i="51"/>
  <c r="AR138" i="51"/>
  <c r="AQ138" i="51"/>
  <c r="AP138" i="51"/>
  <c r="AO138" i="51"/>
  <c r="AL138" i="51"/>
  <c r="AK138" i="51"/>
  <c r="AJ138" i="51"/>
  <c r="AI138" i="51"/>
  <c r="AH138" i="51"/>
  <c r="AG138" i="51"/>
  <c r="AD138" i="51"/>
  <c r="AC138" i="51"/>
  <c r="AB138" i="51"/>
  <c r="AA138" i="51"/>
  <c r="Z138" i="51"/>
  <c r="Y138" i="51"/>
  <c r="ED136" i="51"/>
  <c r="EC136" i="51"/>
  <c r="EB136" i="51"/>
  <c r="EA136" i="51"/>
  <c r="DZ136" i="51"/>
  <c r="DY136" i="51"/>
  <c r="DV136" i="51"/>
  <c r="DU136" i="51"/>
  <c r="DT136" i="51"/>
  <c r="DS136" i="51"/>
  <c r="DR136" i="51"/>
  <c r="DQ136" i="51"/>
  <c r="DN136" i="51"/>
  <c r="DM136" i="51"/>
  <c r="DL136" i="51"/>
  <c r="DK136" i="51"/>
  <c r="DJ136" i="51"/>
  <c r="DI136" i="51"/>
  <c r="DF136" i="51"/>
  <c r="DE136" i="51"/>
  <c r="DD136" i="51"/>
  <c r="DC136" i="51"/>
  <c r="DB136" i="51"/>
  <c r="DA136" i="51"/>
  <c r="CX136" i="51"/>
  <c r="CW136" i="51"/>
  <c r="CV136" i="51"/>
  <c r="CU136" i="51"/>
  <c r="CT136" i="51"/>
  <c r="CS136" i="51"/>
  <c r="CP136" i="51"/>
  <c r="CO136" i="51"/>
  <c r="CN136" i="51"/>
  <c r="CM136" i="51"/>
  <c r="CL136" i="51"/>
  <c r="CK136" i="51"/>
  <c r="CH136" i="51"/>
  <c r="CG136" i="51"/>
  <c r="CF136" i="51"/>
  <c r="CE136" i="51"/>
  <c r="CD136" i="51"/>
  <c r="CC136" i="51"/>
  <c r="BZ136" i="51"/>
  <c r="BY136" i="51"/>
  <c r="BX136" i="51"/>
  <c r="BW136" i="51"/>
  <c r="BV136" i="51"/>
  <c r="BU136" i="51"/>
  <c r="BR136" i="51"/>
  <c r="BQ136" i="51"/>
  <c r="BP136" i="51"/>
  <c r="BO136" i="51"/>
  <c r="BN136" i="51"/>
  <c r="BM136" i="51"/>
  <c r="BJ136" i="51"/>
  <c r="BI136" i="51"/>
  <c r="BH136" i="51"/>
  <c r="BG136" i="51"/>
  <c r="BF136" i="51"/>
  <c r="BE136" i="51"/>
  <c r="BB136" i="51"/>
  <c r="BA136" i="51"/>
  <c r="AZ136" i="51"/>
  <c r="AY136" i="51"/>
  <c r="AX136" i="51"/>
  <c r="AW136" i="51"/>
  <c r="AT136" i="51"/>
  <c r="AS136" i="51"/>
  <c r="AR136" i="51"/>
  <c r="AQ136" i="51"/>
  <c r="AP136" i="51"/>
  <c r="AO136" i="51"/>
  <c r="AL136" i="51"/>
  <c r="AK136" i="51"/>
  <c r="AJ136" i="51"/>
  <c r="AI136" i="51"/>
  <c r="AH136" i="51"/>
  <c r="AG136" i="51"/>
  <c r="AD136" i="51"/>
  <c r="AC136" i="51"/>
  <c r="AB136" i="51"/>
  <c r="AA136" i="51"/>
  <c r="Z136" i="51"/>
  <c r="Y136" i="51"/>
  <c r="ED135" i="51"/>
  <c r="EC135" i="51"/>
  <c r="EB135" i="51"/>
  <c r="EA135" i="51"/>
  <c r="DZ135" i="51"/>
  <c r="DY135" i="51"/>
  <c r="DV135" i="51"/>
  <c r="DU135" i="51"/>
  <c r="DT135" i="51"/>
  <c r="DS135" i="51"/>
  <c r="DR135" i="51"/>
  <c r="DQ135" i="51"/>
  <c r="DN135" i="51"/>
  <c r="DM135" i="51"/>
  <c r="DL135" i="51"/>
  <c r="DK135" i="51"/>
  <c r="DJ135" i="51"/>
  <c r="DI135" i="51"/>
  <c r="DF135" i="51"/>
  <c r="DE135" i="51"/>
  <c r="DD135" i="51"/>
  <c r="DC135" i="51"/>
  <c r="DB135" i="51"/>
  <c r="DA135" i="51"/>
  <c r="CX135" i="51"/>
  <c r="CW135" i="51"/>
  <c r="CV135" i="51"/>
  <c r="CU135" i="51"/>
  <c r="CT135" i="51"/>
  <c r="CS135" i="51"/>
  <c r="CP135" i="51"/>
  <c r="CO135" i="51"/>
  <c r="CN135" i="51"/>
  <c r="CM135" i="51"/>
  <c r="CL135" i="51"/>
  <c r="CK135" i="51"/>
  <c r="CH135" i="51"/>
  <c r="CG135" i="51"/>
  <c r="CF135" i="51"/>
  <c r="CE135" i="51"/>
  <c r="CD135" i="51"/>
  <c r="CC135" i="51"/>
  <c r="BZ135" i="51"/>
  <c r="BY135" i="51"/>
  <c r="BX135" i="51"/>
  <c r="BW135" i="51"/>
  <c r="BV135" i="51"/>
  <c r="BU135" i="51"/>
  <c r="BR135" i="51"/>
  <c r="BQ135" i="51"/>
  <c r="BP135" i="51"/>
  <c r="BO135" i="51"/>
  <c r="BN135" i="51"/>
  <c r="BM135" i="51"/>
  <c r="BJ135" i="51"/>
  <c r="BI135" i="51"/>
  <c r="BH135" i="51"/>
  <c r="BG135" i="51"/>
  <c r="BF135" i="51"/>
  <c r="BE135" i="51"/>
  <c r="BB135" i="51"/>
  <c r="BA135" i="51"/>
  <c r="AZ135" i="51"/>
  <c r="AY135" i="51"/>
  <c r="AX135" i="51"/>
  <c r="AW135" i="51"/>
  <c r="AT135" i="51"/>
  <c r="AS135" i="51"/>
  <c r="AR135" i="51"/>
  <c r="AQ135" i="51"/>
  <c r="AP135" i="51"/>
  <c r="AO135" i="51"/>
  <c r="AL135" i="51"/>
  <c r="AK135" i="51"/>
  <c r="AJ135" i="51"/>
  <c r="AI135" i="51"/>
  <c r="AH135" i="51"/>
  <c r="AG135" i="51"/>
  <c r="AD135" i="51"/>
  <c r="AC135" i="51"/>
  <c r="AB135" i="51"/>
  <c r="AA135" i="51"/>
  <c r="Z135" i="51"/>
  <c r="Y135" i="51"/>
  <c r="ED134" i="51"/>
  <c r="EC134" i="51"/>
  <c r="EB134" i="51"/>
  <c r="EA134" i="51"/>
  <c r="DZ134" i="51"/>
  <c r="DY134" i="51"/>
  <c r="DV134" i="51"/>
  <c r="DU134" i="51"/>
  <c r="DT134" i="51"/>
  <c r="DS134" i="51"/>
  <c r="DR134" i="51"/>
  <c r="DQ134" i="51"/>
  <c r="DN134" i="51"/>
  <c r="DM134" i="51"/>
  <c r="DL134" i="51"/>
  <c r="DK134" i="51"/>
  <c r="DJ134" i="51"/>
  <c r="DI134" i="51"/>
  <c r="DF134" i="51"/>
  <c r="DE134" i="51"/>
  <c r="DD134" i="51"/>
  <c r="DC134" i="51"/>
  <c r="DB134" i="51"/>
  <c r="DA134" i="51"/>
  <c r="CX134" i="51"/>
  <c r="CW134" i="51"/>
  <c r="CV134" i="51"/>
  <c r="CU134" i="51"/>
  <c r="CT134" i="51"/>
  <c r="CS134" i="51"/>
  <c r="CP134" i="51"/>
  <c r="CO134" i="51"/>
  <c r="CN134" i="51"/>
  <c r="CM134" i="51"/>
  <c r="CL134" i="51"/>
  <c r="CK134" i="51"/>
  <c r="CH134" i="51"/>
  <c r="CG134" i="51"/>
  <c r="CF134" i="51"/>
  <c r="CE134" i="51"/>
  <c r="CD134" i="51"/>
  <c r="CC134" i="51"/>
  <c r="BZ134" i="51"/>
  <c r="BY134" i="51"/>
  <c r="BX134" i="51"/>
  <c r="BW134" i="51"/>
  <c r="BV134" i="51"/>
  <c r="BU134" i="51"/>
  <c r="BR134" i="51"/>
  <c r="BQ134" i="51"/>
  <c r="BP134" i="51"/>
  <c r="BO134" i="51"/>
  <c r="BN134" i="51"/>
  <c r="BM134" i="51"/>
  <c r="BJ134" i="51"/>
  <c r="BI134" i="51"/>
  <c r="BH134" i="51"/>
  <c r="BG134" i="51"/>
  <c r="BF134" i="51"/>
  <c r="BE134" i="51"/>
  <c r="BB134" i="51"/>
  <c r="BA134" i="51"/>
  <c r="AZ134" i="51"/>
  <c r="AY134" i="51"/>
  <c r="AX134" i="51"/>
  <c r="AW134" i="51"/>
  <c r="AT134" i="51"/>
  <c r="AS134" i="51"/>
  <c r="AR134" i="51"/>
  <c r="AQ134" i="51"/>
  <c r="AP134" i="51"/>
  <c r="AO134" i="51"/>
  <c r="AL134" i="51"/>
  <c r="AK134" i="51"/>
  <c r="AJ134" i="51"/>
  <c r="AI134" i="51"/>
  <c r="AH134" i="51"/>
  <c r="AG134" i="51"/>
  <c r="AD134" i="51"/>
  <c r="AC134" i="51"/>
  <c r="AB134" i="51"/>
  <c r="AA134" i="51"/>
  <c r="Z134" i="51"/>
  <c r="Y134" i="51"/>
  <c r="ED133" i="51"/>
  <c r="EC133" i="51"/>
  <c r="EB133" i="51"/>
  <c r="EA133" i="51"/>
  <c r="DZ133" i="51"/>
  <c r="DY133" i="51"/>
  <c r="DV133" i="51"/>
  <c r="DU133" i="51"/>
  <c r="DT133" i="51"/>
  <c r="DS133" i="51"/>
  <c r="DR133" i="51"/>
  <c r="DQ133" i="51"/>
  <c r="DN133" i="51"/>
  <c r="DM133" i="51"/>
  <c r="DL133" i="51"/>
  <c r="DK133" i="51"/>
  <c r="DJ133" i="51"/>
  <c r="DI133" i="51"/>
  <c r="DF133" i="51"/>
  <c r="DE133" i="51"/>
  <c r="DD133" i="51"/>
  <c r="DC133" i="51"/>
  <c r="DB133" i="51"/>
  <c r="DA133" i="51"/>
  <c r="CX133" i="51"/>
  <c r="CW133" i="51"/>
  <c r="CV133" i="51"/>
  <c r="CU133" i="51"/>
  <c r="CT133" i="51"/>
  <c r="CS133" i="51"/>
  <c r="CP133" i="51"/>
  <c r="CO133" i="51"/>
  <c r="CN133" i="51"/>
  <c r="CM133" i="51"/>
  <c r="CL133" i="51"/>
  <c r="CK133" i="51"/>
  <c r="CH133" i="51"/>
  <c r="CG133" i="51"/>
  <c r="CF133" i="51"/>
  <c r="CE133" i="51"/>
  <c r="CD133" i="51"/>
  <c r="CC133" i="51"/>
  <c r="BZ133" i="51"/>
  <c r="BY133" i="51"/>
  <c r="BX133" i="51"/>
  <c r="BW133" i="51"/>
  <c r="BV133" i="51"/>
  <c r="BU133" i="51"/>
  <c r="BR133" i="51"/>
  <c r="BQ133" i="51"/>
  <c r="BP133" i="51"/>
  <c r="BO133" i="51"/>
  <c r="BN133" i="51"/>
  <c r="BM133" i="51"/>
  <c r="BJ133" i="51"/>
  <c r="BI133" i="51"/>
  <c r="BH133" i="51"/>
  <c r="BG133" i="51"/>
  <c r="BF133" i="51"/>
  <c r="BE133" i="51"/>
  <c r="BB133" i="51"/>
  <c r="BA133" i="51"/>
  <c r="AZ133" i="51"/>
  <c r="AY133" i="51"/>
  <c r="AX133" i="51"/>
  <c r="AW133" i="51"/>
  <c r="AT133" i="51"/>
  <c r="AS133" i="51"/>
  <c r="AR133" i="51"/>
  <c r="AQ133" i="51"/>
  <c r="AP133" i="51"/>
  <c r="AO133" i="51"/>
  <c r="AL133" i="51"/>
  <c r="AK133" i="51"/>
  <c r="AJ133" i="51"/>
  <c r="AI133" i="51"/>
  <c r="AH133" i="51"/>
  <c r="AG133" i="51"/>
  <c r="AD133" i="51"/>
  <c r="AC133" i="51"/>
  <c r="AB133" i="51"/>
  <c r="AA133" i="51"/>
  <c r="Z133" i="51"/>
  <c r="Y133" i="51"/>
  <c r="ED132" i="51"/>
  <c r="EC132" i="51"/>
  <c r="EB132" i="51"/>
  <c r="EA132" i="51"/>
  <c r="DZ132" i="51"/>
  <c r="DY132" i="51"/>
  <c r="DV132" i="51"/>
  <c r="DU132" i="51"/>
  <c r="DT132" i="51"/>
  <c r="DS132" i="51"/>
  <c r="DR132" i="51"/>
  <c r="DQ132" i="51"/>
  <c r="DN132" i="51"/>
  <c r="DM132" i="51"/>
  <c r="DL132" i="51"/>
  <c r="DK132" i="51"/>
  <c r="DJ132" i="51"/>
  <c r="DI132" i="51"/>
  <c r="DF132" i="51"/>
  <c r="DE132" i="51"/>
  <c r="DD132" i="51"/>
  <c r="DC132" i="51"/>
  <c r="DB132" i="51"/>
  <c r="DA132" i="51"/>
  <c r="CX132" i="51"/>
  <c r="CW132" i="51"/>
  <c r="CV132" i="51"/>
  <c r="CU132" i="51"/>
  <c r="CT132" i="51"/>
  <c r="CS132" i="51"/>
  <c r="CP132" i="51"/>
  <c r="CO132" i="51"/>
  <c r="CN132" i="51"/>
  <c r="CM132" i="51"/>
  <c r="CL132" i="51"/>
  <c r="CK132" i="51"/>
  <c r="CH132" i="51"/>
  <c r="CG132" i="51"/>
  <c r="CF132" i="51"/>
  <c r="CE132" i="51"/>
  <c r="CD132" i="51"/>
  <c r="CC132" i="51"/>
  <c r="BZ132" i="51"/>
  <c r="BY132" i="51"/>
  <c r="BX132" i="51"/>
  <c r="BW132" i="51"/>
  <c r="BV132" i="51"/>
  <c r="BU132" i="51"/>
  <c r="BR132" i="51"/>
  <c r="BQ132" i="51"/>
  <c r="BP132" i="51"/>
  <c r="BO132" i="51"/>
  <c r="BN132" i="51"/>
  <c r="BM132" i="51"/>
  <c r="BJ132" i="51"/>
  <c r="BI132" i="51"/>
  <c r="BH132" i="51"/>
  <c r="BG132" i="51"/>
  <c r="BF132" i="51"/>
  <c r="BE132" i="51"/>
  <c r="BB132" i="51"/>
  <c r="BA132" i="51"/>
  <c r="AZ132" i="51"/>
  <c r="AY132" i="51"/>
  <c r="AX132" i="51"/>
  <c r="AW132" i="51"/>
  <c r="AT132" i="51"/>
  <c r="AS132" i="51"/>
  <c r="AR132" i="51"/>
  <c r="AQ132" i="51"/>
  <c r="AP132" i="51"/>
  <c r="AO132" i="51"/>
  <c r="AL132" i="51"/>
  <c r="AK132" i="51"/>
  <c r="AJ132" i="51"/>
  <c r="AI132" i="51"/>
  <c r="AH132" i="51"/>
  <c r="AG132" i="51"/>
  <c r="AD132" i="51"/>
  <c r="AC132" i="51"/>
  <c r="AB132" i="51"/>
  <c r="AA132" i="51"/>
  <c r="Z132" i="51"/>
  <c r="Y132" i="51"/>
  <c r="ED131" i="51"/>
  <c r="EC131" i="51"/>
  <c r="EB131" i="51"/>
  <c r="EA131" i="51"/>
  <c r="DZ131" i="51"/>
  <c r="DY131" i="51"/>
  <c r="DV131" i="51"/>
  <c r="DU131" i="51"/>
  <c r="DT131" i="51"/>
  <c r="DS131" i="51"/>
  <c r="DR131" i="51"/>
  <c r="DQ131" i="51"/>
  <c r="DN131" i="51"/>
  <c r="DM131" i="51"/>
  <c r="DL131" i="51"/>
  <c r="DK131" i="51"/>
  <c r="DJ131" i="51"/>
  <c r="DI131" i="51"/>
  <c r="DF131" i="51"/>
  <c r="DE131" i="51"/>
  <c r="DD131" i="51"/>
  <c r="DC131" i="51"/>
  <c r="DB131" i="51"/>
  <c r="DA131" i="51"/>
  <c r="CX131" i="51"/>
  <c r="CW131" i="51"/>
  <c r="CV131" i="51"/>
  <c r="CU131" i="51"/>
  <c r="CT131" i="51"/>
  <c r="CS131" i="51"/>
  <c r="CP131" i="51"/>
  <c r="CO131" i="51"/>
  <c r="CN131" i="51"/>
  <c r="CM131" i="51"/>
  <c r="CL131" i="51"/>
  <c r="CK131" i="51"/>
  <c r="CH131" i="51"/>
  <c r="CG131" i="51"/>
  <c r="CF131" i="51"/>
  <c r="CE131" i="51"/>
  <c r="CD131" i="51"/>
  <c r="CC131" i="51"/>
  <c r="BZ131" i="51"/>
  <c r="BY131" i="51"/>
  <c r="BX131" i="51"/>
  <c r="BW131" i="51"/>
  <c r="BV131" i="51"/>
  <c r="BU131" i="51"/>
  <c r="BR131" i="51"/>
  <c r="BQ131" i="51"/>
  <c r="BP131" i="51"/>
  <c r="BO131" i="51"/>
  <c r="BN131" i="51"/>
  <c r="BM131" i="51"/>
  <c r="BJ131" i="51"/>
  <c r="BI131" i="51"/>
  <c r="BH131" i="51"/>
  <c r="BG131" i="51"/>
  <c r="BF131" i="51"/>
  <c r="BE131" i="51"/>
  <c r="BB131" i="51"/>
  <c r="BA131" i="51"/>
  <c r="AZ131" i="51"/>
  <c r="AY131" i="51"/>
  <c r="AX131" i="51"/>
  <c r="AW131" i="51"/>
  <c r="AT131" i="51"/>
  <c r="AS131" i="51"/>
  <c r="AR131" i="51"/>
  <c r="AQ131" i="51"/>
  <c r="AP131" i="51"/>
  <c r="AO131" i="51"/>
  <c r="AL131" i="51"/>
  <c r="AK131" i="51"/>
  <c r="AJ131" i="51"/>
  <c r="AI131" i="51"/>
  <c r="AH131" i="51"/>
  <c r="AG131" i="51"/>
  <c r="AD131" i="51"/>
  <c r="AC131" i="51"/>
  <c r="AB131" i="51"/>
  <c r="AA131" i="51"/>
  <c r="Z131" i="51"/>
  <c r="Y131" i="51"/>
  <c r="ED130" i="51"/>
  <c r="EC130" i="51"/>
  <c r="EB130" i="51"/>
  <c r="EA130" i="51"/>
  <c r="DZ130" i="51"/>
  <c r="DY130" i="51"/>
  <c r="DV130" i="51"/>
  <c r="DU130" i="51"/>
  <c r="DT130" i="51"/>
  <c r="DS130" i="51"/>
  <c r="DR130" i="51"/>
  <c r="DQ130" i="51"/>
  <c r="DN130" i="51"/>
  <c r="DM130" i="51"/>
  <c r="DL130" i="51"/>
  <c r="DK130" i="51"/>
  <c r="DJ130" i="51"/>
  <c r="DI130" i="51"/>
  <c r="DF130" i="51"/>
  <c r="DE130" i="51"/>
  <c r="DD130" i="51"/>
  <c r="DC130" i="51"/>
  <c r="DB130" i="51"/>
  <c r="DA130" i="51"/>
  <c r="CX130" i="51"/>
  <c r="CW130" i="51"/>
  <c r="CV130" i="51"/>
  <c r="CU130" i="51"/>
  <c r="CT130" i="51"/>
  <c r="CS130" i="51"/>
  <c r="CP130" i="51"/>
  <c r="CO130" i="51"/>
  <c r="CN130" i="51"/>
  <c r="CM130" i="51"/>
  <c r="CL130" i="51"/>
  <c r="CK130" i="51"/>
  <c r="CH130" i="51"/>
  <c r="CG130" i="51"/>
  <c r="CF130" i="51"/>
  <c r="CE130" i="51"/>
  <c r="CD130" i="51"/>
  <c r="CC130" i="51"/>
  <c r="BZ130" i="51"/>
  <c r="BY130" i="51"/>
  <c r="BX130" i="51"/>
  <c r="BW130" i="51"/>
  <c r="BV130" i="51"/>
  <c r="BU130" i="51"/>
  <c r="BR130" i="51"/>
  <c r="BQ130" i="51"/>
  <c r="BP130" i="51"/>
  <c r="BO130" i="51"/>
  <c r="BN130" i="51"/>
  <c r="BM130" i="51"/>
  <c r="BJ130" i="51"/>
  <c r="BI130" i="51"/>
  <c r="BH130" i="51"/>
  <c r="BG130" i="51"/>
  <c r="BF130" i="51"/>
  <c r="BE130" i="51"/>
  <c r="BB130" i="51"/>
  <c r="BA130" i="51"/>
  <c r="AZ130" i="51"/>
  <c r="AY130" i="51"/>
  <c r="AX130" i="51"/>
  <c r="AW130" i="51"/>
  <c r="AT130" i="51"/>
  <c r="AS130" i="51"/>
  <c r="AR130" i="51"/>
  <c r="AQ130" i="51"/>
  <c r="AP130" i="51"/>
  <c r="AO130" i="51"/>
  <c r="AL130" i="51"/>
  <c r="AK130" i="51"/>
  <c r="AJ130" i="51"/>
  <c r="AI130" i="51"/>
  <c r="AH130" i="51"/>
  <c r="AG130" i="51"/>
  <c r="AD130" i="51"/>
  <c r="AC130" i="51"/>
  <c r="AB130" i="51"/>
  <c r="AA130" i="51"/>
  <c r="Z130" i="51"/>
  <c r="Y130" i="51"/>
  <c r="ED128" i="51"/>
  <c r="EC128" i="51"/>
  <c r="EB128" i="51"/>
  <c r="EA128" i="51"/>
  <c r="DZ128" i="51"/>
  <c r="DY128" i="51"/>
  <c r="DV128" i="51"/>
  <c r="DU128" i="51"/>
  <c r="DT128" i="51"/>
  <c r="DS128" i="51"/>
  <c r="DR128" i="51"/>
  <c r="DQ128" i="51"/>
  <c r="DN128" i="51"/>
  <c r="DM128" i="51"/>
  <c r="DL128" i="51"/>
  <c r="DK128" i="51"/>
  <c r="DJ128" i="51"/>
  <c r="DI128" i="51"/>
  <c r="DF128" i="51"/>
  <c r="DE128" i="51"/>
  <c r="DD128" i="51"/>
  <c r="DC128" i="51"/>
  <c r="DB128" i="51"/>
  <c r="DA128" i="51"/>
  <c r="CX128" i="51"/>
  <c r="CW128" i="51"/>
  <c r="CV128" i="51"/>
  <c r="CU128" i="51"/>
  <c r="CT128" i="51"/>
  <c r="CS128" i="51"/>
  <c r="CP128" i="51"/>
  <c r="CO128" i="51"/>
  <c r="CN128" i="51"/>
  <c r="CM128" i="51"/>
  <c r="CL128" i="51"/>
  <c r="CK128" i="51"/>
  <c r="CH128" i="51"/>
  <c r="CG128" i="51"/>
  <c r="CF128" i="51"/>
  <c r="CE128" i="51"/>
  <c r="CD128" i="51"/>
  <c r="CC128" i="51"/>
  <c r="BZ128" i="51"/>
  <c r="BY128" i="51"/>
  <c r="BX128" i="51"/>
  <c r="BW128" i="51"/>
  <c r="BV128" i="51"/>
  <c r="BU128" i="51"/>
  <c r="BR128" i="51"/>
  <c r="BQ128" i="51"/>
  <c r="BP128" i="51"/>
  <c r="BO128" i="51"/>
  <c r="BN128" i="51"/>
  <c r="BM128" i="51"/>
  <c r="BJ128" i="51"/>
  <c r="BI128" i="51"/>
  <c r="BH128" i="51"/>
  <c r="BG128" i="51"/>
  <c r="BF128" i="51"/>
  <c r="BE128" i="51"/>
  <c r="BB128" i="51"/>
  <c r="BA128" i="51"/>
  <c r="AZ128" i="51"/>
  <c r="AY128" i="51"/>
  <c r="AX128" i="51"/>
  <c r="AW128" i="51"/>
  <c r="AT128" i="51"/>
  <c r="AS128" i="51"/>
  <c r="AR128" i="51"/>
  <c r="AQ128" i="51"/>
  <c r="AP128" i="51"/>
  <c r="AO128" i="51"/>
  <c r="AL128" i="51"/>
  <c r="AK128" i="51"/>
  <c r="AJ128" i="51"/>
  <c r="AI128" i="51"/>
  <c r="AH128" i="51"/>
  <c r="AG128" i="51"/>
  <c r="AD128" i="51"/>
  <c r="AC128" i="51"/>
  <c r="AB128" i="51"/>
  <c r="AA128" i="51"/>
  <c r="Z128" i="51"/>
  <c r="Y128" i="51"/>
  <c r="ED127" i="51"/>
  <c r="EC127" i="51"/>
  <c r="EB127" i="51"/>
  <c r="EA127" i="51"/>
  <c r="DZ127" i="51"/>
  <c r="DY127" i="51"/>
  <c r="DV127" i="51"/>
  <c r="DU127" i="51"/>
  <c r="DT127" i="51"/>
  <c r="DS127" i="51"/>
  <c r="DR127" i="51"/>
  <c r="DQ127" i="51"/>
  <c r="DN127" i="51"/>
  <c r="DM127" i="51"/>
  <c r="DL127" i="51"/>
  <c r="DK127" i="51"/>
  <c r="DJ127" i="51"/>
  <c r="DI127" i="51"/>
  <c r="DF127" i="51"/>
  <c r="DE127" i="51"/>
  <c r="DD127" i="51"/>
  <c r="DC127" i="51"/>
  <c r="DB127" i="51"/>
  <c r="DA127" i="51"/>
  <c r="CX127" i="51"/>
  <c r="CW127" i="51"/>
  <c r="CV127" i="51"/>
  <c r="CU127" i="51"/>
  <c r="CT127" i="51"/>
  <c r="CS127" i="51"/>
  <c r="CP127" i="51"/>
  <c r="CO127" i="51"/>
  <c r="CN127" i="51"/>
  <c r="CM127" i="51"/>
  <c r="CL127" i="51"/>
  <c r="CK127" i="51"/>
  <c r="CH127" i="51"/>
  <c r="CG127" i="51"/>
  <c r="CF127" i="51"/>
  <c r="CE127" i="51"/>
  <c r="CD127" i="51"/>
  <c r="CC127" i="51"/>
  <c r="BZ127" i="51"/>
  <c r="BY127" i="51"/>
  <c r="BX127" i="51"/>
  <c r="BW127" i="51"/>
  <c r="BV127" i="51"/>
  <c r="BU127" i="51"/>
  <c r="BR127" i="51"/>
  <c r="BQ127" i="51"/>
  <c r="BP127" i="51"/>
  <c r="BO127" i="51"/>
  <c r="BN127" i="51"/>
  <c r="BM127" i="51"/>
  <c r="BJ127" i="51"/>
  <c r="BI127" i="51"/>
  <c r="BH127" i="51"/>
  <c r="BG127" i="51"/>
  <c r="BF127" i="51"/>
  <c r="BE127" i="51"/>
  <c r="BB127" i="51"/>
  <c r="BA127" i="51"/>
  <c r="AZ127" i="51"/>
  <c r="AY127" i="51"/>
  <c r="AX127" i="51"/>
  <c r="AW127" i="51"/>
  <c r="AT127" i="51"/>
  <c r="AS127" i="51"/>
  <c r="AR127" i="51"/>
  <c r="AQ127" i="51"/>
  <c r="AP127" i="51"/>
  <c r="AO127" i="51"/>
  <c r="AL127" i="51"/>
  <c r="AK127" i="51"/>
  <c r="AJ127" i="51"/>
  <c r="AI127" i="51"/>
  <c r="AH127" i="51"/>
  <c r="AG127" i="51"/>
  <c r="AD127" i="51"/>
  <c r="AC127" i="51"/>
  <c r="AB127" i="51"/>
  <c r="AA127" i="51"/>
  <c r="Z127" i="51"/>
  <c r="Y127" i="51"/>
  <c r="ED126" i="51"/>
  <c r="EC126" i="51"/>
  <c r="EB126" i="51"/>
  <c r="EA126" i="51"/>
  <c r="DZ126" i="51"/>
  <c r="DY126" i="51"/>
  <c r="DV126" i="51"/>
  <c r="DU126" i="51"/>
  <c r="DT126" i="51"/>
  <c r="DS126" i="51"/>
  <c r="DR126" i="51"/>
  <c r="DQ126" i="51"/>
  <c r="DN126" i="51"/>
  <c r="DM126" i="51"/>
  <c r="DL126" i="51"/>
  <c r="DK126" i="51"/>
  <c r="DJ126" i="51"/>
  <c r="DI126" i="51"/>
  <c r="DF126" i="51"/>
  <c r="DE126" i="51"/>
  <c r="DD126" i="51"/>
  <c r="DC126" i="51"/>
  <c r="DB126" i="51"/>
  <c r="DA126" i="51"/>
  <c r="CX126" i="51"/>
  <c r="CW126" i="51"/>
  <c r="CV126" i="51"/>
  <c r="CU126" i="51"/>
  <c r="CT126" i="51"/>
  <c r="CS126" i="51"/>
  <c r="CP126" i="51"/>
  <c r="CO126" i="51"/>
  <c r="CN126" i="51"/>
  <c r="CM126" i="51"/>
  <c r="CL126" i="51"/>
  <c r="CK126" i="51"/>
  <c r="CH126" i="51"/>
  <c r="CG126" i="51"/>
  <c r="CF126" i="51"/>
  <c r="CE126" i="51"/>
  <c r="CD126" i="51"/>
  <c r="CC126" i="51"/>
  <c r="BZ126" i="51"/>
  <c r="BY126" i="51"/>
  <c r="BX126" i="51"/>
  <c r="BW126" i="51"/>
  <c r="BV126" i="51"/>
  <c r="BU126" i="51"/>
  <c r="BR126" i="51"/>
  <c r="BQ126" i="51"/>
  <c r="BP126" i="51"/>
  <c r="BO126" i="51"/>
  <c r="BN126" i="51"/>
  <c r="BM126" i="51"/>
  <c r="BJ126" i="51"/>
  <c r="BI126" i="51"/>
  <c r="BH126" i="51"/>
  <c r="BG126" i="51"/>
  <c r="BF126" i="51"/>
  <c r="BE126" i="51"/>
  <c r="BB126" i="51"/>
  <c r="BA126" i="51"/>
  <c r="AZ126" i="51"/>
  <c r="AY126" i="51"/>
  <c r="AX126" i="51"/>
  <c r="AW126" i="51"/>
  <c r="AT126" i="51"/>
  <c r="AS126" i="51"/>
  <c r="AR126" i="51"/>
  <c r="AQ126" i="51"/>
  <c r="AP126" i="51"/>
  <c r="AO126" i="51"/>
  <c r="AL126" i="51"/>
  <c r="AK126" i="51"/>
  <c r="AJ126" i="51"/>
  <c r="AI126" i="51"/>
  <c r="AH126" i="51"/>
  <c r="AG126" i="51"/>
  <c r="AD126" i="51"/>
  <c r="AC126" i="51"/>
  <c r="AB126" i="51"/>
  <c r="AA126" i="51"/>
  <c r="Z126" i="51"/>
  <c r="Y126" i="51"/>
  <c r="ED125" i="51"/>
  <c r="EC125" i="51"/>
  <c r="EB125" i="51"/>
  <c r="EA125" i="51"/>
  <c r="DZ125" i="51"/>
  <c r="DY125" i="51"/>
  <c r="DV125" i="51"/>
  <c r="DU125" i="51"/>
  <c r="DT125" i="51"/>
  <c r="DS125" i="51"/>
  <c r="DR125" i="51"/>
  <c r="DQ125" i="51"/>
  <c r="DN125" i="51"/>
  <c r="DM125" i="51"/>
  <c r="DL125" i="51"/>
  <c r="DK125" i="51"/>
  <c r="DJ125" i="51"/>
  <c r="DI125" i="51"/>
  <c r="DF125" i="51"/>
  <c r="DE125" i="51"/>
  <c r="DD125" i="51"/>
  <c r="DC125" i="51"/>
  <c r="DB125" i="51"/>
  <c r="DA125" i="51"/>
  <c r="CX125" i="51"/>
  <c r="CW125" i="51"/>
  <c r="CV125" i="51"/>
  <c r="CU125" i="51"/>
  <c r="CT125" i="51"/>
  <c r="CS125" i="51"/>
  <c r="CP125" i="51"/>
  <c r="CO125" i="51"/>
  <c r="CN125" i="51"/>
  <c r="CM125" i="51"/>
  <c r="CL125" i="51"/>
  <c r="CK125" i="51"/>
  <c r="CH125" i="51"/>
  <c r="CG125" i="51"/>
  <c r="CF125" i="51"/>
  <c r="CE125" i="51"/>
  <c r="CD125" i="51"/>
  <c r="CC125" i="51"/>
  <c r="BZ125" i="51"/>
  <c r="BY125" i="51"/>
  <c r="BX125" i="51"/>
  <c r="BW125" i="51"/>
  <c r="BV125" i="51"/>
  <c r="BU125" i="51"/>
  <c r="BR125" i="51"/>
  <c r="BQ125" i="51"/>
  <c r="BP125" i="51"/>
  <c r="BO125" i="51"/>
  <c r="BN125" i="51"/>
  <c r="BM125" i="51"/>
  <c r="BJ125" i="51"/>
  <c r="BI125" i="51"/>
  <c r="BH125" i="51"/>
  <c r="BG125" i="51"/>
  <c r="BF125" i="51"/>
  <c r="BE125" i="51"/>
  <c r="BB125" i="51"/>
  <c r="BA125" i="51"/>
  <c r="AZ125" i="51"/>
  <c r="AY125" i="51"/>
  <c r="AX125" i="51"/>
  <c r="AW125" i="51"/>
  <c r="AT125" i="51"/>
  <c r="AS125" i="51"/>
  <c r="AR125" i="51"/>
  <c r="AQ125" i="51"/>
  <c r="AP125" i="51"/>
  <c r="AO125" i="51"/>
  <c r="AL125" i="51"/>
  <c r="AK125" i="51"/>
  <c r="AJ125" i="51"/>
  <c r="AI125" i="51"/>
  <c r="AH125" i="51"/>
  <c r="AG125" i="51"/>
  <c r="AD125" i="51"/>
  <c r="AC125" i="51"/>
  <c r="AB125" i="51"/>
  <c r="AA125" i="51"/>
  <c r="Z125" i="51"/>
  <c r="Y125" i="51"/>
  <c r="ED124" i="51"/>
  <c r="EC124" i="51"/>
  <c r="EB124" i="51"/>
  <c r="EA124" i="51"/>
  <c r="DZ124" i="51"/>
  <c r="DY124" i="51"/>
  <c r="DV124" i="51"/>
  <c r="DU124" i="51"/>
  <c r="DT124" i="51"/>
  <c r="DS124" i="51"/>
  <c r="DR124" i="51"/>
  <c r="DQ124" i="51"/>
  <c r="DN124" i="51"/>
  <c r="DM124" i="51"/>
  <c r="DL124" i="51"/>
  <c r="DK124" i="51"/>
  <c r="DJ124" i="51"/>
  <c r="DI124" i="51"/>
  <c r="DF124" i="51"/>
  <c r="DE124" i="51"/>
  <c r="DD124" i="51"/>
  <c r="DC124" i="51"/>
  <c r="DB124" i="51"/>
  <c r="DA124" i="51"/>
  <c r="CX124" i="51"/>
  <c r="CW124" i="51"/>
  <c r="CV124" i="51"/>
  <c r="CU124" i="51"/>
  <c r="CT124" i="51"/>
  <c r="CS124" i="51"/>
  <c r="CP124" i="51"/>
  <c r="CO124" i="51"/>
  <c r="CN124" i="51"/>
  <c r="CM124" i="51"/>
  <c r="CL124" i="51"/>
  <c r="CK124" i="51"/>
  <c r="CH124" i="51"/>
  <c r="CG124" i="51"/>
  <c r="CF124" i="51"/>
  <c r="CE124" i="51"/>
  <c r="CD124" i="51"/>
  <c r="CC124" i="51"/>
  <c r="BZ124" i="51"/>
  <c r="BY124" i="51"/>
  <c r="BX124" i="51"/>
  <c r="BW124" i="51"/>
  <c r="BV124" i="51"/>
  <c r="BU124" i="51"/>
  <c r="BR124" i="51"/>
  <c r="BQ124" i="51"/>
  <c r="BP124" i="51"/>
  <c r="BO124" i="51"/>
  <c r="BN124" i="51"/>
  <c r="BM124" i="51"/>
  <c r="BJ124" i="51"/>
  <c r="BI124" i="51"/>
  <c r="BH124" i="51"/>
  <c r="BG124" i="51"/>
  <c r="BF124" i="51"/>
  <c r="BE124" i="51"/>
  <c r="BB124" i="51"/>
  <c r="BA124" i="51"/>
  <c r="AZ124" i="51"/>
  <c r="AY124" i="51"/>
  <c r="AX124" i="51"/>
  <c r="AW124" i="51"/>
  <c r="AT124" i="51"/>
  <c r="AS124" i="51"/>
  <c r="AR124" i="51"/>
  <c r="AQ124" i="51"/>
  <c r="AP124" i="51"/>
  <c r="AO124" i="51"/>
  <c r="AL124" i="51"/>
  <c r="AK124" i="51"/>
  <c r="AJ124" i="51"/>
  <c r="AI124" i="51"/>
  <c r="AH124" i="51"/>
  <c r="AG124" i="51"/>
  <c r="AD124" i="51"/>
  <c r="AC124" i="51"/>
  <c r="AB124" i="51"/>
  <c r="AA124" i="51"/>
  <c r="Z124" i="51"/>
  <c r="Y124" i="51"/>
  <c r="ED123" i="51"/>
  <c r="EC123" i="51"/>
  <c r="EB123" i="51"/>
  <c r="EA123" i="51"/>
  <c r="DZ123" i="51"/>
  <c r="DY123" i="51"/>
  <c r="DV123" i="51"/>
  <c r="DU123" i="51"/>
  <c r="DT123" i="51"/>
  <c r="DS123" i="51"/>
  <c r="DR123" i="51"/>
  <c r="DQ123" i="51"/>
  <c r="DN123" i="51"/>
  <c r="DM123" i="51"/>
  <c r="DL123" i="51"/>
  <c r="DK123" i="51"/>
  <c r="DJ123" i="51"/>
  <c r="DI123" i="51"/>
  <c r="DF123" i="51"/>
  <c r="DE123" i="51"/>
  <c r="DD123" i="51"/>
  <c r="DC123" i="51"/>
  <c r="DB123" i="51"/>
  <c r="DA123" i="51"/>
  <c r="CX123" i="51"/>
  <c r="CW123" i="51"/>
  <c r="CV123" i="51"/>
  <c r="CU123" i="51"/>
  <c r="CT123" i="51"/>
  <c r="CS123" i="51"/>
  <c r="CP123" i="51"/>
  <c r="CO123" i="51"/>
  <c r="CN123" i="51"/>
  <c r="CM123" i="51"/>
  <c r="CL123" i="51"/>
  <c r="CK123" i="51"/>
  <c r="CH123" i="51"/>
  <c r="CG123" i="51"/>
  <c r="CF123" i="51"/>
  <c r="CE123" i="51"/>
  <c r="CD123" i="51"/>
  <c r="CC123" i="51"/>
  <c r="BZ123" i="51"/>
  <c r="BY123" i="51"/>
  <c r="BX123" i="51"/>
  <c r="BW123" i="51"/>
  <c r="BV123" i="51"/>
  <c r="BU123" i="51"/>
  <c r="BR123" i="51"/>
  <c r="BQ123" i="51"/>
  <c r="BP123" i="51"/>
  <c r="BO123" i="51"/>
  <c r="BN123" i="51"/>
  <c r="BM123" i="51"/>
  <c r="BJ123" i="51"/>
  <c r="BI123" i="51"/>
  <c r="BH123" i="51"/>
  <c r="BG123" i="51"/>
  <c r="BF123" i="51"/>
  <c r="BE123" i="51"/>
  <c r="BB123" i="51"/>
  <c r="BA123" i="51"/>
  <c r="AZ123" i="51"/>
  <c r="AY123" i="51"/>
  <c r="AX123" i="51"/>
  <c r="AW123" i="51"/>
  <c r="AT123" i="51"/>
  <c r="AS123" i="51"/>
  <c r="AR123" i="51"/>
  <c r="AQ123" i="51"/>
  <c r="AP123" i="51"/>
  <c r="AO123" i="51"/>
  <c r="AL123" i="51"/>
  <c r="AK123" i="51"/>
  <c r="AJ123" i="51"/>
  <c r="AI123" i="51"/>
  <c r="AH123" i="51"/>
  <c r="AG123" i="51"/>
  <c r="AD123" i="51"/>
  <c r="AC123" i="51"/>
  <c r="AB123" i="51"/>
  <c r="AA123" i="51"/>
  <c r="Z123" i="51"/>
  <c r="Y123" i="51"/>
  <c r="ED122" i="51"/>
  <c r="EC122" i="51"/>
  <c r="EB122" i="51"/>
  <c r="EA122" i="51"/>
  <c r="DZ122" i="51"/>
  <c r="DY122" i="51"/>
  <c r="DX122" i="51"/>
  <c r="DV122" i="51"/>
  <c r="DU122" i="51"/>
  <c r="DT122" i="51"/>
  <c r="DS122" i="51"/>
  <c r="DR122" i="51"/>
  <c r="DQ122" i="51"/>
  <c r="DP122" i="51"/>
  <c r="DN122" i="51"/>
  <c r="DM122" i="51"/>
  <c r="DL122" i="51"/>
  <c r="DK122" i="51"/>
  <c r="DJ122" i="51"/>
  <c r="DI122" i="51"/>
  <c r="DH122" i="51"/>
  <c r="DF122" i="51"/>
  <c r="DE122" i="51"/>
  <c r="DD122" i="51"/>
  <c r="DC122" i="51"/>
  <c r="DB122" i="51"/>
  <c r="DA122" i="51"/>
  <c r="CZ122" i="51"/>
  <c r="CX122" i="51"/>
  <c r="CW122" i="51"/>
  <c r="CV122" i="51"/>
  <c r="CU122" i="51"/>
  <c r="CT122" i="51"/>
  <c r="CS122" i="51"/>
  <c r="CR122" i="51"/>
  <c r="CP122" i="51"/>
  <c r="CO122" i="51"/>
  <c r="CN122" i="51"/>
  <c r="CM122" i="51"/>
  <c r="CL122" i="51"/>
  <c r="CK122" i="51"/>
  <c r="CJ122" i="51"/>
  <c r="CH122" i="51"/>
  <c r="CG122" i="51"/>
  <c r="CF122" i="51"/>
  <c r="CE122" i="51"/>
  <c r="CD122" i="51"/>
  <c r="CC122" i="51"/>
  <c r="CB122" i="51"/>
  <c r="BZ122" i="51"/>
  <c r="BY122" i="51"/>
  <c r="BX122" i="51"/>
  <c r="BW122" i="51"/>
  <c r="BV122" i="51"/>
  <c r="BU122" i="51"/>
  <c r="BT122" i="51"/>
  <c r="BR122" i="51"/>
  <c r="BQ122" i="51"/>
  <c r="BP122" i="51"/>
  <c r="BO122" i="51"/>
  <c r="BN122" i="51"/>
  <c r="BM122" i="51"/>
  <c r="BL122" i="51"/>
  <c r="BJ122" i="51"/>
  <c r="BI122" i="51"/>
  <c r="BH122" i="51"/>
  <c r="BG122" i="51"/>
  <c r="BF122" i="51"/>
  <c r="BE122" i="51"/>
  <c r="BD122" i="51"/>
  <c r="BB122" i="51"/>
  <c r="BA122" i="51"/>
  <c r="AZ122" i="51"/>
  <c r="AY122" i="51"/>
  <c r="AX122" i="51"/>
  <c r="AW122" i="51"/>
  <c r="AV122" i="51"/>
  <c r="AT122" i="51"/>
  <c r="AS122" i="51"/>
  <c r="AR122" i="51"/>
  <c r="AQ122" i="51"/>
  <c r="AP122" i="51"/>
  <c r="AO122" i="51"/>
  <c r="AN122" i="51"/>
  <c r="AL122" i="51"/>
  <c r="AK122" i="51"/>
  <c r="AJ122" i="51"/>
  <c r="AI122" i="51"/>
  <c r="AH122" i="51"/>
  <c r="AG122" i="51"/>
  <c r="AF122" i="51"/>
  <c r="AD122" i="51"/>
  <c r="AC122" i="51"/>
  <c r="AB122" i="51"/>
  <c r="AA122" i="51"/>
  <c r="Z122" i="51"/>
  <c r="Y122" i="51"/>
  <c r="X122" i="51"/>
  <c r="AA6" i="50"/>
  <c r="AA8" i="50" s="1"/>
  <c r="Z6" i="50"/>
  <c r="Z8" i="50" s="1"/>
  <c r="Y6" i="50"/>
  <c r="Y8" i="50" s="1"/>
  <c r="X6" i="50"/>
  <c r="X8" i="50" s="1"/>
  <c r="W6" i="50"/>
  <c r="W8" i="50" s="1"/>
  <c r="V6" i="50"/>
  <c r="V8" i="50" s="1"/>
  <c r="U6" i="50"/>
  <c r="U8" i="50" s="1"/>
  <c r="T6" i="50"/>
  <c r="T8" i="50" s="1"/>
  <c r="S6" i="50"/>
  <c r="S8" i="50" s="1"/>
  <c r="R6" i="50"/>
  <c r="R8" i="50" s="1"/>
  <c r="Q6" i="50"/>
  <c r="Q8" i="50" s="1"/>
  <c r="P6" i="50"/>
  <c r="P8" i="50" s="1"/>
  <c r="O6" i="50"/>
  <c r="O8" i="50" s="1"/>
  <c r="N6" i="50"/>
  <c r="N8" i="50" s="1"/>
  <c r="M6" i="50"/>
  <c r="M8" i="50" s="1"/>
  <c r="L6" i="50"/>
  <c r="L8" i="50" s="1"/>
  <c r="K6" i="50"/>
  <c r="K8" i="50" s="1"/>
  <c r="J6" i="50"/>
  <c r="J8" i="50" s="1"/>
  <c r="I6" i="50"/>
  <c r="I8" i="50" s="1"/>
  <c r="H6" i="50"/>
  <c r="H8" i="50" s="1"/>
  <c r="G6" i="50"/>
  <c r="G8" i="50" s="1"/>
  <c r="F6" i="50"/>
  <c r="F8" i="50" s="1"/>
  <c r="E6" i="50"/>
  <c r="E8" i="50" s="1"/>
  <c r="D6" i="50"/>
  <c r="D8" i="50" s="1"/>
  <c r="GM34" i="53"/>
  <c r="GL34" i="53"/>
  <c r="GK34" i="53"/>
  <c r="GJ34" i="53"/>
  <c r="GI34" i="53"/>
  <c r="GF34" i="53"/>
  <c r="GE34" i="53"/>
  <c r="GD34" i="53"/>
  <c r="GC34" i="53"/>
  <c r="GB34" i="53"/>
  <c r="FY34" i="53"/>
  <c r="FX34" i="53"/>
  <c r="FW34" i="53"/>
  <c r="FV34" i="53"/>
  <c r="FU34" i="53"/>
  <c r="FR34" i="53"/>
  <c r="FQ34" i="53"/>
  <c r="FP34" i="53"/>
  <c r="FO34" i="53"/>
  <c r="FN34" i="53"/>
  <c r="FK34" i="53"/>
  <c r="FJ34" i="53"/>
  <c r="FI34" i="53"/>
  <c r="FH34" i="53"/>
  <c r="FG34" i="53"/>
  <c r="FD34" i="53"/>
  <c r="FC34" i="53"/>
  <c r="FB34" i="53"/>
  <c r="FA34" i="53"/>
  <c r="EZ34" i="53"/>
  <c r="EW34" i="53"/>
  <c r="EV34" i="53"/>
  <c r="EU34" i="53"/>
  <c r="ET34" i="53"/>
  <c r="ES34" i="53"/>
  <c r="EP34" i="53"/>
  <c r="EO34" i="53"/>
  <c r="EN34" i="53"/>
  <c r="EM34" i="53"/>
  <c r="EL34" i="53"/>
  <c r="EI34" i="53"/>
  <c r="EH34" i="53"/>
  <c r="EG34" i="53"/>
  <c r="EF34" i="53"/>
  <c r="EE34" i="53"/>
  <c r="EB34" i="53"/>
  <c r="EA34" i="53"/>
  <c r="DZ34" i="53"/>
  <c r="DY34" i="53"/>
  <c r="DX34" i="53"/>
  <c r="DU34" i="53"/>
  <c r="DT34" i="53"/>
  <c r="DS34" i="53"/>
  <c r="DR34" i="53"/>
  <c r="DQ34" i="53"/>
  <c r="DN34" i="53"/>
  <c r="DM34" i="53"/>
  <c r="DL34" i="53"/>
  <c r="DK34" i="53"/>
  <c r="DJ34" i="53"/>
  <c r="DG34" i="53"/>
  <c r="DF34" i="53"/>
  <c r="DE34" i="53"/>
  <c r="DD34" i="53"/>
  <c r="DC34" i="53"/>
  <c r="CZ34" i="53"/>
  <c r="CY34" i="53"/>
  <c r="CX34" i="53"/>
  <c r="CW34" i="53"/>
  <c r="CV34" i="53"/>
  <c r="CS34" i="53"/>
  <c r="CR34" i="53"/>
  <c r="CQ34" i="53"/>
  <c r="CP34" i="53"/>
  <c r="CO34" i="53"/>
  <c r="CL34" i="53"/>
  <c r="CK34" i="53"/>
  <c r="CJ34" i="53"/>
  <c r="CI34" i="53"/>
  <c r="CH34" i="53"/>
  <c r="CE34" i="53"/>
  <c r="CD34" i="53"/>
  <c r="CC34" i="53"/>
  <c r="CB34" i="53"/>
  <c r="CA34" i="53"/>
  <c r="BX34" i="53"/>
  <c r="BW34" i="53"/>
  <c r="BV34" i="53"/>
  <c r="BU34" i="53"/>
  <c r="BT34" i="53"/>
  <c r="BQ34" i="53"/>
  <c r="BP34" i="53"/>
  <c r="BO34" i="53"/>
  <c r="BN34" i="53"/>
  <c r="BM34" i="53"/>
  <c r="BJ34" i="53"/>
  <c r="BI34" i="53"/>
  <c r="BH34" i="53"/>
  <c r="BG34" i="53"/>
  <c r="BF34" i="53"/>
  <c r="BC34" i="53"/>
  <c r="BB34" i="53"/>
  <c r="BA34" i="53"/>
  <c r="AZ34" i="53"/>
  <c r="AY34" i="53"/>
  <c r="AV34" i="53"/>
  <c r="AU34" i="53"/>
  <c r="AT34" i="53"/>
  <c r="AS34" i="53"/>
  <c r="AR34" i="53"/>
  <c r="AO34" i="53"/>
  <c r="AN34" i="53"/>
  <c r="AM34" i="53"/>
  <c r="AL34" i="53"/>
  <c r="AK34" i="53"/>
  <c r="AH34" i="53"/>
  <c r="AG34" i="53"/>
  <c r="AF34" i="53"/>
  <c r="AE34" i="53"/>
  <c r="AD34" i="53"/>
  <c r="AA34" i="53"/>
  <c r="Z34" i="53"/>
  <c r="Y34" i="53"/>
  <c r="X34" i="53"/>
  <c r="W34" i="53"/>
  <c r="T34" i="53"/>
  <c r="S34" i="53"/>
  <c r="R34" i="53"/>
  <c r="Q34" i="53"/>
  <c r="P34" i="53"/>
  <c r="M34" i="53"/>
  <c r="L34" i="53"/>
  <c r="K34" i="53"/>
  <c r="J34" i="53"/>
  <c r="I34" i="53"/>
  <c r="F34" i="53"/>
  <c r="E34" i="53"/>
  <c r="D34" i="53"/>
  <c r="C34" i="53"/>
  <c r="B34" i="53"/>
  <c r="JT34" i="54"/>
  <c r="JS34" i="54"/>
  <c r="JR34" i="54"/>
  <c r="JQ34" i="54"/>
  <c r="JP34" i="54"/>
  <c r="JO34" i="54"/>
  <c r="JN34" i="54"/>
  <c r="JM34" i="54"/>
  <c r="JJ34" i="54"/>
  <c r="JI34" i="54"/>
  <c r="JH34" i="54"/>
  <c r="JG34" i="54"/>
  <c r="JF34" i="54"/>
  <c r="JE34" i="54"/>
  <c r="JD34" i="54"/>
  <c r="JC34" i="54"/>
  <c r="IZ34" i="54"/>
  <c r="IY34" i="54"/>
  <c r="IX34" i="54"/>
  <c r="IW34" i="54"/>
  <c r="IV34" i="54"/>
  <c r="IU34" i="54"/>
  <c r="IT34" i="54"/>
  <c r="IS34" i="54"/>
  <c r="IP34" i="54"/>
  <c r="IO34" i="54"/>
  <c r="IN34" i="54"/>
  <c r="IM34" i="54"/>
  <c r="IL34" i="54"/>
  <c r="IK34" i="54"/>
  <c r="IJ34" i="54"/>
  <c r="II34" i="54"/>
  <c r="IF34" i="54"/>
  <c r="IE34" i="54"/>
  <c r="ID34" i="54"/>
  <c r="IC34" i="54"/>
  <c r="IB34" i="54"/>
  <c r="IA34" i="54"/>
  <c r="HZ34" i="54"/>
  <c r="HY34" i="54"/>
  <c r="HV34" i="54"/>
  <c r="HU34" i="54"/>
  <c r="HT34" i="54"/>
  <c r="HS34" i="54"/>
  <c r="HR34" i="54"/>
  <c r="HQ34" i="54"/>
  <c r="HP34" i="54"/>
  <c r="HO34" i="54"/>
  <c r="HL34" i="54"/>
  <c r="HK34" i="54"/>
  <c r="HJ34" i="54"/>
  <c r="HI34" i="54"/>
  <c r="HH34" i="54"/>
  <c r="HG34" i="54"/>
  <c r="HF34" i="54"/>
  <c r="HE34" i="54"/>
  <c r="HB34" i="54"/>
  <c r="HA34" i="54"/>
  <c r="GZ34" i="54"/>
  <c r="GY34" i="54"/>
  <c r="GX34" i="54"/>
  <c r="GW34" i="54"/>
  <c r="GV34" i="54"/>
  <c r="GU34" i="54"/>
  <c r="GR34" i="54"/>
  <c r="GQ34" i="54"/>
  <c r="GP34" i="54"/>
  <c r="GO34" i="54"/>
  <c r="GN34" i="54"/>
  <c r="GM34" i="54"/>
  <c r="GL34" i="54"/>
  <c r="GK34" i="54"/>
  <c r="GH34" i="54"/>
  <c r="GG34" i="54"/>
  <c r="GF34" i="54"/>
  <c r="GE34" i="54"/>
  <c r="GD34" i="54"/>
  <c r="GC34" i="54"/>
  <c r="GB34" i="54"/>
  <c r="GA34" i="54"/>
  <c r="FX34" i="54"/>
  <c r="FW34" i="54"/>
  <c r="FV34" i="54"/>
  <c r="FU34" i="54"/>
  <c r="FT34" i="54"/>
  <c r="FS34" i="54"/>
  <c r="FR34" i="54"/>
  <c r="FQ34" i="54"/>
  <c r="FM34" i="54"/>
  <c r="FL34" i="54"/>
  <c r="FK34" i="54"/>
  <c r="FJ34" i="54"/>
  <c r="FI34" i="54"/>
  <c r="FH34" i="54"/>
  <c r="FG34" i="54"/>
  <c r="FF34" i="54"/>
  <c r="FC34" i="54"/>
  <c r="FB34" i="54"/>
  <c r="FA34" i="54"/>
  <c r="EZ34" i="54"/>
  <c r="EY34" i="54"/>
  <c r="EX34" i="54"/>
  <c r="EW34" i="54"/>
  <c r="EV34" i="54"/>
  <c r="ES34" i="54"/>
  <c r="ER34" i="54"/>
  <c r="EQ34" i="54"/>
  <c r="EP34" i="54"/>
  <c r="EO34" i="54"/>
  <c r="EN34" i="54"/>
  <c r="EM34" i="54"/>
  <c r="EL34" i="54"/>
  <c r="EI34" i="54"/>
  <c r="EH34" i="54"/>
  <c r="EG34" i="54"/>
  <c r="EF34" i="54"/>
  <c r="EE34" i="54"/>
  <c r="ED34" i="54"/>
  <c r="EC34" i="54"/>
  <c r="EB34" i="54"/>
  <c r="DY34" i="54"/>
  <c r="DX34" i="54"/>
  <c r="DW34" i="54"/>
  <c r="DV34" i="54"/>
  <c r="DU34" i="54"/>
  <c r="DT34" i="54"/>
  <c r="DS34" i="54"/>
  <c r="DR34" i="54"/>
  <c r="DO34" i="54"/>
  <c r="DN34" i="54"/>
  <c r="DM34" i="54"/>
  <c r="DL34" i="54"/>
  <c r="DK34" i="54"/>
  <c r="DJ34" i="54"/>
  <c r="DI34" i="54"/>
  <c r="DH34" i="54"/>
  <c r="DE34" i="54"/>
  <c r="DD34" i="54"/>
  <c r="DC34" i="54"/>
  <c r="DB34" i="54"/>
  <c r="DA34" i="54"/>
  <c r="CZ34" i="54"/>
  <c r="CY34" i="54"/>
  <c r="CX34" i="54"/>
  <c r="CU34" i="54"/>
  <c r="CT34" i="54"/>
  <c r="CS34" i="54"/>
  <c r="CR34" i="54"/>
  <c r="CQ34" i="54"/>
  <c r="CP34" i="54"/>
  <c r="CO34" i="54"/>
  <c r="CN34" i="54"/>
  <c r="CK34" i="54"/>
  <c r="CJ34" i="54"/>
  <c r="CI34" i="54"/>
  <c r="CH34" i="54"/>
  <c r="CG34" i="54"/>
  <c r="CF34" i="54"/>
  <c r="CE34" i="54"/>
  <c r="CD34" i="54"/>
  <c r="CA34" i="54"/>
  <c r="BZ34" i="54"/>
  <c r="BY34" i="54"/>
  <c r="BX34" i="54"/>
  <c r="BW34" i="54"/>
  <c r="BV34" i="54"/>
  <c r="BU34" i="54"/>
  <c r="BT34" i="54"/>
  <c r="BQ34" i="54"/>
  <c r="BP34" i="54"/>
  <c r="BO34" i="54"/>
  <c r="BN34" i="54"/>
  <c r="BM34" i="54"/>
  <c r="BL34" i="54"/>
  <c r="BK34" i="54"/>
  <c r="BJ34" i="54"/>
  <c r="BG34" i="54"/>
  <c r="BF34" i="54"/>
  <c r="BE34" i="54"/>
  <c r="BD34" i="54"/>
  <c r="BC34" i="54"/>
  <c r="BB34" i="54"/>
  <c r="BA34" i="54"/>
  <c r="AZ34" i="54"/>
  <c r="AW34" i="54"/>
  <c r="AV34" i="54"/>
  <c r="AU34" i="54"/>
  <c r="AT34" i="54"/>
  <c r="AS34" i="54"/>
  <c r="AR34" i="54"/>
  <c r="AQ34" i="54"/>
  <c r="AP34" i="54"/>
  <c r="AM34" i="54"/>
  <c r="AL34" i="54"/>
  <c r="AK34" i="54"/>
  <c r="AJ34" i="54"/>
  <c r="AI34" i="54"/>
  <c r="AH34" i="54"/>
  <c r="AG34" i="54"/>
  <c r="AF34" i="54"/>
  <c r="AC34" i="54"/>
  <c r="AB34" i="54"/>
  <c r="AA34" i="54"/>
  <c r="Z34" i="54"/>
  <c r="Y34" i="54"/>
  <c r="X34" i="54"/>
  <c r="W34" i="54"/>
  <c r="V34" i="54"/>
  <c r="S34" i="54"/>
  <c r="R34" i="54"/>
  <c r="Q34" i="54"/>
  <c r="P34" i="54"/>
  <c r="O34" i="54"/>
  <c r="N34" i="54"/>
  <c r="M34" i="54"/>
  <c r="L34" i="54"/>
  <c r="I34" i="54"/>
  <c r="H34" i="54"/>
  <c r="G34" i="54"/>
  <c r="F34" i="54"/>
  <c r="E34" i="54"/>
  <c r="D34" i="54"/>
  <c r="C34" i="54"/>
  <c r="B34" i="54"/>
  <c r="W19" i="41"/>
  <c r="V19" i="41"/>
  <c r="U19" i="41"/>
  <c r="T19" i="41"/>
  <c r="S19" i="41"/>
  <c r="K19" i="41"/>
  <c r="J19" i="41"/>
  <c r="I19" i="41"/>
  <c r="H19" i="41"/>
  <c r="G19" i="41"/>
  <c r="F19" i="41"/>
  <c r="E19" i="41"/>
  <c r="D19" i="41"/>
  <c r="U19" i="40"/>
  <c r="T19" i="40"/>
  <c r="S19" i="40"/>
  <c r="K19" i="40"/>
  <c r="J19" i="40"/>
  <c r="I19" i="40"/>
  <c r="H19" i="40"/>
  <c r="G19" i="40"/>
  <c r="F19" i="40"/>
  <c r="E19" i="40"/>
  <c r="D19" i="40"/>
  <c r="V19" i="40"/>
  <c r="W19" i="3"/>
  <c r="V19" i="3"/>
  <c r="U19" i="3"/>
  <c r="T19" i="3"/>
  <c r="S19" i="3"/>
  <c r="J19" i="3"/>
  <c r="I19" i="3"/>
  <c r="H19" i="3"/>
  <c r="G19" i="3"/>
  <c r="F19" i="3"/>
  <c r="E19" i="3"/>
  <c r="D19" i="3"/>
  <c r="K12" i="50" l="1"/>
  <c r="K34" i="50" s="1"/>
  <c r="K10" i="50"/>
  <c r="O12" i="50"/>
  <c r="N35" i="50" s="1"/>
  <c r="O10" i="50"/>
  <c r="AA12" i="50"/>
  <c r="Z35" i="50" s="1"/>
  <c r="AA10" i="50"/>
  <c r="D10" i="50"/>
  <c r="D12" i="50"/>
  <c r="D34" i="50" s="1"/>
  <c r="H12" i="50"/>
  <c r="H34" i="50" s="1"/>
  <c r="H10" i="50"/>
  <c r="P12" i="50"/>
  <c r="O35" i="50" s="1"/>
  <c r="P10" i="50"/>
  <c r="T12" i="50"/>
  <c r="S35" i="50" s="1"/>
  <c r="T10" i="50"/>
  <c r="E12" i="50"/>
  <c r="E34" i="50" s="1"/>
  <c r="E10" i="50"/>
  <c r="I12" i="50"/>
  <c r="I34" i="50" s="1"/>
  <c r="I10" i="50"/>
  <c r="M10" i="50"/>
  <c r="M12" i="50"/>
  <c r="M34" i="50" s="1"/>
  <c r="Q12" i="50"/>
  <c r="P35" i="50" s="1"/>
  <c r="Q10" i="50"/>
  <c r="U10" i="50"/>
  <c r="U12" i="50"/>
  <c r="T35" i="50" s="1"/>
  <c r="Y12" i="50"/>
  <c r="X35" i="50" s="1"/>
  <c r="Y10" i="50"/>
  <c r="G12" i="50"/>
  <c r="G34" i="50" s="1"/>
  <c r="G10" i="50"/>
  <c r="S12" i="50"/>
  <c r="R35" i="50" s="1"/>
  <c r="S10" i="50"/>
  <c r="W12" i="50"/>
  <c r="V35" i="50" s="1"/>
  <c r="W10" i="50"/>
  <c r="L10" i="50"/>
  <c r="L12" i="50"/>
  <c r="X10" i="50"/>
  <c r="X12" i="50"/>
  <c r="W35" i="50" s="1"/>
  <c r="F12" i="50"/>
  <c r="F34" i="50" s="1"/>
  <c r="F10" i="50"/>
  <c r="J12" i="50"/>
  <c r="J34" i="50" s="1"/>
  <c r="J10" i="50"/>
  <c r="N12" i="50"/>
  <c r="N10" i="50"/>
  <c r="R12" i="50"/>
  <c r="Q35" i="50" s="1"/>
  <c r="R10" i="50"/>
  <c r="V12" i="50"/>
  <c r="U35" i="50" s="1"/>
  <c r="V10" i="50"/>
  <c r="Z12" i="50"/>
  <c r="Y35" i="50" s="1"/>
  <c r="Z10" i="50"/>
  <c r="W19" i="40"/>
  <c r="L35" i="50" l="1"/>
  <c r="L34" i="50"/>
  <c r="M35" i="50"/>
  <c r="M13"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Borda</author>
    <author>Diego Fernando Borda Tovar</author>
  </authors>
  <commentList>
    <comment ref="I12" authorId="0" shapeId="0" xr:uid="{00000000-0006-0000-0200-000001000000}">
      <text>
        <r>
          <rPr>
            <b/>
            <sz val="9"/>
            <color indexed="81"/>
            <rFont val="Tahoma"/>
            <family val="2"/>
          </rPr>
          <t xml:space="preserve">Resoluciones CREG 101 027 y CREG 101 031 de 2022.
</t>
        </r>
        <r>
          <rPr>
            <sz val="9"/>
            <color indexed="81"/>
            <rFont val="Tahoma"/>
            <family val="2"/>
          </rPr>
          <t>- Los Transmisores Nacional tuvieron la opción de modificar el indexador IPP utilizado en la metodología de remuneración de la actividad.
Finalizó aplicación en septiembre de 2023.</t>
        </r>
      </text>
    </comment>
    <comment ref="I13" authorId="0" shapeId="0" xr:uid="{00000000-0006-0000-0200-000002000000}">
      <text>
        <r>
          <rPr>
            <sz val="9"/>
            <color indexed="81"/>
            <rFont val="Tahoma"/>
            <family val="2"/>
          </rPr>
          <t xml:space="preserve">
Resoluciones CREG 101 027 y CREG 101 031 de 2022.
- Los Operadores de Red tuvieron la opción de modificar el indexador IPP utilizado en la metodología de remuneración de la actividad.
Finalizó aplicación en septiembre de 2023.</t>
        </r>
      </text>
    </comment>
    <comment ref="C14" authorId="1" shapeId="0" xr:uid="{00000000-0006-0000-0200-000003000000}">
      <text>
        <r>
          <rPr>
            <b/>
            <sz val="9"/>
            <color indexed="81"/>
            <rFont val="Tahoma"/>
            <family val="2"/>
          </rPr>
          <t>CELSIA COLOMBIA absorbió a CELSIA TOLIMA a partir de enero de 2021</t>
        </r>
      </text>
    </comment>
    <comment ref="E14" authorId="1" shapeId="0" xr:uid="{00000000-0006-0000-0200-000004000000}">
      <text>
        <r>
          <rPr>
            <b/>
            <sz val="9"/>
            <color indexed="81"/>
            <rFont val="Tahoma"/>
            <family val="2"/>
          </rPr>
          <t>Diego Fernando Borda Tovar:</t>
        </r>
        <r>
          <rPr>
            <sz val="9"/>
            <color indexed="81"/>
            <rFont val="Tahoma"/>
            <family val="2"/>
          </rPr>
          <t xml:space="preserve">
Ingresó al ADD Oriente a partir de agosto de 2022</t>
        </r>
      </text>
    </comment>
    <comment ref="C19" authorId="1" shapeId="0" xr:uid="{00000000-0006-0000-0200-000005000000}">
      <text>
        <r>
          <rPr>
            <b/>
            <sz val="9"/>
            <color indexed="81"/>
            <rFont val="Tahoma"/>
            <family val="2"/>
          </rPr>
          <t>Antes CODENSA S.A. E.S.P.
EMGESA ahora es ENEL COLOMBIA</t>
        </r>
      </text>
    </comment>
    <comment ref="D26" authorId="1" shapeId="0" xr:uid="{00000000-0006-0000-0200-000006000000}">
      <text>
        <r>
          <rPr>
            <b/>
            <sz val="9"/>
            <color indexed="81"/>
            <rFont val="Tahoma"/>
            <family val="2"/>
          </rPr>
          <t>Magadalena, La Guajira y Atlántico</t>
        </r>
      </text>
    </comment>
    <comment ref="D27" authorId="1" shapeId="0" xr:uid="{00000000-0006-0000-0200-000007000000}">
      <text>
        <r>
          <rPr>
            <b/>
            <sz val="9"/>
            <color indexed="81"/>
            <rFont val="Tahoma"/>
            <family val="2"/>
          </rPr>
          <t>Bolívar, Córdoba, Sucre y Cesar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Mario Alejandro Obando Arboleda</author>
  </authors>
  <commentList>
    <comment ref="D11" authorId="0" shapeId="0" xr:uid="{00000000-0006-0000-1100-000001000000}">
      <text>
        <r>
          <rPr>
            <b/>
            <sz val="9"/>
            <color indexed="81"/>
            <rFont val="Tahoma"/>
            <family val="2"/>
          </rPr>
          <t>Mario Alejandro Obando Arboleda:</t>
        </r>
        <r>
          <rPr>
            <sz val="9"/>
            <color indexed="81"/>
            <rFont val="Tahoma"/>
            <family val="2"/>
          </rPr>
          <t xml:space="preserve">
Se cambia de 433,11 a 411,59 por Republicación del prestador.
</t>
        </r>
      </text>
    </comment>
    <comment ref="F11" authorId="0" shapeId="0" xr:uid="{00000000-0006-0000-1100-000002000000}">
      <text>
        <r>
          <rPr>
            <b/>
            <sz val="9"/>
            <color indexed="81"/>
            <rFont val="Tahoma"/>
            <family val="2"/>
          </rPr>
          <t>Mario Alejandro Obando Arboleda:</t>
        </r>
        <r>
          <rPr>
            <sz val="9"/>
            <color indexed="81"/>
            <rFont val="Tahoma"/>
            <family val="2"/>
          </rPr>
          <t xml:space="preserve">
Se modifica de 118,72 a 114,19 por republicación del prestador.</t>
        </r>
      </text>
    </comment>
    <comment ref="J11" authorId="0" shapeId="0" xr:uid="{00000000-0006-0000-1100-000003000000}">
      <text>
        <r>
          <rPr>
            <b/>
            <sz val="9"/>
            <color indexed="81"/>
            <rFont val="Tahoma"/>
            <family val="2"/>
          </rPr>
          <t>Mario Alejandro Obando Arboleda:</t>
        </r>
        <r>
          <rPr>
            <sz val="9"/>
            <color indexed="81"/>
            <rFont val="Tahoma"/>
            <family val="2"/>
          </rPr>
          <t xml:space="preserve">
Se modifica de 1162,21 a 1136,15 por republicación del prestador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Mario Alejandro Obando Arboleda</author>
  </authors>
  <commentList>
    <comment ref="I14" authorId="0" shapeId="0" xr:uid="{00000000-0006-0000-1F00-000001000000}">
      <text>
        <r>
          <rPr>
            <b/>
            <sz val="9"/>
            <color indexed="81"/>
            <rFont val="Tahoma"/>
            <family val="2"/>
          </rPr>
          <t>Mario Alejandro Obando Arboleda:</t>
        </r>
        <r>
          <rPr>
            <sz val="9"/>
            <color indexed="81"/>
            <rFont val="Tahoma"/>
            <family val="2"/>
          </rPr>
          <t xml:space="preserve">
Este valor fue reemplazado por el prestador en una republicación.
</t>
        </r>
      </text>
    </comment>
    <comment ref="J14" authorId="0" shapeId="0" xr:uid="{00000000-0006-0000-1F00-000002000000}">
      <text>
        <r>
          <rPr>
            <b/>
            <sz val="9"/>
            <color indexed="81"/>
            <rFont val="Tahoma"/>
            <family val="2"/>
          </rPr>
          <t>Mario Alejandro Obando Arboleda:</t>
        </r>
        <r>
          <rPr>
            <sz val="9"/>
            <color indexed="81"/>
            <rFont val="Tahoma"/>
            <family val="2"/>
          </rPr>
          <t xml:space="preserve">
Este valor fue modificado por es prestador debido a la republicación realizada por el mismo.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Mario Alejandro Obando Arboleda</author>
  </authors>
  <commentList>
    <comment ref="IN8" authorId="0" shapeId="0" xr:uid="{00000000-0006-0000-2000-000001000000}">
      <text>
        <r>
          <rPr>
            <b/>
            <sz val="9"/>
            <color indexed="81"/>
            <rFont val="Tahoma"/>
            <family val="2"/>
          </rPr>
          <t>Mario Alejandro Obando Arboleda:</t>
        </r>
        <r>
          <rPr>
            <sz val="9"/>
            <color indexed="81"/>
            <rFont val="Tahoma"/>
            <family val="2"/>
          </rPr>
          <t xml:space="preserve">
Se cambia esta variacion debido a que el prestador presenta una republicación.</t>
        </r>
      </text>
    </comment>
    <comment ref="GU29" authorId="0" shapeId="0" xr:uid="{00000000-0006-0000-2000-000002000000}">
      <text>
        <r>
          <rPr>
            <b/>
            <sz val="9"/>
            <color indexed="81"/>
            <rFont val="Tahoma"/>
            <family val="2"/>
          </rPr>
          <t>Mario Alejandro Obando Arboleda:</t>
        </r>
        <r>
          <rPr>
            <sz val="9"/>
            <color indexed="81"/>
            <rFont val="Tahoma"/>
            <family val="2"/>
          </rPr>
          <t xml:space="preserve">
Se modifican estas variaciones por republicación del prestador</t>
        </r>
      </text>
    </comment>
    <comment ref="HA29" authorId="0" shapeId="0" xr:uid="{00000000-0006-0000-2000-000003000000}">
      <text>
        <r>
          <rPr>
            <b/>
            <sz val="9"/>
            <color indexed="81"/>
            <rFont val="Tahoma"/>
            <family val="2"/>
          </rPr>
          <t>Mario Alejandro Obando Arboleda:</t>
        </r>
        <r>
          <rPr>
            <sz val="9"/>
            <color indexed="81"/>
            <rFont val="Tahoma"/>
            <family val="2"/>
          </rPr>
          <t xml:space="preserve">
Se modifican estas variaciones por republicación del prestador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Mario Alejandro Obando Arboleda</author>
  </authors>
  <commentList>
    <comment ref="FR8" authorId="0" shapeId="0" xr:uid="{00000000-0006-0000-2100-000001000000}">
      <text>
        <r>
          <rPr>
            <b/>
            <sz val="9"/>
            <color indexed="81"/>
            <rFont val="Tahoma"/>
            <family val="2"/>
          </rPr>
          <t xml:space="preserve">Mario Alejandro Obando Arboleda:
</t>
        </r>
        <r>
          <rPr>
            <sz val="9"/>
            <color indexed="81"/>
            <rFont val="Tahoma"/>
            <family val="2"/>
          </rPr>
          <t>Cambia esta variación debido a que el prestador realizó un republicación de las tarifas.</t>
        </r>
      </text>
    </comment>
    <comment ref="EP29" authorId="0" shapeId="0" xr:uid="{00000000-0006-0000-2100-000002000000}">
      <text>
        <r>
          <rPr>
            <b/>
            <sz val="9"/>
            <color indexed="81"/>
            <rFont val="Tahoma"/>
            <family val="2"/>
          </rPr>
          <t>Mario Alejandro Obando Arboleda:</t>
        </r>
        <r>
          <rPr>
            <sz val="9"/>
            <color indexed="81"/>
            <rFont val="Tahoma"/>
            <family val="2"/>
          </rPr>
          <t xml:space="preserve">
Se modifican estas variaciones por republicación por parte del prestador.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Borda</author>
  </authors>
  <commentList>
    <comment ref="M13" authorId="0" shapeId="0" xr:uid="{00000000-0006-0000-2300-000001000000}">
      <text>
        <r>
          <rPr>
            <b/>
            <sz val="9"/>
            <color indexed="81"/>
            <rFont val="Tahoma"/>
            <family val="2"/>
          </rPr>
          <t>Reducción del componente T con el cambio de indexador.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Borda Tovar</author>
  </authors>
  <commentList>
    <comment ref="X8" authorId="0" shapeId="0" xr:uid="{00000000-0006-0000-2400-000001000000}">
      <text>
        <r>
          <rPr>
            <b/>
            <sz val="9"/>
            <color indexed="81"/>
            <rFont val="Tahoma"/>
            <family val="2"/>
          </rPr>
          <t>Diego Fernando Borda Tovar:</t>
        </r>
        <r>
          <rPr>
            <sz val="9"/>
            <color indexed="81"/>
            <rFont val="Tahoma"/>
            <family val="2"/>
          </rPr>
          <t xml:space="preserve">
No se tiene en cuenta el ajuste de m-n.</t>
        </r>
      </text>
    </comment>
    <comment ref="AF8" authorId="0" shapeId="0" xr:uid="{00000000-0006-0000-2400-000002000000}">
      <text>
        <r>
          <rPr>
            <b/>
            <sz val="9"/>
            <color indexed="81"/>
            <rFont val="Tahoma"/>
            <family val="2"/>
          </rPr>
          <t>Diego Fernando Borda Tovar:</t>
        </r>
        <r>
          <rPr>
            <sz val="9"/>
            <color indexed="81"/>
            <rFont val="Tahoma"/>
            <family val="2"/>
          </rPr>
          <t xml:space="preserve">
No se tiene en cuenta el ajuste de m-n.</t>
        </r>
      </text>
    </comment>
    <comment ref="AN8" authorId="0" shapeId="0" xr:uid="{00000000-0006-0000-2400-000003000000}">
      <text>
        <r>
          <rPr>
            <b/>
            <sz val="9"/>
            <color indexed="81"/>
            <rFont val="Tahoma"/>
            <family val="2"/>
          </rPr>
          <t>Diego Fernando Borda Tovar:</t>
        </r>
        <r>
          <rPr>
            <sz val="9"/>
            <color indexed="81"/>
            <rFont val="Tahoma"/>
            <family val="2"/>
          </rPr>
          <t xml:space="preserve">
No se tiene en cuenta el ajuste de m-n.</t>
        </r>
      </text>
    </comment>
    <comment ref="AV8" authorId="0" shapeId="0" xr:uid="{00000000-0006-0000-2400-000004000000}">
      <text>
        <r>
          <rPr>
            <b/>
            <sz val="9"/>
            <color indexed="81"/>
            <rFont val="Tahoma"/>
            <family val="2"/>
          </rPr>
          <t>Diego Fernando Borda Tovar:</t>
        </r>
        <r>
          <rPr>
            <sz val="9"/>
            <color indexed="81"/>
            <rFont val="Tahoma"/>
            <family val="2"/>
          </rPr>
          <t xml:space="preserve">
No se tiene en cuenta el ajuste de m-n.</t>
        </r>
      </text>
    </comment>
    <comment ref="BD8" authorId="0" shapeId="0" xr:uid="{00000000-0006-0000-2400-000005000000}">
      <text>
        <r>
          <rPr>
            <b/>
            <sz val="9"/>
            <color indexed="81"/>
            <rFont val="Tahoma"/>
            <family val="2"/>
          </rPr>
          <t>Diego Fernando Borda Tovar:</t>
        </r>
        <r>
          <rPr>
            <sz val="9"/>
            <color indexed="81"/>
            <rFont val="Tahoma"/>
            <family val="2"/>
          </rPr>
          <t xml:space="preserve">
No se tiene en cuenta el ajuste de m-n.</t>
        </r>
      </text>
    </comment>
    <comment ref="BL8" authorId="0" shapeId="0" xr:uid="{00000000-0006-0000-2400-000006000000}">
      <text>
        <r>
          <rPr>
            <b/>
            <sz val="9"/>
            <color indexed="81"/>
            <rFont val="Tahoma"/>
            <family val="2"/>
          </rPr>
          <t>Diego Fernando Borda Tovar:</t>
        </r>
        <r>
          <rPr>
            <sz val="9"/>
            <color indexed="81"/>
            <rFont val="Tahoma"/>
            <family val="2"/>
          </rPr>
          <t xml:space="preserve">
No se tiene en cuenta el ajuste de m-n.</t>
        </r>
      </text>
    </comment>
    <comment ref="BT8" authorId="0" shapeId="0" xr:uid="{00000000-0006-0000-2400-000007000000}">
      <text>
        <r>
          <rPr>
            <b/>
            <sz val="9"/>
            <color indexed="81"/>
            <rFont val="Tahoma"/>
            <family val="2"/>
          </rPr>
          <t>Diego Fernando Borda Tovar:</t>
        </r>
        <r>
          <rPr>
            <sz val="9"/>
            <color indexed="81"/>
            <rFont val="Tahoma"/>
            <family val="2"/>
          </rPr>
          <t xml:space="preserve">
No se tiene en cuenta el ajuste de m-n.</t>
        </r>
      </text>
    </comment>
    <comment ref="CB8" authorId="0" shapeId="0" xr:uid="{00000000-0006-0000-2400-000008000000}">
      <text>
        <r>
          <rPr>
            <b/>
            <sz val="9"/>
            <color indexed="81"/>
            <rFont val="Tahoma"/>
            <family val="2"/>
          </rPr>
          <t>Diego Fernando Borda Tovar:</t>
        </r>
        <r>
          <rPr>
            <sz val="9"/>
            <color indexed="81"/>
            <rFont val="Tahoma"/>
            <family val="2"/>
          </rPr>
          <t xml:space="preserve">
No se tiene en cuenta el ajuste de m-n.</t>
        </r>
      </text>
    </comment>
    <comment ref="CJ8" authorId="0" shapeId="0" xr:uid="{00000000-0006-0000-2400-000009000000}">
      <text>
        <r>
          <rPr>
            <b/>
            <sz val="9"/>
            <color indexed="81"/>
            <rFont val="Tahoma"/>
            <family val="2"/>
          </rPr>
          <t>Diego Fernando Borda Tovar:</t>
        </r>
        <r>
          <rPr>
            <sz val="9"/>
            <color indexed="81"/>
            <rFont val="Tahoma"/>
            <family val="2"/>
          </rPr>
          <t xml:space="preserve">
Se tiene en cuenta el ajuste de m-n.</t>
        </r>
      </text>
    </comment>
    <comment ref="CR8" authorId="0" shapeId="0" xr:uid="{00000000-0006-0000-2400-00000A000000}">
      <text>
        <r>
          <rPr>
            <b/>
            <sz val="9"/>
            <color indexed="81"/>
            <rFont val="Tahoma"/>
            <family val="2"/>
          </rPr>
          <t>Diego Fernando Borda Tovar:</t>
        </r>
        <r>
          <rPr>
            <sz val="9"/>
            <color indexed="81"/>
            <rFont val="Tahoma"/>
            <family val="2"/>
          </rPr>
          <t xml:space="preserve">
Se tiene en cuenta el ajuste de m-n.</t>
        </r>
      </text>
    </comment>
    <comment ref="CZ8" authorId="0" shapeId="0" xr:uid="{00000000-0006-0000-2400-00000B000000}">
      <text>
        <r>
          <rPr>
            <b/>
            <sz val="9"/>
            <color indexed="81"/>
            <rFont val="Tahoma"/>
            <family val="2"/>
          </rPr>
          <t>Diego Fernando Borda Tovar:</t>
        </r>
        <r>
          <rPr>
            <sz val="9"/>
            <color indexed="81"/>
            <rFont val="Tahoma"/>
            <family val="2"/>
          </rPr>
          <t xml:space="preserve">
Se tiene en cuenta el ajuste de m-n.</t>
        </r>
      </text>
    </comment>
    <comment ref="DH8" authorId="0" shapeId="0" xr:uid="{00000000-0006-0000-2400-00000C000000}">
      <text>
        <r>
          <rPr>
            <b/>
            <sz val="9"/>
            <color indexed="81"/>
            <rFont val="Tahoma"/>
            <family val="2"/>
          </rPr>
          <t>Diego Fernando Borda Tovar:</t>
        </r>
        <r>
          <rPr>
            <sz val="9"/>
            <color indexed="81"/>
            <rFont val="Tahoma"/>
            <family val="2"/>
          </rPr>
          <t xml:space="preserve">
Se tiene en cuenta el ajuste de m-n.</t>
        </r>
      </text>
    </comment>
    <comment ref="DP8" authorId="0" shapeId="0" xr:uid="{00000000-0006-0000-2400-00000D000000}">
      <text>
        <r>
          <rPr>
            <b/>
            <sz val="9"/>
            <color indexed="81"/>
            <rFont val="Tahoma"/>
            <family val="2"/>
          </rPr>
          <t>Diego Fernando Borda Tovar:</t>
        </r>
        <r>
          <rPr>
            <sz val="9"/>
            <color indexed="81"/>
            <rFont val="Tahoma"/>
            <family val="2"/>
          </rPr>
          <t xml:space="preserve">
Se tiene en cuenta el ajuste de m-n.</t>
        </r>
      </text>
    </comment>
    <comment ref="DX8" authorId="0" shapeId="0" xr:uid="{00000000-0006-0000-2400-00000E000000}">
      <text>
        <r>
          <rPr>
            <b/>
            <sz val="9"/>
            <color indexed="81"/>
            <rFont val="Tahoma"/>
            <family val="2"/>
          </rPr>
          <t>Diego Fernando Borda Tovar:</t>
        </r>
        <r>
          <rPr>
            <sz val="9"/>
            <color indexed="81"/>
            <rFont val="Tahoma"/>
            <family val="2"/>
          </rPr>
          <t xml:space="preserve">
Se tiene en cuenta el ajuste de m-n.</t>
        </r>
      </text>
    </comment>
    <comment ref="AB24" authorId="0" shapeId="0" xr:uid="{00000000-0006-0000-2400-00000F000000}">
      <text>
        <r>
          <rPr>
            <b/>
            <sz val="9"/>
            <color indexed="81"/>
            <rFont val="Tahoma"/>
            <family val="2"/>
          </rPr>
          <t>Diego Fernando Borda Tovar:</t>
        </r>
        <r>
          <rPr>
            <sz val="9"/>
            <color indexed="81"/>
            <rFont val="Tahoma"/>
            <family val="2"/>
          </rPr>
          <t xml:space="preserve">
Para CELSIA COLOMBIA MERCADO TOLIMA APLICA 368,566294 $/kWh por encontrarse en transición en el ADD</t>
        </r>
      </text>
    </comment>
    <comment ref="AJ24" authorId="0" shapeId="0" xr:uid="{00000000-0006-0000-2400-000010000000}">
      <text>
        <r>
          <rPr>
            <b/>
            <sz val="9"/>
            <color indexed="81"/>
            <rFont val="Tahoma"/>
            <family val="2"/>
          </rPr>
          <t>Diego Fernando Borda Tovar:</t>
        </r>
        <r>
          <rPr>
            <sz val="9"/>
            <color indexed="81"/>
            <rFont val="Tahoma"/>
            <family val="2"/>
          </rPr>
          <t xml:space="preserve">
Para CELSIA COLOMBIA MERCADO TOLIMA APLICA 259,87836 $/kWh por encontrarse en transición en el ADD</t>
        </r>
      </text>
    </comment>
    <comment ref="C37" authorId="0" shapeId="0" xr:uid="{00000000-0006-0000-2400-000011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G37" authorId="0" shapeId="0" xr:uid="{00000000-0006-0000-2400-000012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H37" authorId="0" shapeId="0" xr:uid="{00000000-0006-0000-2400-000013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I37" authorId="0" shapeId="0" xr:uid="{00000000-0006-0000-2400-000014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O37" authorId="0" shapeId="0" xr:uid="{00000000-0006-0000-2400-000015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P37" authorId="0" shapeId="0" xr:uid="{00000000-0006-0000-2400-00001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Q37" authorId="0" shapeId="0" xr:uid="{00000000-0006-0000-2400-000017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W37" authorId="0" shapeId="0" xr:uid="{00000000-0006-0000-2400-000018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X37" authorId="0" shapeId="0" xr:uid="{00000000-0006-0000-2400-000019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Y37" authorId="0" shapeId="0" xr:uid="{00000000-0006-0000-2400-00001A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E37" authorId="0" shapeId="0" xr:uid="{00000000-0006-0000-2400-00001B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F37" authorId="0" shapeId="0" xr:uid="{00000000-0006-0000-2400-00001C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G37" authorId="0" shapeId="0" xr:uid="{00000000-0006-0000-2400-00001D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M37" authorId="0" shapeId="0" xr:uid="{00000000-0006-0000-2400-00001E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N37" authorId="0" shapeId="0" xr:uid="{00000000-0006-0000-2400-00001F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O37" authorId="0" shapeId="0" xr:uid="{00000000-0006-0000-2400-000020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U37" authorId="0" shapeId="0" xr:uid="{00000000-0006-0000-2400-000021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V37" authorId="0" shapeId="0" xr:uid="{00000000-0006-0000-2400-000022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W37" authorId="0" shapeId="0" xr:uid="{00000000-0006-0000-2400-000023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C37" authorId="0" shapeId="0" xr:uid="{00000000-0006-0000-2400-000024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D37" authorId="0" shapeId="0" xr:uid="{00000000-0006-0000-2400-000025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E37" authorId="0" shapeId="0" xr:uid="{00000000-0006-0000-2400-00002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K37" authorId="0" shapeId="0" xr:uid="{00000000-0006-0000-2400-000027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L37" authorId="0" shapeId="0" xr:uid="{00000000-0006-0000-2400-000028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M37" authorId="0" shapeId="0" xr:uid="{00000000-0006-0000-2400-000029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S37" authorId="0" shapeId="0" xr:uid="{00000000-0006-0000-2400-00002A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T37" authorId="0" shapeId="0" xr:uid="{00000000-0006-0000-2400-00002B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U37" authorId="0" shapeId="0" xr:uid="{00000000-0006-0000-2400-00002C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A37" authorId="0" shapeId="0" xr:uid="{00000000-0006-0000-2400-00002D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B37" authorId="0" shapeId="0" xr:uid="{00000000-0006-0000-2400-00002E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C37" authorId="0" shapeId="0" xr:uid="{00000000-0006-0000-2400-00002F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I37" authorId="0" shapeId="0" xr:uid="{00000000-0006-0000-2400-000030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J37" authorId="0" shapeId="0" xr:uid="{00000000-0006-0000-2400-000031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K37" authorId="0" shapeId="0" xr:uid="{00000000-0006-0000-2400-000032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Q37" authorId="0" shapeId="0" xr:uid="{00000000-0006-0000-2400-000033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R37" authorId="0" shapeId="0" xr:uid="{00000000-0006-0000-2400-000034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S37" authorId="0" shapeId="0" xr:uid="{00000000-0006-0000-2400-000035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Y37" authorId="0" shapeId="0" xr:uid="{00000000-0006-0000-2400-000036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Z37" authorId="0" shapeId="0" xr:uid="{00000000-0006-0000-2400-000037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EA37" authorId="0" shapeId="0" xr:uid="{00000000-0006-0000-2400-000038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AG38" authorId="0" shapeId="0" xr:uid="{00000000-0006-0000-2400-000039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H38" authorId="0" shapeId="0" xr:uid="{00000000-0006-0000-2400-00003A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I38" authorId="0" shapeId="0" xr:uid="{00000000-0006-0000-2400-00003B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O38" authorId="0" shapeId="0" xr:uid="{00000000-0006-0000-2400-00003C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P38" authorId="0" shapeId="0" xr:uid="{00000000-0006-0000-2400-00003D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Q38" authorId="0" shapeId="0" xr:uid="{00000000-0006-0000-2400-00003E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W38" authorId="0" shapeId="0" xr:uid="{00000000-0006-0000-2400-00003F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X38" authorId="0" shapeId="0" xr:uid="{00000000-0006-0000-2400-000040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Y38" authorId="0" shapeId="0" xr:uid="{00000000-0006-0000-2400-000041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E38" authorId="0" shapeId="0" xr:uid="{00000000-0006-0000-2400-000042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F38" authorId="0" shapeId="0" xr:uid="{00000000-0006-0000-2400-000043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G38" authorId="0" shapeId="0" xr:uid="{00000000-0006-0000-2400-000044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M38" authorId="0" shapeId="0" xr:uid="{00000000-0006-0000-2400-000045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N38" authorId="0" shapeId="0" xr:uid="{00000000-0006-0000-2400-00004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O38" authorId="0" shapeId="0" xr:uid="{00000000-0006-0000-2400-000047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U38" authorId="0" shapeId="0" xr:uid="{00000000-0006-0000-2400-000048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V38" authorId="0" shapeId="0" xr:uid="{00000000-0006-0000-2400-000049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W38" authorId="0" shapeId="0" xr:uid="{00000000-0006-0000-2400-00004A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C38" authorId="0" shapeId="0" xr:uid="{00000000-0006-0000-2400-00004B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D38" authorId="0" shapeId="0" xr:uid="{00000000-0006-0000-2400-00004C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E38" authorId="0" shapeId="0" xr:uid="{00000000-0006-0000-2400-00004D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K38" authorId="0" shapeId="0" xr:uid="{00000000-0006-0000-2400-00004E000000}">
      <text>
        <r>
          <rPr>
            <b/>
            <sz val="9"/>
            <color indexed="81"/>
            <rFont val="Tahoma"/>
            <family val="2"/>
          </rPr>
          <t>Los cargos Dt para las empresas sin ADD SI contienen ajustes. Es decir, que corresponde a los cargos que se trasladan al usuario final.</t>
        </r>
      </text>
    </comment>
    <comment ref="CL38" authorId="0" shapeId="0" xr:uid="{00000000-0006-0000-2400-00004F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M38" authorId="0" shapeId="0" xr:uid="{00000000-0006-0000-2400-000050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S38" authorId="0" shapeId="0" xr:uid="{00000000-0006-0000-2400-000051000000}">
      <text>
        <r>
          <rPr>
            <b/>
            <sz val="9"/>
            <color indexed="81"/>
            <rFont val="Tahoma"/>
            <family val="2"/>
          </rPr>
          <t>Los cargos Dt para las empresas sin ADD SI contienen ajustes. Es decir, que corresponde a los cargos que se trasladan al usuario final.</t>
        </r>
      </text>
    </comment>
    <comment ref="CT38" authorId="0" shapeId="0" xr:uid="{00000000-0006-0000-2400-000052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U38" authorId="0" shapeId="0" xr:uid="{00000000-0006-0000-2400-000053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A38" authorId="0" shapeId="0" xr:uid="{00000000-0006-0000-2400-000054000000}">
      <text>
        <r>
          <rPr>
            <b/>
            <sz val="9"/>
            <color indexed="81"/>
            <rFont val="Tahoma"/>
            <family val="2"/>
          </rPr>
          <t>Los cargos Dt para las empresas sin ADD SI contienen ajustes. Es decir, que corresponde a los cargos que se trasladan al usuario final.</t>
        </r>
      </text>
    </comment>
    <comment ref="DB38" authorId="0" shapeId="0" xr:uid="{00000000-0006-0000-2400-000055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C38" authorId="0" shapeId="0" xr:uid="{00000000-0006-0000-2400-000056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I38" authorId="0" shapeId="0" xr:uid="{00000000-0006-0000-2400-000057000000}">
      <text>
        <r>
          <rPr>
            <b/>
            <sz val="9"/>
            <color indexed="81"/>
            <rFont val="Tahoma"/>
            <family val="2"/>
          </rPr>
          <t>Los cargos Dt para las empresas sin ADD SI contienen ajustes. Es decir, que corresponde a los cargos que se trasladan al usuario final.</t>
        </r>
      </text>
    </comment>
    <comment ref="DJ38" authorId="0" shapeId="0" xr:uid="{00000000-0006-0000-2400-000058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K38" authorId="0" shapeId="0" xr:uid="{00000000-0006-0000-2400-000059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Q38" authorId="0" shapeId="0" xr:uid="{00000000-0006-0000-2400-00005A000000}">
      <text>
        <r>
          <rPr>
            <b/>
            <sz val="9"/>
            <color indexed="81"/>
            <rFont val="Tahoma"/>
            <family val="2"/>
          </rPr>
          <t>Los cargos Dt para las empresas sin ADD SI contienen ajustes. Es decir, que corresponde a los cargos que se trasladan al usuario final.</t>
        </r>
      </text>
    </comment>
    <comment ref="DR38" authorId="0" shapeId="0" xr:uid="{00000000-0006-0000-2400-00005B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S38" authorId="0" shapeId="0" xr:uid="{00000000-0006-0000-2400-00005C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Y38" authorId="0" shapeId="0" xr:uid="{00000000-0006-0000-2400-00005D000000}">
      <text>
        <r>
          <rPr>
            <b/>
            <sz val="9"/>
            <color indexed="81"/>
            <rFont val="Tahoma"/>
            <family val="2"/>
          </rPr>
          <t>Los cargos Dt para las empresas sin ADD SI contienen ajustes. Es decir, que corresponde a los cargos que se trasladan al usuario final.</t>
        </r>
      </text>
    </comment>
    <comment ref="DZ38" authorId="0" shapeId="0" xr:uid="{00000000-0006-0000-2400-00005E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EA38" authorId="0" shapeId="0" xr:uid="{00000000-0006-0000-2400-00005F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X39" authorId="0" shapeId="0" xr:uid="{00000000-0006-0000-2400-000060000000}">
      <text>
        <r>
          <rPr>
            <b/>
            <sz val="9"/>
            <color indexed="81"/>
            <rFont val="Tahoma"/>
            <family val="2"/>
          </rPr>
          <t>Diego Fernando Borda Tovar:</t>
        </r>
        <r>
          <rPr>
            <sz val="9"/>
            <color indexed="81"/>
            <rFont val="Tahoma"/>
            <family val="2"/>
          </rPr>
          <t xml:space="preserve">
No se tiene en cuenta el ajuste de m-n.</t>
        </r>
      </text>
    </comment>
    <comment ref="AF39" authorId="0" shapeId="0" xr:uid="{00000000-0006-0000-2400-000061000000}">
      <text>
        <r>
          <rPr>
            <b/>
            <sz val="9"/>
            <color indexed="81"/>
            <rFont val="Tahoma"/>
            <family val="2"/>
          </rPr>
          <t>Diego Fernando Borda Tovar:</t>
        </r>
        <r>
          <rPr>
            <sz val="9"/>
            <color indexed="81"/>
            <rFont val="Tahoma"/>
            <family val="2"/>
          </rPr>
          <t xml:space="preserve">
No se tiene en cuenta el ajuste de m-n.</t>
        </r>
      </text>
    </comment>
    <comment ref="AG39" authorId="0" shapeId="0" xr:uid="{00000000-0006-0000-2400-000062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H39" authorId="0" shapeId="0" xr:uid="{00000000-0006-0000-2400-000063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I39" authorId="0" shapeId="0" xr:uid="{00000000-0006-0000-2400-000064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N39" authorId="0" shapeId="0" xr:uid="{00000000-0006-0000-2400-000065000000}">
      <text>
        <r>
          <rPr>
            <b/>
            <sz val="9"/>
            <color indexed="81"/>
            <rFont val="Tahoma"/>
            <family val="2"/>
          </rPr>
          <t>Diego Fernando Borda Tovar:</t>
        </r>
        <r>
          <rPr>
            <sz val="9"/>
            <color indexed="81"/>
            <rFont val="Tahoma"/>
            <family val="2"/>
          </rPr>
          <t xml:space="preserve">
No se tiene en cuenta el ajuste de m-n.</t>
        </r>
      </text>
    </comment>
    <comment ref="AO39" authorId="0" shapeId="0" xr:uid="{00000000-0006-0000-2400-00006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P39" authorId="0" shapeId="0" xr:uid="{00000000-0006-0000-2400-000067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Q39" authorId="0" shapeId="0" xr:uid="{00000000-0006-0000-2400-000068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V39" authorId="0" shapeId="0" xr:uid="{00000000-0006-0000-2400-000069000000}">
      <text>
        <r>
          <rPr>
            <b/>
            <sz val="9"/>
            <color indexed="81"/>
            <rFont val="Tahoma"/>
            <family val="2"/>
          </rPr>
          <t>Diego Fernando Borda Tovar:</t>
        </r>
        <r>
          <rPr>
            <sz val="9"/>
            <color indexed="81"/>
            <rFont val="Tahoma"/>
            <family val="2"/>
          </rPr>
          <t xml:space="preserve">
No se tiene en cuenta el ajuste de m-n.</t>
        </r>
      </text>
    </comment>
    <comment ref="AW39" authorId="0" shapeId="0" xr:uid="{00000000-0006-0000-2400-00006A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X39" authorId="0" shapeId="0" xr:uid="{00000000-0006-0000-2400-00006B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Y39" authorId="0" shapeId="0" xr:uid="{00000000-0006-0000-2400-00006C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D39" authorId="0" shapeId="0" xr:uid="{00000000-0006-0000-2400-00006D000000}">
      <text>
        <r>
          <rPr>
            <b/>
            <sz val="9"/>
            <color indexed="81"/>
            <rFont val="Tahoma"/>
            <family val="2"/>
          </rPr>
          <t>Diego Fernando Borda Tovar:</t>
        </r>
        <r>
          <rPr>
            <sz val="9"/>
            <color indexed="81"/>
            <rFont val="Tahoma"/>
            <family val="2"/>
          </rPr>
          <t xml:space="preserve">
No se tiene en cuenta el ajuste de m-n.</t>
        </r>
      </text>
    </comment>
    <comment ref="BE39" authorId="0" shapeId="0" xr:uid="{00000000-0006-0000-2400-00006E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F39" authorId="0" shapeId="0" xr:uid="{00000000-0006-0000-2400-00006F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G39" authorId="0" shapeId="0" xr:uid="{00000000-0006-0000-2400-000070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L39" authorId="0" shapeId="0" xr:uid="{00000000-0006-0000-2400-000071000000}">
      <text>
        <r>
          <rPr>
            <b/>
            <sz val="9"/>
            <color indexed="81"/>
            <rFont val="Tahoma"/>
            <family val="2"/>
          </rPr>
          <t>Diego Fernando Borda Tovar:</t>
        </r>
        <r>
          <rPr>
            <sz val="9"/>
            <color indexed="81"/>
            <rFont val="Tahoma"/>
            <family val="2"/>
          </rPr>
          <t xml:space="preserve">
No se tiene en cuenta el ajuste de m-n.</t>
        </r>
      </text>
    </comment>
    <comment ref="BM39" authorId="0" shapeId="0" xr:uid="{00000000-0006-0000-2400-000072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N39" authorId="0" shapeId="0" xr:uid="{00000000-0006-0000-2400-000073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O39" authorId="0" shapeId="0" xr:uid="{00000000-0006-0000-2400-000074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T39" authorId="0" shapeId="0" xr:uid="{00000000-0006-0000-2400-000075000000}">
      <text>
        <r>
          <rPr>
            <b/>
            <sz val="9"/>
            <color indexed="81"/>
            <rFont val="Tahoma"/>
            <family val="2"/>
          </rPr>
          <t>Diego Fernando Borda Tovar:</t>
        </r>
        <r>
          <rPr>
            <sz val="9"/>
            <color indexed="81"/>
            <rFont val="Tahoma"/>
            <family val="2"/>
          </rPr>
          <t xml:space="preserve">
No se tiene en cuenta el ajuste de m-n.</t>
        </r>
      </text>
    </comment>
    <comment ref="BU39" authorId="0" shapeId="0" xr:uid="{00000000-0006-0000-2400-00007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V39" authorId="0" shapeId="0" xr:uid="{00000000-0006-0000-2400-000077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W39" authorId="0" shapeId="0" xr:uid="{00000000-0006-0000-2400-000078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B39" authorId="0" shapeId="0" xr:uid="{00000000-0006-0000-2400-000079000000}">
      <text>
        <r>
          <rPr>
            <b/>
            <sz val="9"/>
            <color indexed="81"/>
            <rFont val="Tahoma"/>
            <family val="2"/>
          </rPr>
          <t>Diego Fernando Borda Tovar:</t>
        </r>
        <r>
          <rPr>
            <sz val="9"/>
            <color indexed="81"/>
            <rFont val="Tahoma"/>
            <family val="2"/>
          </rPr>
          <t xml:space="preserve">
No se tiene en cuenta el ajuste de m-n.</t>
        </r>
      </text>
    </comment>
    <comment ref="CC39" authorId="0" shapeId="0" xr:uid="{00000000-0006-0000-2400-00007A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D39" authorId="0" shapeId="0" xr:uid="{00000000-0006-0000-2400-00007B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E39" authorId="0" shapeId="0" xr:uid="{00000000-0006-0000-2400-00007C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J39" authorId="0" shapeId="0" xr:uid="{00000000-0006-0000-2400-00007D000000}">
      <text>
        <r>
          <rPr>
            <b/>
            <sz val="9"/>
            <color indexed="81"/>
            <rFont val="Tahoma"/>
            <family val="2"/>
          </rPr>
          <t>Diego Fernando Borda Tovar:</t>
        </r>
        <r>
          <rPr>
            <sz val="9"/>
            <color indexed="81"/>
            <rFont val="Tahoma"/>
            <family val="2"/>
          </rPr>
          <t xml:space="preserve">
Se tiene en cuenta el ajuste de m-n.</t>
        </r>
      </text>
    </comment>
    <comment ref="CK39" authorId="0" shapeId="0" xr:uid="{00000000-0006-0000-2400-00007E000000}">
      <text>
        <r>
          <rPr>
            <b/>
            <sz val="9"/>
            <color indexed="81"/>
            <rFont val="Tahoma"/>
            <family val="2"/>
          </rPr>
          <t>Los cargos Dt para las empresas sin ADD SI contienen ajustes. Es decir, que corresponde a los cargos que se trasladan al usuario final.</t>
        </r>
      </text>
    </comment>
    <comment ref="CL39" authorId="0" shapeId="0" xr:uid="{00000000-0006-0000-2400-00007F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M39" authorId="0" shapeId="0" xr:uid="{00000000-0006-0000-2400-000080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R39" authorId="0" shapeId="0" xr:uid="{00000000-0006-0000-2400-000081000000}">
      <text>
        <r>
          <rPr>
            <b/>
            <sz val="9"/>
            <color indexed="81"/>
            <rFont val="Tahoma"/>
            <family val="2"/>
          </rPr>
          <t>Diego Fernando Borda Tovar:</t>
        </r>
        <r>
          <rPr>
            <sz val="9"/>
            <color indexed="81"/>
            <rFont val="Tahoma"/>
            <family val="2"/>
          </rPr>
          <t xml:space="preserve">
Se tiene en cuenta el ajuste de m-n.</t>
        </r>
      </text>
    </comment>
    <comment ref="CS39" authorId="0" shapeId="0" xr:uid="{00000000-0006-0000-2400-000082000000}">
      <text>
        <r>
          <rPr>
            <b/>
            <sz val="9"/>
            <color indexed="81"/>
            <rFont val="Tahoma"/>
            <family val="2"/>
          </rPr>
          <t>Los cargos Dt para las empresas sin ADD SI contienen ajustes. Es decir, que corresponde a los cargos que se trasladan al usuario final.</t>
        </r>
      </text>
    </comment>
    <comment ref="CT39" authorId="0" shapeId="0" xr:uid="{00000000-0006-0000-2400-000083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U39" authorId="0" shapeId="0" xr:uid="{00000000-0006-0000-2400-000084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Z39" authorId="0" shapeId="0" xr:uid="{00000000-0006-0000-2400-000085000000}">
      <text>
        <r>
          <rPr>
            <b/>
            <sz val="9"/>
            <color indexed="81"/>
            <rFont val="Tahoma"/>
            <family val="2"/>
          </rPr>
          <t>Diego Fernando Borda Tovar:</t>
        </r>
        <r>
          <rPr>
            <sz val="9"/>
            <color indexed="81"/>
            <rFont val="Tahoma"/>
            <family val="2"/>
          </rPr>
          <t xml:space="preserve">
Se tiene en cuenta el ajuste de m-n.</t>
        </r>
      </text>
    </comment>
    <comment ref="DA39" authorId="0" shapeId="0" xr:uid="{00000000-0006-0000-2400-000086000000}">
      <text>
        <r>
          <rPr>
            <b/>
            <sz val="9"/>
            <color indexed="81"/>
            <rFont val="Tahoma"/>
            <family val="2"/>
          </rPr>
          <t>Los cargos Dt para las empresas sin ADD SI contienen ajustes. Es decir, que corresponde a los cargos que se trasladan al usuario final.</t>
        </r>
      </text>
    </comment>
    <comment ref="DB39" authorId="0" shapeId="0" xr:uid="{00000000-0006-0000-2400-000087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C39" authorId="0" shapeId="0" xr:uid="{00000000-0006-0000-2400-000088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H39" authorId="0" shapeId="0" xr:uid="{00000000-0006-0000-2400-000089000000}">
      <text>
        <r>
          <rPr>
            <b/>
            <sz val="9"/>
            <color indexed="81"/>
            <rFont val="Tahoma"/>
            <family val="2"/>
          </rPr>
          <t>Diego Fernando Borda Tovar:</t>
        </r>
        <r>
          <rPr>
            <sz val="9"/>
            <color indexed="81"/>
            <rFont val="Tahoma"/>
            <family val="2"/>
          </rPr>
          <t xml:space="preserve">
Se tiene en cuenta el ajuste de m-n.</t>
        </r>
      </text>
    </comment>
    <comment ref="DI39" authorId="0" shapeId="0" xr:uid="{00000000-0006-0000-2400-00008A000000}">
      <text>
        <r>
          <rPr>
            <b/>
            <sz val="9"/>
            <color indexed="81"/>
            <rFont val="Tahoma"/>
            <family val="2"/>
          </rPr>
          <t>Los cargos Dt para las empresas sin ADD SI contienen ajustes. Es decir, que corresponde a los cargos que se trasladan al usuario final.</t>
        </r>
      </text>
    </comment>
    <comment ref="DJ39" authorId="0" shapeId="0" xr:uid="{00000000-0006-0000-2400-00008B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K39" authorId="0" shapeId="0" xr:uid="{00000000-0006-0000-2400-00008C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P39" authorId="0" shapeId="0" xr:uid="{00000000-0006-0000-2400-00008D000000}">
      <text>
        <r>
          <rPr>
            <b/>
            <sz val="9"/>
            <color indexed="81"/>
            <rFont val="Tahoma"/>
            <family val="2"/>
          </rPr>
          <t>Diego Fernando Borda Tovar:</t>
        </r>
        <r>
          <rPr>
            <sz val="9"/>
            <color indexed="81"/>
            <rFont val="Tahoma"/>
            <family val="2"/>
          </rPr>
          <t xml:space="preserve">
Se tiene en cuenta el ajuste de m-n.</t>
        </r>
      </text>
    </comment>
    <comment ref="DQ39" authorId="0" shapeId="0" xr:uid="{00000000-0006-0000-2400-00008E000000}">
      <text>
        <r>
          <rPr>
            <b/>
            <sz val="9"/>
            <color indexed="81"/>
            <rFont val="Tahoma"/>
            <family val="2"/>
          </rPr>
          <t>Los cargos Dt para las empresas sin ADD SI contienen ajustes. Es decir, que corresponde a los cargos que se trasladan al usuario final.</t>
        </r>
      </text>
    </comment>
    <comment ref="DR39" authorId="0" shapeId="0" xr:uid="{00000000-0006-0000-2400-00008F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S39" authorId="0" shapeId="0" xr:uid="{00000000-0006-0000-2400-000090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X39" authorId="0" shapeId="0" xr:uid="{00000000-0006-0000-2400-000091000000}">
      <text>
        <r>
          <rPr>
            <b/>
            <sz val="9"/>
            <color indexed="81"/>
            <rFont val="Tahoma"/>
            <family val="2"/>
          </rPr>
          <t>Diego Fernando Borda Tovar:</t>
        </r>
        <r>
          <rPr>
            <sz val="9"/>
            <color indexed="81"/>
            <rFont val="Tahoma"/>
            <family val="2"/>
          </rPr>
          <t xml:space="preserve">
Se tiene en cuenta el ajuste de m-n.</t>
        </r>
      </text>
    </comment>
    <comment ref="DY39" authorId="0" shapeId="0" xr:uid="{00000000-0006-0000-2400-000092000000}">
      <text>
        <r>
          <rPr>
            <b/>
            <sz val="9"/>
            <color indexed="81"/>
            <rFont val="Tahoma"/>
            <family val="2"/>
          </rPr>
          <t>Los cargos Dt para las empresas sin ADD SI contienen ajustes. Es decir, que corresponde a los cargos que se trasladan al usuario final.</t>
        </r>
      </text>
    </comment>
    <comment ref="DZ39" authorId="0" shapeId="0" xr:uid="{00000000-0006-0000-2400-000093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EA39" authorId="0" shapeId="0" xr:uid="{00000000-0006-0000-2400-000094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AG40" authorId="0" shapeId="0" xr:uid="{00000000-0006-0000-2400-000095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H40" authorId="0" shapeId="0" xr:uid="{00000000-0006-0000-2400-00009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I40" authorId="0" shapeId="0" xr:uid="{00000000-0006-0000-2400-000097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O40" authorId="0" shapeId="0" xr:uid="{00000000-0006-0000-2400-000098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P40" authorId="0" shapeId="0" xr:uid="{00000000-0006-0000-2400-000099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Q40" authorId="0" shapeId="0" xr:uid="{00000000-0006-0000-2400-00009A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W40" authorId="0" shapeId="0" xr:uid="{00000000-0006-0000-2400-00009B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X40" authorId="0" shapeId="0" xr:uid="{00000000-0006-0000-2400-00009C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AY40" authorId="0" shapeId="0" xr:uid="{00000000-0006-0000-2400-00009D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E40" authorId="0" shapeId="0" xr:uid="{00000000-0006-0000-2400-00009E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F40" authorId="0" shapeId="0" xr:uid="{00000000-0006-0000-2400-00009F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G40" authorId="0" shapeId="0" xr:uid="{00000000-0006-0000-2400-0000A0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M40" authorId="0" shapeId="0" xr:uid="{00000000-0006-0000-2400-0000A1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N40" authorId="0" shapeId="0" xr:uid="{00000000-0006-0000-2400-0000A2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O40" authorId="0" shapeId="0" xr:uid="{00000000-0006-0000-2400-0000A3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U40" authorId="0" shapeId="0" xr:uid="{00000000-0006-0000-2400-0000A4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V40" authorId="0" shapeId="0" xr:uid="{00000000-0006-0000-2400-0000A5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BW40" authorId="0" shapeId="0" xr:uid="{00000000-0006-0000-2400-0000A6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C40" authorId="0" shapeId="0" xr:uid="{00000000-0006-0000-2400-0000A7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D40" authorId="0" shapeId="0" xr:uid="{00000000-0006-0000-2400-0000A8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E40" authorId="0" shapeId="0" xr:uid="{00000000-0006-0000-2400-0000A9000000}">
      <text>
        <r>
          <rPr>
            <b/>
            <sz val="9"/>
            <color indexed="81"/>
            <rFont val="Tahoma"/>
            <family val="2"/>
          </rPr>
          <t>Diego Fernando Borda Tovar:</t>
        </r>
        <r>
          <rPr>
            <sz val="9"/>
            <color indexed="81"/>
            <rFont val="Tahoma"/>
            <family val="2"/>
          </rPr>
          <t xml:space="preserve">
Los cargos Dt para las empresas sin ADD no contienen ajustes. Es decir, no corresponde a los cargos que se trasladan al usuario final. Esto con el fin de evidenciar realmente el impacto del cambio de indexador.</t>
        </r>
      </text>
    </comment>
    <comment ref="CK40" authorId="0" shapeId="0" xr:uid="{00000000-0006-0000-2400-0000AA000000}">
      <text>
        <r>
          <rPr>
            <b/>
            <sz val="9"/>
            <color indexed="81"/>
            <rFont val="Tahoma"/>
            <family val="2"/>
          </rPr>
          <t>Los cargos Dt para las empresas sin ADD SI contienen ajustes. Es decir, que corresponde a los cargos que se trasladan al usuario final.</t>
        </r>
      </text>
    </comment>
    <comment ref="CL40" authorId="0" shapeId="0" xr:uid="{00000000-0006-0000-2400-0000AB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M40" authorId="0" shapeId="0" xr:uid="{00000000-0006-0000-2400-0000AC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S40" authorId="0" shapeId="0" xr:uid="{00000000-0006-0000-2400-0000AD000000}">
      <text>
        <r>
          <rPr>
            <b/>
            <sz val="9"/>
            <color indexed="81"/>
            <rFont val="Tahoma"/>
            <family val="2"/>
          </rPr>
          <t>Los cargos Dt para las empresas sin ADD SI contienen ajustes. Es decir, que corresponde a los cargos que se trasladan al usuario final.</t>
        </r>
      </text>
    </comment>
    <comment ref="CT40" authorId="0" shapeId="0" xr:uid="{00000000-0006-0000-2400-0000AE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CU40" authorId="0" shapeId="0" xr:uid="{00000000-0006-0000-2400-0000AF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A40" authorId="0" shapeId="0" xr:uid="{00000000-0006-0000-2400-0000B0000000}">
      <text>
        <r>
          <rPr>
            <b/>
            <sz val="9"/>
            <color indexed="81"/>
            <rFont val="Tahoma"/>
            <family val="2"/>
          </rPr>
          <t>Los cargos Dt para las empresas sin ADD SI contienen ajustes. Es decir, que corresponde a los cargos que se trasladan al usuario final.</t>
        </r>
      </text>
    </comment>
    <comment ref="DB40" authorId="0" shapeId="0" xr:uid="{00000000-0006-0000-2400-0000B1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C40" authorId="0" shapeId="0" xr:uid="{00000000-0006-0000-2400-0000B2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I40" authorId="0" shapeId="0" xr:uid="{00000000-0006-0000-2400-0000B3000000}">
      <text>
        <r>
          <rPr>
            <b/>
            <sz val="9"/>
            <color indexed="81"/>
            <rFont val="Tahoma"/>
            <family val="2"/>
          </rPr>
          <t>Los cargos Dt para las empresas sin ADD SI contienen ajustes. Es decir, que corresponde a los cargos que se trasladan al usuario final.</t>
        </r>
      </text>
    </comment>
    <comment ref="DJ40" authorId="0" shapeId="0" xr:uid="{00000000-0006-0000-2400-0000B4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K40" authorId="0" shapeId="0" xr:uid="{00000000-0006-0000-2400-0000B5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Q40" authorId="0" shapeId="0" xr:uid="{00000000-0006-0000-2400-0000B6000000}">
      <text>
        <r>
          <rPr>
            <b/>
            <sz val="9"/>
            <color indexed="81"/>
            <rFont val="Tahoma"/>
            <family val="2"/>
          </rPr>
          <t>Los cargos Dt para las empresas sin ADD SI contienen ajustes. Es decir, que corresponde a los cargos que se trasladan al usuario final.</t>
        </r>
      </text>
    </comment>
    <comment ref="DR40" authorId="0" shapeId="0" xr:uid="{00000000-0006-0000-2400-0000B7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S40" authorId="0" shapeId="0" xr:uid="{00000000-0006-0000-2400-0000B8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DY40" authorId="0" shapeId="0" xr:uid="{00000000-0006-0000-2400-0000B9000000}">
      <text>
        <r>
          <rPr>
            <b/>
            <sz val="9"/>
            <color indexed="81"/>
            <rFont val="Tahoma"/>
            <family val="2"/>
          </rPr>
          <t>Los cargos Dt para las empresas sin ADD SI contienen ajustes. Es decir, que corresponde a los cargos que se trasladan al usuario final.</t>
        </r>
      </text>
    </comment>
    <comment ref="DZ40" authorId="0" shapeId="0" xr:uid="{00000000-0006-0000-2400-0000BA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 ref="EA40" authorId="0" shapeId="0" xr:uid="{00000000-0006-0000-2400-0000BB000000}">
      <text>
        <r>
          <rPr>
            <b/>
            <sz val="9"/>
            <color indexed="81"/>
            <rFont val="Tahoma"/>
            <family val="2"/>
          </rPr>
          <t>Diego Fernando Borda Tovar:</t>
        </r>
        <r>
          <rPr>
            <sz val="9"/>
            <color indexed="81"/>
            <rFont val="Tahoma"/>
            <family val="2"/>
          </rPr>
          <t xml:space="preserve">
Los cargos Dt para las empresas sin ADD SI contienen ajustes. Es decir, que corresponde a los cargos que se trasladan al usuario final.</t>
        </r>
      </text>
    </comment>
  </commentList>
</comments>
</file>

<file path=xl/sharedStrings.xml><?xml version="1.0" encoding="utf-8"?>
<sst xmlns="http://schemas.openxmlformats.org/spreadsheetml/2006/main" count="5340" uniqueCount="485">
  <si>
    <t>AÑO</t>
  </si>
  <si>
    <t>PERIODO</t>
  </si>
  <si>
    <t>GM</t>
  </si>
  <si>
    <t>TM</t>
  </si>
  <si>
    <t>PR</t>
  </si>
  <si>
    <t>D</t>
  </si>
  <si>
    <t>CV</t>
  </si>
  <si>
    <t>RM</t>
  </si>
  <si>
    <t>EMPRESA:</t>
  </si>
  <si>
    <t>ESTRATO 1</t>
  </si>
  <si>
    <t>ESTRATO 2</t>
  </si>
  <si>
    <t>ESTRATO 3</t>
  </si>
  <si>
    <t>ESTRATO 4</t>
  </si>
  <si>
    <t>ESTRATO 5 y 6, Ind y Com</t>
  </si>
  <si>
    <t>MERCADO:</t>
  </si>
  <si>
    <t>NARIÑO</t>
  </si>
  <si>
    <t>CHOCÓ</t>
  </si>
  <si>
    <t>HUILA</t>
  </si>
  <si>
    <t>META</t>
  </si>
  <si>
    <t>TULUÁ</t>
  </si>
  <si>
    <t>TOLIMA</t>
  </si>
  <si>
    <t>CELSIA COLOMBIA S.A. E.S.P.</t>
  </si>
  <si>
    <t>RUITOQUE S.A. E.S.P.</t>
  </si>
  <si>
    <t>RUITOQUE</t>
  </si>
  <si>
    <t>GUAVIARE</t>
  </si>
  <si>
    <t>Empresa</t>
  </si>
  <si>
    <t>Mercado de Comercialización</t>
  </si>
  <si>
    <t>ESSA S.A. E.S.P.</t>
  </si>
  <si>
    <t>CENS S.A. E.S.P.</t>
  </si>
  <si>
    <t>CHEC S.A. E.S.P.</t>
  </si>
  <si>
    <t>EDEQ S.A. E.S.P.</t>
  </si>
  <si>
    <t>EPM E.S.P.</t>
  </si>
  <si>
    <t>EMCALI E.I.C.E. E.S.P.</t>
  </si>
  <si>
    <t>CETSA S.A. E.S.P.</t>
  </si>
  <si>
    <t>CEO S.A.S. E.S.P.</t>
  </si>
  <si>
    <t>CEDENAR S.A. E.S.P.</t>
  </si>
  <si>
    <t>EMEESA S.A. E.S.P.</t>
  </si>
  <si>
    <t>EBSA S.A. E.S.P.</t>
  </si>
  <si>
    <t>ENELAR S.A. E.S.P.</t>
  </si>
  <si>
    <t>ELECTROHUILA S.A. E.S.P.</t>
  </si>
  <si>
    <t>DISPAC S.A. E.S.P.</t>
  </si>
  <si>
    <t>ENERGUVIARE E.S.P.</t>
  </si>
  <si>
    <t>ELECTROCAQUETÁ S.A. E.S.P.</t>
  </si>
  <si>
    <t>EMSA S.A. E.S.P.</t>
  </si>
  <si>
    <t>EE PUTUMAYO S.A. E.S.P.</t>
  </si>
  <si>
    <t>EMEVASI S.A. E.S.P.</t>
  </si>
  <si>
    <t>EEBP S.A. E.S.P.</t>
  </si>
  <si>
    <t>ENERCA S.A. E.S.P.</t>
  </si>
  <si>
    <t>SANTANDER</t>
  </si>
  <si>
    <t>NORTE DE SANTANDER</t>
  </si>
  <si>
    <t>CALDAS</t>
  </si>
  <si>
    <t>PEREIRA</t>
  </si>
  <si>
    <t>CARTAGO</t>
  </si>
  <si>
    <t>CAUCA</t>
  </si>
  <si>
    <t>ARAUCA</t>
  </si>
  <si>
    <t>CHOCO</t>
  </si>
  <si>
    <t>PUTUMAYO</t>
  </si>
  <si>
    <t>SIBUNDOY</t>
  </si>
  <si>
    <t>BAJO PUTUMAYO</t>
  </si>
  <si>
    <t>CASANARE</t>
  </si>
  <si>
    <t>QUINDÍO</t>
  </si>
  <si>
    <t>BOYACÁ</t>
  </si>
  <si>
    <t>CAQUETÁ</t>
  </si>
  <si>
    <t>EEP S.A. E.S.P. (Cartago)</t>
  </si>
  <si>
    <t>EEP S.A. E.S.P. (Pereira)</t>
  </si>
  <si>
    <t>REGRESAR</t>
  </si>
  <si>
    <t>Generación: Gm,i,j</t>
  </si>
  <si>
    <t>Costo de compra de energía ($/kWh) para el mes m, del comercializador minorista</t>
  </si>
  <si>
    <t>Costo de compra de energía en bolsa o por medio de contratos a largo plazo.</t>
  </si>
  <si>
    <t>Resolución CREG 011 de 2009</t>
  </si>
  <si>
    <r>
      <t xml:space="preserve">Es el valor único para todos los comercializadores con el cual se paga el </t>
    </r>
    <r>
      <rPr>
        <i/>
        <sz val="9"/>
        <color indexed="8"/>
        <rFont val="Calibri"/>
        <family val="2"/>
      </rPr>
      <t>transporte</t>
    </r>
    <r>
      <rPr>
        <sz val="9"/>
        <color indexed="8"/>
        <rFont val="Calibri"/>
        <family val="2"/>
      </rPr>
      <t xml:space="preserve"> de energía de las plantas generadoras hasta las redes del STR</t>
    </r>
  </si>
  <si>
    <t>Resolución CREG 015 de 2018, para los agentes que no tienen ingresos regulados con esta resolución les aplica la Resolución CREG 097 de 2008</t>
  </si>
  <si>
    <t>Resoluciones CREG 180, modificada por la Resolución CREG 019 de 2018 y resolución CREG 191 de 2014</t>
  </si>
  <si>
    <t>Margen de comercialización correspondiente al mes m, del comercializador minorista. ($/kWh)</t>
  </si>
  <si>
    <t xml:space="preserve">Remunera costos asociados a la comercialización: margen de la actividad, riesgo de cartera, contribuciones, pagos al administrador del mercado. </t>
  </si>
  <si>
    <t>Resolución CREG 119 de 2007</t>
  </si>
  <si>
    <t>Costo de restricciones y de Servicios asociados con generación asignados al Comercializador Minorista i en el mes m. ($/kWh)</t>
  </si>
  <si>
    <t xml:space="preserve">Corresponde a los costos de la generación más costosa que debió utilizarse para que el STN opere de manera segura y/o por las limitaciones de su red. </t>
  </si>
  <si>
    <t>Resolución CREG 119 de 20017 modificada por la Resolución CREG 173 de 2011</t>
  </si>
  <si>
    <t>Costo de compra, transporte y reducción de pérdidas de energía acumuladas hasta el nivel de tensión n, para el mes m, del comercializador minorista.</t>
  </si>
  <si>
    <t xml:space="preserve">Corresponde al costo reconocido de pérdidas de energía que por razones técnicas o no técnicas se pierden en el STN, STR, SDL; así como los costos de los programas de reducción de pérdidas no técnicas que se realicen por mercado de comercialización </t>
  </si>
  <si>
    <t xml:space="preserve">Varía por empresa de acuerdo al costo aprobado. </t>
  </si>
  <si>
    <t xml:space="preserve">La actualización se realiza con el índice de Precios al Productor (IPP).
Varía mensualmente por las variaciones en la demanda. </t>
  </si>
  <si>
    <t>Costo por uso del Sistema de Distribución (STR) ($/kWh) correspondiente al nivel de tensión n para el mes m. 
Los cargos para remunerar los define la LAC.</t>
  </si>
  <si>
    <r>
      <t xml:space="preserve">Corresponde al valor que se paga por </t>
    </r>
    <r>
      <rPr>
        <i/>
        <sz val="9"/>
        <color indexed="8"/>
        <rFont val="Calibri"/>
        <family val="2"/>
      </rPr>
      <t>transportar</t>
    </r>
    <r>
      <rPr>
        <sz val="9"/>
        <color indexed="8"/>
        <rFont val="Calibri"/>
        <family val="2"/>
      </rPr>
      <t xml:space="preserve"> la energía desde el STN hasta el usuario final a través del STR.
El Ministerio de Minas y Energía junto con la CREG definieron la conformación de las ADD que agrupan el cargo de Distribución de empresas que comparten ciertas características a través de un cargo unificado denominado DtUN.</t>
    </r>
  </si>
  <si>
    <t xml:space="preserve">La actualización se realiza con el índice de Precios al Productor (IPP).
Varía mensualmente </t>
  </si>
  <si>
    <t>La actualización se realiza con el índice de Precios al Consumidor (IPC).
Varía mensualmente.</t>
  </si>
  <si>
    <t>Restricciones:  Rm,i</t>
  </si>
  <si>
    <r>
      <t xml:space="preserve">Distribución: </t>
    </r>
    <r>
      <rPr>
        <b/>
        <i/>
        <sz val="9"/>
        <color indexed="8"/>
        <rFont val="Calibri"/>
        <family val="2"/>
      </rPr>
      <t>Dn,m</t>
    </r>
  </si>
  <si>
    <r>
      <t>Comercialización</t>
    </r>
    <r>
      <rPr>
        <b/>
        <i/>
        <sz val="9"/>
        <color indexed="8"/>
        <rFont val="Calibri"/>
        <family val="2"/>
      </rPr>
      <t>: Cvm,i,j</t>
    </r>
  </si>
  <si>
    <t>COMPONENTE</t>
  </si>
  <si>
    <t>RESOLUCIÓN</t>
  </si>
  <si>
    <t>DEFINICIÓN DEL COMPONENTE</t>
  </si>
  <si>
    <t>EXPLICACIÓN</t>
  </si>
  <si>
    <t>FACTORES DE VARIACIÓN</t>
  </si>
  <si>
    <t xml:space="preserve">Información tarifaria del servicio público de energía eléctrica </t>
  </si>
  <si>
    <t>* Pesos corrientes</t>
  </si>
  <si>
    <t>1. COSTO UNITARIO DE PRESTACIÓN DEL SERVICIO
Nivel de Tensión 1, Propiedad de Activos del OR</t>
  </si>
  <si>
    <t>para el comercializador integrado al operador de red</t>
  </si>
  <si>
    <t>2. TARIFA AL USUARIO FINAL
Nivel de Tensión 1, Propiedad de Activos del OR (estrato 1, 2 y 3 hasta el CS)</t>
  </si>
  <si>
    <t>Costo Unitario de Prestación de Servicio - CU</t>
  </si>
  <si>
    <t xml:space="preserve">Opción Tarifaria </t>
  </si>
  <si>
    <t>CUV_Op</t>
  </si>
  <si>
    <t xml:space="preserve">3. OPCIÓN TARIFARIA
Nivel de Tensión 1, Propiedad de Activos del OR </t>
  </si>
  <si>
    <t>CUV_119</t>
  </si>
  <si>
    <t>3. OPCIÓN TARIFARIA
Nivel de Tensión 1, Propiedad de Activos del OR</t>
  </si>
  <si>
    <t>Costo Unitario de Prestación del Servicio resultado de aplicar la metodología establecida en la Res. CREG 119 de 2007.</t>
  </si>
  <si>
    <t>Costo Unitario de Prestación del Servicio resultado de aplicar la metodología establecida en la Res. CREG 012 de 2020. Opción Tarifaria</t>
  </si>
  <si>
    <r>
      <t xml:space="preserve">La Superintendencia de Servicios Públicos Domiciliarios – SSPD presenta en este documento a todos los grupos de interés la información relacionada con el Costo Unitario de Prestación del Servicio (CU) y las tarifas de energía aplicadas por los comercializadores integrados a los Operadores de Red (OR) del nivel de tensión 1 con propiedad de activos del OR en una ventana de 12 meses.
Lo anterior, permitirá realizar el seguimiento mensual del comportamiento del CU y la tarifa por cada uno de los interesados a la empresa de su interés.
</t>
    </r>
    <r>
      <rPr>
        <b/>
        <i/>
        <u/>
        <sz val="11"/>
        <color theme="1"/>
        <rFont val="Calibri"/>
        <family val="2"/>
        <scheme val="minor"/>
      </rPr>
      <t>Costo Unitario de Prestación del Servicio:</t>
    </r>
    <r>
      <rPr>
        <sz val="11"/>
        <color theme="1"/>
        <rFont val="Calibri"/>
        <family val="2"/>
        <scheme val="minor"/>
      </rPr>
      <t xml:space="preserve"> Es el costo económico eficiente de prestación del servicio al usuario final regulado. El Costo Unitario de Prestación del Servicio (CU) de energía eléctrica, de acuerdo con la regulación establecida por la Comisión de Regulación de Energía y Gas – CREG, está conformado por la suma de los componentes de generación (G), transmisión (T), distribución (D), comercialización (C), pérdidas (PR) y restricciones del sistema (R), cada uno de los cuales obedece a unas condiciones reguladas para la determinación de su valor. 
</t>
    </r>
    <r>
      <rPr>
        <b/>
        <i/>
        <u/>
        <sz val="11"/>
        <color theme="1"/>
        <rFont val="Calibri"/>
        <family val="2"/>
        <scheme val="minor"/>
      </rPr>
      <t>Tarifa</t>
    </r>
    <r>
      <rPr>
        <sz val="11"/>
        <color theme="1"/>
        <rFont val="Calibri"/>
        <family val="2"/>
        <scheme val="minor"/>
      </rPr>
      <t>: Es el valor resultante de aplicar al Costo Unitario de Prestación del Servicio el factor de subsidio o contribución autorizado legalmente. En el caso de los usuarios de estrato 4 y/o usuarios no residenciales que no son beneficiarios de subsidio, ni están sujetos al pago de contribución, la tarifa corresponde al Costo Unitario de Prestación del Servicio.</t>
    </r>
  </si>
  <si>
    <t>ANTIOQUIA CREG 078/07</t>
  </si>
  <si>
    <t>BOGOTÁ - CUNDINAMARCA CREG 199/16</t>
  </si>
  <si>
    <t>CALI - YUMBO - PUERTO TEJADA</t>
  </si>
  <si>
    <t>CELSIA VALLE DEL CAUCA</t>
  </si>
  <si>
    <t>POPAYÁN - PURACÉ</t>
  </si>
  <si>
    <t>CARIBE SOL</t>
  </si>
  <si>
    <t>CARIBE MAR</t>
  </si>
  <si>
    <t>AIR-E S.A.S. E.S.P.</t>
  </si>
  <si>
    <t>CARIBEMAR DE LA COSTA S.A.S. E.S.P. (AFINIA)</t>
  </si>
  <si>
    <t>ADD</t>
  </si>
  <si>
    <t>OCCIDENTE</t>
  </si>
  <si>
    <t>SIN ADD</t>
  </si>
  <si>
    <t>CENTRO</t>
  </si>
  <si>
    <t>ORIENTE</t>
  </si>
  <si>
    <t>SUR</t>
  </si>
  <si>
    <t>CENTRALES ELÉCTRICAS DE NARIÑO S.A. E.S.P. (ID 520)</t>
  </si>
  <si>
    <t>CELSIA COLOMBIA S.A. E.S.P. (536)</t>
  </si>
  <si>
    <t>CENTRALES ELÉCTRICAS DE NORTE DE SANTANDER S.A. E.S.P. (604)</t>
  </si>
  <si>
    <t>COMPAÑÍA ENERGÉTICA DE OCCIDENTE E.S.P. (23442)</t>
  </si>
  <si>
    <t>COMPAÑÍA DE ELECTRICIDAD DE TULUÁ S.A. E.S.P. (637)</t>
  </si>
  <si>
    <t>CENTRAL HIDROELÉCTRICA DE CALDAS S.A. E.S.P. (502)</t>
  </si>
  <si>
    <t>EMPRESA DISTRIBUIDORA DEL PACÍFICO S.A. E.S.P. (3226)</t>
  </si>
  <si>
    <t>EMPRESA DE ENERGÍA DE BOYACÁ S.A. E.S.P. (500)</t>
  </si>
  <si>
    <t>EMPRESA DE ENERGÍA DE QUINDÍO S.A. E.S.P. (523)</t>
  </si>
  <si>
    <t>EMPRESA DE ENERGÍA DEL PUTUMAYO S.A. E.S.P. (2016)</t>
  </si>
  <si>
    <t>EMPRESA DE ENERGÍA DEL BAJO PUTUMAYO S.A. E.S.P. (2371)</t>
  </si>
  <si>
    <t>EMPRESA DE ENERGÍA DE PEREIRA S.A. E.S.P. (2073)</t>
  </si>
  <si>
    <t>AIR-E S.A.S. E.S.P. (48307)</t>
  </si>
  <si>
    <t>CARIBEMAR DE LA COSTA S.A.S. E.S.P. (AFINIA) (48305)</t>
  </si>
  <si>
    <t>ELECTRIFICADORA DE CAQUETÁ S.A. E.S.P. (1032)</t>
  </si>
  <si>
    <t>ELECTRIFICADORA DEL HUILA S.A. E.S.P. (1014)</t>
  </si>
  <si>
    <t>EMPRESAS MUNICIPALES DE CALI E.S.P. (2438)</t>
  </si>
  <si>
    <t>EMPRESA MUNICIPAL DE ENERGÍA ELÉCTRICA S.A. E.S.P. (694)</t>
  </si>
  <si>
    <t>EMPRESA DE ENERGÍA DEL VALLE DE SIBUNDOY S.A. E.S.P. (1846)</t>
  </si>
  <si>
    <t>ELECTRIFICADORA DEL META S.A. E.S.P. (600)</t>
  </si>
  <si>
    <t>EMPRESA DE ENERGÍA DE ARAUCA E.S.P. (599)</t>
  </si>
  <si>
    <t>EMPRESA DE ENERGÍA DE CASANARE S.A. E.S.P. (3370)</t>
  </si>
  <si>
    <t>EMPRESA DE ENERGÍA ELÉCTRICA DEL DEPARTAMENTO DEL GUAVIARE E.S.P. (3076)</t>
  </si>
  <si>
    <t>EMPRESAS PÚBLICAS DE MEDELLÍN E.S.P. (564)</t>
  </si>
  <si>
    <t>ELECTRIFICADORA DE SANTANDER S.A. E.S.P. (524)</t>
  </si>
  <si>
    <t>RUITOQUE S.A. E.S.P. (1737)</t>
  </si>
  <si>
    <t>ENEL COLOMBIA S.A. E.S.P.</t>
  </si>
  <si>
    <t>ENEL COLOMBIA S.A. E.S.P. (597)</t>
  </si>
  <si>
    <r>
      <t xml:space="preserve">La opción tarifaria ofrece al comercializador la posibilidad de cambiar el CU cuando las condiciones del mercado presentan un impacto considerable para el usuario. No obstante, como la empresa deja de percibir parte de sus ingresos, debe aplicar la opción tarifaria hasta que se recupere el valor financiado, lo que se traduce en cobros relativamente elevados, pero con incrementos parciales para el usuario como se evidencia en la siguiente gráfica
</t>
    </r>
    <r>
      <rPr>
        <b/>
        <i/>
        <sz val="11"/>
        <color theme="1"/>
        <rFont val="Calibri"/>
        <family val="2"/>
        <scheme val="minor"/>
      </rPr>
      <t xml:space="preserve">
Regulación Vigente:</t>
    </r>
    <r>
      <rPr>
        <sz val="11"/>
        <color theme="1"/>
        <rFont val="Calibri"/>
        <family val="2"/>
        <scheme val="minor"/>
      </rPr>
      <t xml:space="preserve">
Res. CREG 012 de 2020 </t>
    </r>
  </si>
  <si>
    <t>A</t>
  </si>
  <si>
    <t>Ingreso Regulado Mensual  (antes de compensaciones (COP))</t>
  </si>
  <si>
    <t>B</t>
  </si>
  <si>
    <t>Ingreso Variante Guatape ($)</t>
  </si>
  <si>
    <t>C</t>
  </si>
  <si>
    <t>Otros Conceptos ($)</t>
  </si>
  <si>
    <t>A - B - C = D</t>
  </si>
  <si>
    <t>Ingreso Regulado Bruto que pagan los comercializadores ($)</t>
  </si>
  <si>
    <t>E</t>
  </si>
  <si>
    <t>Ingreso a Compensar ($)</t>
  </si>
  <si>
    <t>D - E = F</t>
  </si>
  <si>
    <t>Ingreso Regulado Neto que pagan los Participantes del Mercado ($)</t>
  </si>
  <si>
    <t>G</t>
  </si>
  <si>
    <t>Energía del SIN (kWh)</t>
  </si>
  <si>
    <t>H</t>
  </si>
  <si>
    <t>∆T ($/kWh)</t>
  </si>
  <si>
    <t>( F / G ) + H</t>
  </si>
  <si>
    <t>Componente T ($/kWh)</t>
  </si>
  <si>
    <t>CREG 011-2009</t>
  </si>
  <si>
    <t>CREG 031-2022</t>
  </si>
  <si>
    <t>MEDIDAS TRANSITORIAS RESOLUCIONES CREG 101 027 de 2022 y CREG 101 031 de 2022</t>
  </si>
  <si>
    <t>Componente de Transmisión</t>
  </si>
  <si>
    <t>Componente de Distribución</t>
  </si>
  <si>
    <t>T_011</t>
  </si>
  <si>
    <t>T_031</t>
  </si>
  <si>
    <t>CENTRALES ELECTRICAS DEL NORTE DE SANTANDER S.A E.S.P</t>
  </si>
  <si>
    <t>N/A</t>
  </si>
  <si>
    <t>CENTRAL HIDROELECTRICA DE CALDAS S.A E.S.P</t>
  </si>
  <si>
    <t>EMPRESA DE ENERGIA DEL QUINDIO S.A. E.S.P.</t>
  </si>
  <si>
    <t>EMPRESA DE ENERGIA DE PEREIRA S.A. E.S.P.</t>
  </si>
  <si>
    <t>EMPRESAS PUBLICAS DE MEDELLIN E.S.P</t>
  </si>
  <si>
    <t>ELECTRIFICADORA DE SANTANDER S.A. E.S.P.</t>
  </si>
  <si>
    <t>RUITOQUE E.S.P</t>
  </si>
  <si>
    <t>CENTRALES ELECTRICAS DE NARIÑO S.A. E.S.P.</t>
  </si>
  <si>
    <t>CELSIA COLOMBIA S.A. E.S.P-VALLE</t>
  </si>
  <si>
    <t>COMPAÑIA ENERGETICA DE OCCIDENTE S.A.S. ESP</t>
  </si>
  <si>
    <t>EMPRESA DE ENERGÍA DE PEREIRA S.A E.S.P-MERCADO CARTAGO</t>
  </si>
  <si>
    <t>EMPRESAS MUNICIPALES DE CALI E.I.C.E. E.S.P.</t>
  </si>
  <si>
    <t>EMPRESA MUNICIPAL DE ENERGÍA ELÉCTRICA S.A E.S.P</t>
  </si>
  <si>
    <t xml:space="preserve">CELSIA COLOMBIA S.A. E.S.P-TOLIMA </t>
  </si>
  <si>
    <t>EMPRESA DE ENERGIA DE BOYACA S.A. E.S.P.</t>
  </si>
  <si>
    <t>ELECTRIFICADORE DEL HUILA</t>
  </si>
  <si>
    <t>ENEL COLOMBIA S.A. E.S.P</t>
  </si>
  <si>
    <t>EMPRESA DE ENERGÍA DE ARAUCA</t>
  </si>
  <si>
    <t>EMPRESA DE ENERGÍA DEL BAJO PUTUMAYO S.A E.S.P</t>
  </si>
  <si>
    <t>ELECTRIFICADORA DEL CAQUETA S.A. E.S.P</t>
  </si>
  <si>
    <t>ELECTRIFICADORA DEL META S.A. E.S.P</t>
  </si>
  <si>
    <t>EMPRESA DE ENERGÍA DE CASANARE S.A E.S.P</t>
  </si>
  <si>
    <t>EMPRESA DE ENERGÍA DEL PUTUMAYO S.A E.S.P</t>
  </si>
  <si>
    <t>EMPRESA DISTRIBUIDORA DEL PACIFICO S.A. E.S.P.</t>
  </si>
  <si>
    <t>EMPRESA DE ENERGIA ELECTRICA DEL DEPARTAMENTO DEL GUAVIARE S.A E.S.P</t>
  </si>
  <si>
    <t>CARIBEMAR DE LA COSTA (AFINIA) S.A. E.S.P</t>
  </si>
  <si>
    <t>AIR-E S.A.S E.S.P</t>
  </si>
  <si>
    <t>OPERADOR DE RED</t>
  </si>
  <si>
    <t>ACOGIDO A LA RES. CREG 101 031 de 2022</t>
  </si>
  <si>
    <t>NO</t>
  </si>
  <si>
    <t>SI</t>
  </si>
  <si>
    <t>Indexador CREG 101 031 de 2022</t>
  </si>
  <si>
    <t>NT 1</t>
  </si>
  <si>
    <t>NT 2</t>
  </si>
  <si>
    <t>NT 3</t>
  </si>
  <si>
    <t>Cargos estimados del STN que se trasladan al Costo Unitario de Prestación del Servicio</t>
  </si>
  <si>
    <t>STR: Sistema de Transmisión Regional</t>
  </si>
  <si>
    <t>SDL: Sistema de Distribución Local</t>
  </si>
  <si>
    <t>CAMBIO INDEXADOR OCTUBRE 2022</t>
  </si>
  <si>
    <t>Cargos SDL ($/kWh)</t>
  </si>
  <si>
    <t>Cargos STR 
NT 4 ($/kWh)</t>
  </si>
  <si>
    <t>Cargos ADD ($/kWh)</t>
  </si>
  <si>
    <t>Indexador CREG 015 de 2018</t>
  </si>
  <si>
    <t>DEFINITIVO SEPTIEMRE 2022</t>
  </si>
  <si>
    <t>PRELIMINAR OCTUBRE 2022</t>
  </si>
  <si>
    <t>RESOLUCIÓN CREG 015 de 2018</t>
  </si>
  <si>
    <t>RESOLUCIÓN CREG 101 031 de 2022</t>
  </si>
  <si>
    <t>DEFINITIVO OCTUBRE 2022</t>
  </si>
  <si>
    <t>CÁLCULOS PREVIOS A LA MODIFICACIÓN DEL INDEXADOR</t>
  </si>
  <si>
    <t>VALORES PARA OCTUBRE 2022 POSTERIOR A LA APLICACIÓN DEL NUEVO INDEXADOR</t>
  </si>
  <si>
    <t>CENS</t>
  </si>
  <si>
    <t>CHEC</t>
  </si>
  <si>
    <t>EDEQ</t>
  </si>
  <si>
    <t>EEP Pereira</t>
  </si>
  <si>
    <t>EPM</t>
  </si>
  <si>
    <t>ESSA</t>
  </si>
  <si>
    <t>CEDENAR</t>
  </si>
  <si>
    <t>CELSIA COLOMBIA Valle</t>
  </si>
  <si>
    <t>CEO</t>
  </si>
  <si>
    <t>CETSA</t>
  </si>
  <si>
    <t>COMPAÑÍA DE ELECTRICIDAD DE TULUÁ S.A. E.S.P-TULUA</t>
  </si>
  <si>
    <t>EEP Cartago</t>
  </si>
  <si>
    <t>EMCALI</t>
  </si>
  <si>
    <t>EMEESA</t>
  </si>
  <si>
    <t>CELSIA COLOMBIA Tolima</t>
  </si>
  <si>
    <t>EBSA</t>
  </si>
  <si>
    <t>ELECTROHUILA</t>
  </si>
  <si>
    <t>ENEL COLOMBIA</t>
  </si>
  <si>
    <t>ENELAR</t>
  </si>
  <si>
    <t>EEBP</t>
  </si>
  <si>
    <t>EMSA</t>
  </si>
  <si>
    <t>ENERCA</t>
  </si>
  <si>
    <t>EEPUTUMAYO</t>
  </si>
  <si>
    <t>DISPAC</t>
  </si>
  <si>
    <t>ENERGUAVIARE</t>
  </si>
  <si>
    <t>CARIBEMAR</t>
  </si>
  <si>
    <t>AIRE</t>
  </si>
  <si>
    <t>DtUN</t>
  </si>
  <si>
    <t>Dt NT1</t>
  </si>
  <si>
    <t>ELECTROCAQUETA</t>
  </si>
  <si>
    <t>SIGLA</t>
  </si>
  <si>
    <t>VARIACIONES % OCT Def Vs. Oct Pre</t>
  </si>
  <si>
    <t>Diferencia $/kWh OCT Def Vs. Oct Pre</t>
  </si>
  <si>
    <t>GRÁFICAS NT1</t>
  </si>
  <si>
    <t>NT: Nivel de Tensión</t>
  </si>
  <si>
    <t>ADD: Área de Distribución</t>
  </si>
  <si>
    <t>Componente T SIN AJUSTES($/kWh)</t>
  </si>
  <si>
    <t>VALORES PARA NOVIEMBRE 2022 POSTERIOR A LA APLICACIÓN DEL NUEVO INDEXADOR</t>
  </si>
  <si>
    <t>DEFINITIVO NOVIEMBRE 2022</t>
  </si>
  <si>
    <t>EMPRESA DE ENERGÍA DEL VALLE DEL SIBUNDOY</t>
  </si>
  <si>
    <t>EMEVASI</t>
  </si>
  <si>
    <t>DtUN_031</t>
  </si>
  <si>
    <t>DtUN_015</t>
  </si>
  <si>
    <t>EVOLUCIÓN CARGOS ADD NIVEL DE TENSIÓN 1 PROPIEDAD ACTIVOS OR</t>
  </si>
  <si>
    <t>Evolución ADD</t>
  </si>
  <si>
    <t>Nivel de Tensión 1 Propiedad de Activos del OR</t>
  </si>
  <si>
    <t>EMPRESA</t>
  </si>
  <si>
    <t>EEP PEREIRA</t>
  </si>
  <si>
    <t>EEP CARTAGO</t>
  </si>
  <si>
    <t>EE PUTUMAYO</t>
  </si>
  <si>
    <t>EE BAJO PUTUMAYO</t>
  </si>
  <si>
    <t>ELECTROCAQUETÁ</t>
  </si>
  <si>
    <t>AFINIA</t>
  </si>
  <si>
    <t>PROMEDIO</t>
  </si>
  <si>
    <t>Variaciones CU</t>
  </si>
  <si>
    <t>Variaciones Tarifas</t>
  </si>
  <si>
    <t>DEFINITIVO DICIEMBRE 2022</t>
  </si>
  <si>
    <t>En Dic 2022 se actualiza la tabla de Variación del CU Octubre respecto de Septiembre ya que algunas empresas republicaron tarifas de Octubre de 2022.</t>
  </si>
  <si>
    <t>En Dic 2022 se actualiza la tabla de Variación del CU Noviembre respecto de Octubre ya que algunas empresas republicaron tarifas de Octubre de 2022.</t>
  </si>
  <si>
    <t>Variación CU Octubre respecto de Septiembre</t>
  </si>
  <si>
    <t>Variación CU Noviembre respecto de Octubre</t>
  </si>
  <si>
    <t>Variación CU Diciembre respecto de Noviembre</t>
  </si>
  <si>
    <t>Variación Tarifas por Estrato Octubre respecto de Septiembre</t>
  </si>
  <si>
    <t>Variación Tarifas por Estrato Noviembre respecto de Octubre</t>
  </si>
  <si>
    <t>Variación Tarifas por Estrato Diciembre respecto de Noviembre</t>
  </si>
  <si>
    <t>VALORES PARA DICIEMBRE 2022 POSTERIOR A LA APLICACIÓN DEL NUEVO INDEXADOR</t>
  </si>
  <si>
    <t>VALORES PARA ENERO 2023 POSTERIOR A LA APLICACIÓN DEL NUEVO INDEXADOR</t>
  </si>
  <si>
    <t>DEFINITIVO ENERO 2023</t>
  </si>
  <si>
    <t>VARIACIONES % Nov Def Vs. Oct Def</t>
  </si>
  <si>
    <t>VARIACIONES % Dic Def Vs. Nov Def</t>
  </si>
  <si>
    <t>VARIACIONES % Ene 23 Def Vs. Dic 22</t>
  </si>
  <si>
    <t>Variación Tarifas por Estrato Enero 2023 respecto de Diciembre 2022</t>
  </si>
  <si>
    <t>Variación CU Enero 2023 respecto de Diciembre 2022</t>
  </si>
  <si>
    <t>VALORES PARA FEBRERO 2023 POSTERIOR A LA APLICACIÓN DEL NUEVO INDEXADOR</t>
  </si>
  <si>
    <t>DEFINITIVO FEBRERO 2023</t>
  </si>
  <si>
    <t>VARIACIONES % Feb 23 Def Vs. Ene 23</t>
  </si>
  <si>
    <t>Variación CU Febrero 2023 respecto de Enero 2023</t>
  </si>
  <si>
    <t>Variación Tarifas por Estrato Febrero 2023 respecto de Enero 2023</t>
  </si>
  <si>
    <t>ID COMERCIALIZADOR</t>
  </si>
  <si>
    <t>COMERCIALIZADOR</t>
  </si>
  <si>
    <t>ID MERCADO</t>
  </si>
  <si>
    <t>MERCADO</t>
  </si>
  <si>
    <t>ALFA</t>
  </si>
  <si>
    <t>CALI</t>
  </si>
  <si>
    <t>EPSAU</t>
  </si>
  <si>
    <t>ANTIOQUIA UNIFICADO CREG078</t>
  </si>
  <si>
    <t>AIR-E</t>
  </si>
  <si>
    <t>Factor de eficiencia Alfa para el cálculo del componente de Generación</t>
  </si>
  <si>
    <r>
      <rPr>
        <b/>
        <sz val="11"/>
        <color theme="1"/>
        <rFont val="Calibri"/>
        <family val="2"/>
        <scheme val="minor"/>
      </rPr>
      <t xml:space="preserve">Fuente: </t>
    </r>
    <r>
      <rPr>
        <sz val="11"/>
        <color theme="1"/>
        <rFont val="Calibri"/>
        <family val="2"/>
        <scheme val="minor"/>
      </rPr>
      <t>Formato T9 SUI</t>
    </r>
  </si>
  <si>
    <t>Alfas</t>
  </si>
  <si>
    <t>VALORES PARA MARZO 2023 POSTERIOR A LA APLICACIÓN DEL NUEVO INDEXADOR</t>
  </si>
  <si>
    <t>DEFINITIVO MARZO 2023</t>
  </si>
  <si>
    <t>Variación CU Marzo 2023 respecto de Febrero 2023</t>
  </si>
  <si>
    <t>Variación Tarifas por Estrato Marzo 2023 respecto de Febrero 2023</t>
  </si>
  <si>
    <t>Variación CU Abril 2023 respecto de Marzo 2023</t>
  </si>
  <si>
    <t>Variación Tarifas por Estrato Abril 2023 respecto de Marzo 2023</t>
  </si>
  <si>
    <t>VALORES PARA ABRIL 2023 POSTERIOR A LA APLICACIÓN DEL NUEVO INDEXADOR</t>
  </si>
  <si>
    <t>DEFINITIVO ABRIL 2023</t>
  </si>
  <si>
    <t>VARIACIONES % Mar 23 Def Vs. Feb 23</t>
  </si>
  <si>
    <t>VARIACIONES % Abr 23 Def Vs. Mar 23</t>
  </si>
  <si>
    <t>VARIACIONES % May 23 Def Vs. Abr 23</t>
  </si>
  <si>
    <t>DEFINITIVO MAYO 2023</t>
  </si>
  <si>
    <t>VALORES PARA MAYO 2023 POSTERIOR A LA APLICACIÓN DEL NUEVO INDEXADOR</t>
  </si>
  <si>
    <t>Variación CU Mayo 2023 respecto de Abril 2023</t>
  </si>
  <si>
    <t>Variación Tarifas por Estrato Mayo 2023 respecto de Abril 2023</t>
  </si>
  <si>
    <t>Variación CU Junio 2023 respecto de Mayo 2023</t>
  </si>
  <si>
    <t>Variación Tarifas por Estrato Junio 2023 respecto de Mayo 2023</t>
  </si>
  <si>
    <t>VALORES PARA JUNIO 2023 POSTERIOR A LA APLICACIÓN DEL NUEVO INDEXADOR</t>
  </si>
  <si>
    <t>DEFINITIVO JUNIO 2023</t>
  </si>
  <si>
    <t>VALORES PARA JUlIO 2023 POSTERIOR A LA APLICACIÓN DEL NUEVO INDEXADOR</t>
  </si>
  <si>
    <t>DEFINITIVO JULIO 2023</t>
  </si>
  <si>
    <t>VARIACIONES % Jun 23 Def Vs. May 23</t>
  </si>
  <si>
    <t>VARIACIONES % Jul 23 Def Vs. Jun 23</t>
  </si>
  <si>
    <t>Se realiza un ajuste en CELSIA COLOMBIA mercado Tolima por cuando los % tenían un error de cálculo.</t>
  </si>
  <si>
    <t>Variación CU Julio 2023 respecto de Junio 2023</t>
  </si>
  <si>
    <t>Variación Tarifas por Estrato Julio 2023 respecto de Junio 2023</t>
  </si>
  <si>
    <t>Variación CU Agosto 2023 respecto de Julio 2023</t>
  </si>
  <si>
    <t>Variación Tarifas por Estrato Agosto 2023 respecto de Julio 2023</t>
  </si>
  <si>
    <t>DEFINITIVO AGOSTO 2023</t>
  </si>
  <si>
    <t>VALORES PARA AGOSTO 2023 POSTERIOR A LA APLICACIÓN DEL NUEVO INDEXADOR</t>
  </si>
  <si>
    <t>VARIACIONES % Ago 23 Def Vs. Jul 23</t>
  </si>
  <si>
    <t>DEFINITIVO SEPTIEMBRE 2023</t>
  </si>
  <si>
    <t>VARIACIONES % Sep 23 Def Vs. Ago 23</t>
  </si>
  <si>
    <t>Variación CU Septiembre 2023 respecto de Agosto 2023</t>
  </si>
  <si>
    <t>Variación CU Octubre 2023 respecto de Septiembre 2023</t>
  </si>
  <si>
    <t>Variación CU Noviembre 2023 respecto de Octubre 2023</t>
  </si>
  <si>
    <t>Variación Tarifas por Estrato Septiembre 2023 respecto de Agosto 2023</t>
  </si>
  <si>
    <t>Variación Tarifas por Estrato Octubre 2023 respecto de Septiembre 2023</t>
  </si>
  <si>
    <t>Variación Tarifas por Estrato Noviembre 2023 respecto de Octubre 2023</t>
  </si>
  <si>
    <t>DEFINITIVO OCTUBRE 2023</t>
  </si>
  <si>
    <t>DEFINITIVO NOVIEMBRE 2023</t>
  </si>
  <si>
    <t>VALORES PARA NOVIEMBRE 2023</t>
  </si>
  <si>
    <t>VARIACIONES % Oct 23 Def Vs. Sep 23</t>
  </si>
  <si>
    <t>VARIACIONES % Nov 23 Def Vs. Oct 23</t>
  </si>
  <si>
    <t>DFIERENCIAS Sep 23 Def Vs. Ago 23</t>
  </si>
  <si>
    <t>DIFERENCIAS Oct 23 Def Vs. Sep 23</t>
  </si>
  <si>
    <t>DIFERENCIAS Nov 23 Def Vs. Oct 23</t>
  </si>
  <si>
    <t>VALORES PARA SEPTIEMBRE 2023 FINALIZA Y ÚLTIMO MES APLICACIÓN RES. CREG 101 031 2022</t>
  </si>
  <si>
    <t>VALORES PARA OCTUBRE 2023</t>
  </si>
  <si>
    <t>Variación CU Diciembre 2023 respecto de Noviembre 2023</t>
  </si>
  <si>
    <t>Variación Tarifas por Estrato Diciembre 2023 respecto de Noviembre 2023</t>
  </si>
  <si>
    <t>Variación CU Enero 2024 respecto de Diciembre 2023</t>
  </si>
  <si>
    <t>Variación Tarifas por Estrato Enero 2024 respecto de Diciembre 2023</t>
  </si>
  <si>
    <t>Debe tenerse presente que para este mes, si bien se comparan el CU_119 de Diciembre con el CU_119 de Noviembre, el CU_119 de Diciembre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</si>
  <si>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Debe tenerse presente que para este mes, si bien se comparan el CU_119 de Enero con el CU_119 de Diciembre, el CU_119 de Enero mantiene la senda que traian las empresas en opción tarifaria y que era la intención de la aplicación de la Resolución CREG 101 028 de 2023. Lo anterior, para explicar que podrían verse valores muy altos de incremento pero en la realidad, deberían compararse con el CU aplicado en el mes anterior.  Esto solo sucede para el mes en el que se inicia la aplicacióin de la Res. CREG 101 028 de 2023.</t>
  </si>
  <si>
    <t>En el mes de febrero de 2024, se actualiza la variación del CUV_Op de DISPAC ya que realizó una republicación de su tarifas en su momento y no había sido tenida en cuenta por la SSPD.</t>
  </si>
  <si>
    <t>En el mes de febrero de 2024, se actualiza la variación de las tarifas de DISPAC ya que realizó una republicación de su tarifas en su momento y no había sido tenida en cuenta por la SSPD. Pasó del 3% al 6%.</t>
  </si>
  <si>
    <t>Variación CU Febrero 2024 respecto de Enero 2024</t>
  </si>
  <si>
    <t>Variación Tarifas por Estrato Febrero 2024 respecto de Enero 2024</t>
  </si>
  <si>
    <t>Resolución CREG 119 de 2007, modificada por la Resolución CREG 101 002de 2022.</t>
  </si>
  <si>
    <t>Mar-24</t>
  </si>
  <si>
    <t>Variación CU Marzo 2024 respecto de Febrero 2024</t>
  </si>
  <si>
    <t>Variación Tarifas por Estrato Marzo 2024 respecto de Febrero 2024</t>
  </si>
  <si>
    <t>Abr-24</t>
  </si>
  <si>
    <t>Variación CU Abril 2024 respecto de Marzo 2024</t>
  </si>
  <si>
    <t>Variación Tarifas por Estrato Abril 2024 respecto de Marzo 2024</t>
  </si>
  <si>
    <t>May-24</t>
  </si>
  <si>
    <t>Variación CU Mayo 2024 respecto de Abril 2024</t>
  </si>
  <si>
    <t>Jun-24</t>
  </si>
  <si>
    <t>Variación CU Junio 2024 respecto de Mayo 2024</t>
  </si>
  <si>
    <t>Variación Tarifas por Estrato Junio 2024 respecto de Mayo 2024</t>
  </si>
  <si>
    <t>Variación Tarifas por Estrato Mayo 2024 respecto de Abril 2024</t>
  </si>
  <si>
    <t>Jul-24</t>
  </si>
  <si>
    <t>Variación CU Julio 2024 respecto de Junio 2024</t>
  </si>
  <si>
    <t>Variación Tarifas por Estrato Julio 2024 respecto de Junio 2024</t>
  </si>
  <si>
    <t>Pérdidas:
 PRn,m,i,j</t>
  </si>
  <si>
    <t>N.°</t>
  </si>
  <si>
    <t>Este documento presenta la información publicada por las empresas prestadoras del servicio de energía eléctrica a través de sus páginas web y que es reportada en el Sistema Único de Información (SUI). No implica validación de la Superservicios.
A continuación, encontrará el listado de las empresas sobre las cuales puede consultar el costo unitario y la tarifa de prestación del servicio.</t>
  </si>
  <si>
    <t>Ago-24</t>
  </si>
  <si>
    <t>Variación CU Agosto 2024 respecto de Julio 2024</t>
  </si>
  <si>
    <t>Variación Tarifas por Estrato Agosto 2024 respecto de Julio 2024</t>
  </si>
  <si>
    <t>Sep-24</t>
  </si>
  <si>
    <t>Variación CU  Septiembre 2024 respecto de Agosto 2024</t>
  </si>
  <si>
    <t>Variación CU  Octubre 2024 respecto de Septiembre 2024</t>
  </si>
  <si>
    <t>Oct-24</t>
  </si>
  <si>
    <t>Nov-24</t>
  </si>
  <si>
    <t>Variación CU  noviembre 2024 respecto de octubre 2024</t>
  </si>
  <si>
    <t>Variación CU Noviembre 2024 respecto de Octubre2024</t>
  </si>
  <si>
    <t xml:space="preserve">Costo por uso del Sistema Nacional de Transmisión (STN) ($/kWh) para el mes m.
Liquidado por LAC </t>
  </si>
  <si>
    <r>
      <t xml:space="preserve">Transmisión: </t>
    </r>
    <r>
      <rPr>
        <b/>
        <i/>
        <sz val="9"/>
        <color indexed="8"/>
        <rFont val="Calibri"/>
        <family val="2"/>
      </rPr>
      <t>Tm</t>
    </r>
  </si>
  <si>
    <t xml:space="preserve">Contratos: Indexación por medio de IPC 
Bolsa: Varía hora a hora de acuerdo con las condiciones del mercado </t>
  </si>
  <si>
    <t>Es variable por cuanto depende principalmente de la magnitud de la disponibilidad de los activos de transmisión. 
Varía mensualmente.</t>
  </si>
  <si>
    <t>POPAYÁN</t>
  </si>
  <si>
    <t>Oct-24**</t>
  </si>
  <si>
    <t>Dic-24</t>
  </si>
  <si>
    <t>Variación CU Diciembre 2024 respecto de noviembre 2024</t>
  </si>
  <si>
    <t>Variación CU Diciembre 2024 respecto de Noviembre 2024</t>
  </si>
  <si>
    <t>Fecha de publicación del documento: Corte a enero del 2025</t>
  </si>
  <si>
    <t>Ene-25</t>
  </si>
  <si>
    <t>Variación CU enero 2025 respecto de diciembre 2024</t>
  </si>
  <si>
    <t>1</t>
  </si>
  <si>
    <t>COT</t>
  </si>
  <si>
    <r>
      <rPr>
        <b/>
        <sz val="10"/>
        <color theme="1"/>
        <rFont val="Calibri Light"/>
        <family val="2"/>
        <scheme val="major"/>
      </rPr>
      <t xml:space="preserve">Nota: </t>
    </r>
    <r>
      <rPr>
        <sz val="10"/>
        <color theme="1"/>
        <rFont val="Calibri Light"/>
        <family val="2"/>
        <scheme val="major"/>
      </rPr>
      <t>Los valores presentados de la variable COT se encuentran incluidos dentro del componente de Comercialización de acuerdo con la Res. CREG 101 028 de 2023</t>
    </r>
  </si>
  <si>
    <t xml:space="preserve">4. COT (Costo de Opción Tarifaria)
Nivel de Tensión 1, Propiedad de Activos del OR </t>
  </si>
  <si>
    <t>Costo asociado con la recuperación del saldo de la opción tarifaria (COT)</t>
  </si>
  <si>
    <r>
      <t xml:space="preserve">El COT brinda al comercializador la alternativa de desvincularse de la metodología de la Opción Tarifaria establecida en la Resolución CREG 012 de 2020 y adicionar un cargo al componente de Comercialización, permitiéndole así recuperar los saldos acumulados de opción tarifaria hasta la fecha de acogimiento a la Resolución CREG 101 028 de 2023.
</t>
    </r>
    <r>
      <rPr>
        <b/>
        <i/>
        <sz val="11"/>
        <color theme="1"/>
        <rFont val="Calibri"/>
        <family val="2"/>
        <scheme val="minor"/>
      </rPr>
      <t xml:space="preserve">
Regulación Vigente:</t>
    </r>
    <r>
      <rPr>
        <sz val="11"/>
        <color theme="1"/>
        <rFont val="Calibri"/>
        <family val="2"/>
        <scheme val="minor"/>
      </rPr>
      <t xml:space="preserve">
Res. CREG 101 028 de 2023 </t>
    </r>
  </si>
  <si>
    <r>
      <rPr>
        <b/>
        <i/>
        <sz val="11"/>
        <color theme="1"/>
        <rFont val="Calibri"/>
        <family val="2"/>
        <scheme val="minor"/>
      </rPr>
      <t>Regulación Vigente:</t>
    </r>
    <r>
      <rPr>
        <sz val="11"/>
        <color theme="1"/>
        <rFont val="Calibri"/>
        <family val="2"/>
        <scheme val="minor"/>
      </rPr>
      <t xml:space="preserve">
Circular CREG 095 de 2023</t>
    </r>
  </si>
  <si>
    <r>
      <rPr>
        <b/>
        <i/>
        <sz val="18"/>
        <color theme="1"/>
        <rFont val="Calibri"/>
        <family val="2"/>
        <scheme val="minor"/>
      </rPr>
      <t xml:space="preserve">Tarifas de Energía Eléctrica </t>
    </r>
    <r>
      <rPr>
        <sz val="11"/>
        <color theme="1"/>
        <rFont val="Calibri"/>
        <family val="2"/>
        <scheme val="minor"/>
      </rPr>
      <t xml:space="preserve">
La tarifa de energía eléctrica es el resultado de aplicar al Costo Unitario de Prestación del Servicio, los principios del Fondo de Solidaridad para Subsidios y Redistribución de Ingreso (FSSRI) donde, dependiendo el estrato socioeconómico, se aplica un subsidio o una contribución. Como resultado de lo anterior, los usuarios de los estratos 1, 2 y 3 (usuarios de menores ingresos), reciben subsidios por concepto del FSSRI de hasta el 60%, 50% y hasta 15% respectivamente, sobre el CU, aplicables al denominado Consumo de Subsistencia (CS).
En línea de lo anterior, el valor del porcentaje aplicado a cada estrato es el resultado de aplicar la metodología respetando los rangos descritos anteriormente y solo hasta el consumo de subsistencia, es decir que, si un usuario con derecho al subsidio consumió en el mes un valor por encima del CS, a partir del CS se le cobrará la energía con la tarifa plena correspondiente a la definida para el estrato 4. Los usuarios de los estratos 5 y 6 (usuarios residenciales de mayores ingresos), así como los usuarios pertenecientes al sector comercial e industrial, pagan una contribución del 20% sobre el CU, con destino a cubrir los subsidios otorgados a los usuarios de los estratos 1, 2 y 3.
Consumo de Subsistencia definido en la </t>
    </r>
    <r>
      <rPr>
        <b/>
        <sz val="11"/>
        <color theme="1"/>
        <rFont val="Calibri"/>
        <family val="2"/>
        <scheme val="minor"/>
      </rPr>
      <t>Resolución UPME 0355/04</t>
    </r>
    <r>
      <rPr>
        <sz val="11"/>
        <color theme="1"/>
        <rFont val="Calibri"/>
        <family val="2"/>
        <scheme val="minor"/>
      </rPr>
      <t xml:space="preserve">. Hasta 130 kWh/mes para usuarios ubicados a un altura superior a los 1.000 m s. n. m. y hasta 173 kWh/mes para usuarios ubicados a un altura inferior a los 1.000 m s. n. m.
</t>
    </r>
    <r>
      <rPr>
        <b/>
        <i/>
        <sz val="11"/>
        <color theme="1"/>
        <rFont val="Calibri"/>
        <family val="2"/>
        <scheme val="minor"/>
      </rPr>
      <t xml:space="preserve">Regulación Vigente: </t>
    </r>
    <r>
      <rPr>
        <sz val="11"/>
        <color theme="1"/>
        <rFont val="Calibri"/>
        <family val="2"/>
        <scheme val="minor"/>
      </rPr>
      <t xml:space="preserve">
Res. CREG 003 de 2021.
</t>
    </r>
    <r>
      <rPr>
        <b/>
        <sz val="11"/>
        <color theme="1"/>
        <rFont val="Calibri"/>
        <family val="2"/>
        <scheme val="minor"/>
      </rPr>
      <t/>
    </r>
  </si>
  <si>
    <r>
      <rPr>
        <b/>
        <i/>
        <sz val="11"/>
        <color theme="1"/>
        <rFont val="Calibri"/>
        <family val="2"/>
        <scheme val="minor"/>
      </rPr>
      <t>Regulación Vigente:</t>
    </r>
    <r>
      <rPr>
        <b/>
        <sz val="11"/>
        <color theme="1"/>
        <rFont val="Calibri"/>
        <family val="2"/>
        <scheme val="minor"/>
      </rPr>
      <t xml:space="preserve">
</t>
    </r>
    <r>
      <rPr>
        <sz val="11"/>
        <color theme="1"/>
        <rFont val="Calibri"/>
        <family val="2"/>
        <scheme val="minor"/>
      </rPr>
      <t xml:space="preserve">Res. CREG 101 028 de 2023 
</t>
    </r>
    <r>
      <rPr>
        <b/>
        <sz val="18"/>
        <color theme="1"/>
        <rFont val="Calibri"/>
        <family val="2"/>
        <scheme val="minor"/>
      </rPr>
      <t>Prestadores que se acogieron a la Resolución CREG 101 028 de 2023 (COT)</t>
    </r>
  </si>
  <si>
    <t xml:space="preserve">
Prestadores que no se acogieron a la Resolución CREG 101 028 de 2023 (COT)</t>
  </si>
  <si>
    <t>Para los comercializadores integrados al OR que no disponen de información relacionada con el COT y no aparecen en el listado de comercializadores que no se acogieron a la Resolución CREG 101 028 de 2023, significa que no tienen saldos pendientes por recuperar para el Nivel de Tensión 1 y la propiedad de activos del OR, o que, al momento de la expedición de dicha resolución, ya habían recuperado los saldos correspondientes.</t>
  </si>
  <si>
    <t>Variación CU febrero 2025 respecto de enero 2025</t>
  </si>
  <si>
    <t>Mes</t>
  </si>
  <si>
    <t>Comercializador Integrado con el Operador de Red</t>
  </si>
  <si>
    <t>NT1</t>
  </si>
  <si>
    <t>NT2</t>
  </si>
  <si>
    <t>NT3</t>
  </si>
  <si>
    <t>NT4</t>
  </si>
  <si>
    <t>Nota</t>
  </si>
  <si>
    <t>N.A.</t>
  </si>
  <si>
    <t>CARIBEMAR DE LA COSTA</t>
  </si>
  <si>
    <t>CELSIA TOLIMA</t>
  </si>
  <si>
    <t>CELSIA VALLE</t>
  </si>
  <si>
    <t>CENTRAL HIDROELÉCTRICA DE CALDAS</t>
  </si>
  <si>
    <t>CENTRALES ELÉCTRICAS DE NORTE DE SANTANDER</t>
  </si>
  <si>
    <t>COMPAÑÍA DE ELECTRICIDAD DE TULUA</t>
  </si>
  <si>
    <t>ELECTRIFICADORA DE SANTANDER</t>
  </si>
  <si>
    <t>ELECTRIFICADORA DEL CAQUETÁ</t>
  </si>
  <si>
    <t>ELECTRIFICADORA DEL HUILA</t>
  </si>
  <si>
    <t>ELECTRIFICADORA DEL META</t>
  </si>
  <si>
    <t>EMPRESA DE ENERGÍA DE BOYACÁ</t>
  </si>
  <si>
    <t>EMPRESA DE ENERGÍA DE PEREIRA</t>
  </si>
  <si>
    <t>EMPRESA DE ENERGÍA DEL CASANARE</t>
  </si>
  <si>
    <t>EMPRESA DE ENERGÍA DEL QUINDÍO</t>
  </si>
  <si>
    <t>EMPRESA DE ENERGÍA DEL DEPARTAMENTO DEL GUAVIARE</t>
  </si>
  <si>
    <t>EMPRESA MUNICIPAL DE ENERGIA ELÉCTRICA</t>
  </si>
  <si>
    <t>EMPRESAS MUNICIPALES DE CARTAGO</t>
  </si>
  <si>
    <t>EMPRESAS PÚBLICAS DE MEDELLÍN</t>
  </si>
  <si>
    <t>CENTRALES ELÉCTRICAS DE NARIÑO</t>
  </si>
  <si>
    <t>Ajuste NT1 30-01-2024</t>
  </si>
  <si>
    <t>Ajuste NT1 15-02-2024</t>
  </si>
  <si>
    <t>Ajuste NT2 03-04-2024</t>
  </si>
  <si>
    <t>Ajuste NT1 20-03-2024</t>
  </si>
  <si>
    <t>Ajuste NT1 18-03-2024</t>
  </si>
  <si>
    <t>Ajuste NT3 19-03-2024</t>
  </si>
  <si>
    <t>Ajuste NT1 y NT2 19-03-2024</t>
  </si>
  <si>
    <t>Ajuste NT1, NT2 y NT3 19-04-2024</t>
  </si>
  <si>
    <t>Ajuste NT1 15-04-2024</t>
  </si>
  <si>
    <t>Ajuste NT1 22-05-2024</t>
  </si>
  <si>
    <t xml:space="preserve">EMPRESA DE ENERGÍA DE BOYACÁ </t>
  </si>
  <si>
    <t>Ajuste NT1 28-05-2024</t>
  </si>
  <si>
    <t>Ajuste NT2 13-08-24</t>
  </si>
  <si>
    <t>Ajuste NT1 17-06-24</t>
  </si>
  <si>
    <t xml:space="preserve">Ajuste NT1 26-07-24 </t>
  </si>
  <si>
    <t xml:space="preserve">Ajuste NT3 24-07-24 </t>
  </si>
  <si>
    <t xml:space="preserve">Ajuste NT1 26-08-24 </t>
  </si>
  <si>
    <t>Republicación CAC NT2 y NT3 16-10-2024</t>
  </si>
  <si>
    <t>AIR-E INTERVENIDA</t>
  </si>
  <si>
    <t>Ajuste n=1 25-09-2024</t>
  </si>
  <si>
    <t>Ajuste n=1 y n=2 20-09-2024</t>
  </si>
  <si>
    <t>Ajuste NT1 el 18-10-2024</t>
  </si>
  <si>
    <t>modificado N1 el 28.11.2024</t>
  </si>
  <si>
    <t>Ajuste NT1, NT2 y NT3 17-12-2024</t>
  </si>
  <si>
    <t>Ajuste NT1, NT2 y NT3 31-12-2024</t>
  </si>
  <si>
    <t>Ajuste NT1 15-01-2025</t>
  </si>
  <si>
    <t>Feb-25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</si>
</sst>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Red]0.00%\ \ \ \↑;[Color10]\-0.00%\ \ \ \↓"/>
    <numFmt numFmtId="166" formatCode="0.00000"/>
    <numFmt numFmtId="167" formatCode="_(&quot;$&quot;\ * #,##0_);_(&quot;$&quot;\ * \(#,##0\)"/>
  </numFmts>
  <fonts count="46" x14ac:knownFonts="1">
    <font>
      <sz val="11"/>
      <color theme="1"/>
      <name val="Calibri"/>
      <family val="2"/>
      <scheme val="minor"/>
    </font>
    <font>
      <sz val="9"/>
      <color indexed="8"/>
      <name val="Calibri"/>
      <family val="2"/>
    </font>
    <font>
      <i/>
      <sz val="9"/>
      <color indexed="8"/>
      <name val="Calibri"/>
      <family val="2"/>
    </font>
    <font>
      <b/>
      <i/>
      <sz val="9"/>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sz val="13"/>
      <color theme="1"/>
      <name val="Calibri"/>
      <family val="2"/>
      <scheme val="minor"/>
    </font>
    <font>
      <sz val="18"/>
      <color theme="1"/>
      <name val="Calibri"/>
      <family val="2"/>
      <scheme val="minor"/>
    </font>
    <font>
      <b/>
      <sz val="13"/>
      <color theme="1"/>
      <name val="Calibri"/>
      <family val="2"/>
      <scheme val="minor"/>
    </font>
    <font>
      <b/>
      <u/>
      <sz val="18"/>
      <color theme="0"/>
      <name val="Calibri"/>
      <family val="2"/>
      <scheme val="minor"/>
    </font>
    <font>
      <sz val="9"/>
      <color theme="1"/>
      <name val="Calibri"/>
      <family val="2"/>
    </font>
    <font>
      <b/>
      <sz val="9"/>
      <color theme="1"/>
      <name val="Calibri"/>
      <family val="2"/>
    </font>
    <font>
      <b/>
      <sz val="10"/>
      <color theme="0"/>
      <name val="Calibri"/>
      <family val="2"/>
    </font>
    <font>
      <b/>
      <sz val="16"/>
      <color theme="1"/>
      <name val="Calibri"/>
      <family val="2"/>
      <scheme val="minor"/>
    </font>
    <font>
      <sz val="11"/>
      <name val="Calibri"/>
      <family val="2"/>
      <scheme val="minor"/>
    </font>
    <font>
      <b/>
      <sz val="14"/>
      <color rgb="FF00B050"/>
      <name val="Calibri"/>
      <family val="2"/>
      <scheme val="minor"/>
    </font>
    <font>
      <b/>
      <sz val="12"/>
      <name val="Calibri"/>
      <family val="2"/>
      <scheme val="minor"/>
    </font>
    <font>
      <b/>
      <i/>
      <sz val="11"/>
      <color theme="1"/>
      <name val="Calibri"/>
      <family val="2"/>
      <scheme val="minor"/>
    </font>
    <font>
      <b/>
      <i/>
      <sz val="18"/>
      <color theme="1"/>
      <name val="Calibri"/>
      <family val="2"/>
      <scheme val="minor"/>
    </font>
    <font>
      <b/>
      <i/>
      <u/>
      <sz val="11"/>
      <color theme="1"/>
      <name val="Calibri"/>
      <family val="2"/>
      <scheme val="minor"/>
    </font>
    <font>
      <sz val="10"/>
      <color theme="1"/>
      <name val="Calibri Light"/>
      <family val="2"/>
      <scheme val="major"/>
    </font>
    <font>
      <b/>
      <u/>
      <sz val="10"/>
      <color theme="0"/>
      <name val="Calibri Light"/>
      <family val="2"/>
      <scheme val="major"/>
    </font>
    <font>
      <b/>
      <sz val="10"/>
      <color theme="1"/>
      <name val="Calibri Light"/>
      <family val="2"/>
      <scheme val="major"/>
    </font>
    <font>
      <b/>
      <sz val="10"/>
      <name val="Calibri Light"/>
      <family val="2"/>
      <scheme val="major"/>
    </font>
    <font>
      <b/>
      <sz val="10"/>
      <color rgb="FF00B050"/>
      <name val="Calibri Light"/>
      <family val="2"/>
      <scheme val="major"/>
    </font>
    <font>
      <sz val="8"/>
      <name val="Calibri"/>
      <family val="2"/>
      <scheme val="minor"/>
    </font>
    <font>
      <b/>
      <sz val="9"/>
      <color indexed="81"/>
      <name val="Tahoma"/>
      <family val="2"/>
    </font>
    <font>
      <sz val="11"/>
      <color theme="0"/>
      <name val="Calibri"/>
      <family val="2"/>
      <scheme val="minor"/>
    </font>
    <font>
      <b/>
      <sz val="11"/>
      <color theme="1"/>
      <name val="Calibri"/>
      <family val="2"/>
    </font>
    <font>
      <sz val="11"/>
      <color theme="1"/>
      <name val="Calibri"/>
      <family val="2"/>
    </font>
    <font>
      <b/>
      <sz val="14"/>
      <color theme="1"/>
      <name val="Calibri"/>
      <family val="2"/>
    </font>
    <font>
      <b/>
      <sz val="12"/>
      <color theme="1"/>
      <name val="Calibri"/>
      <family val="2"/>
      <scheme val="minor"/>
    </font>
    <font>
      <sz val="9"/>
      <color indexed="81"/>
      <name val="Tahoma"/>
      <family val="2"/>
    </font>
    <font>
      <sz val="8"/>
      <color theme="1"/>
      <name val="Calibri"/>
      <family val="2"/>
      <scheme val="minor"/>
    </font>
    <font>
      <b/>
      <sz val="10"/>
      <color theme="1"/>
      <name val="Calibri"/>
      <family val="2"/>
      <scheme val="minor"/>
    </font>
    <font>
      <b/>
      <sz val="20"/>
      <color theme="1"/>
      <name val="Calibri"/>
      <family val="2"/>
      <scheme val="minor"/>
    </font>
    <font>
      <b/>
      <sz val="20"/>
      <color theme="0"/>
      <name val="Calibri"/>
      <family val="2"/>
      <scheme val="minor"/>
    </font>
    <font>
      <b/>
      <sz val="16"/>
      <color theme="0"/>
      <name val="Calibri"/>
      <family val="2"/>
      <scheme val="minor"/>
    </font>
    <font>
      <b/>
      <sz val="14"/>
      <color theme="0"/>
      <name val="Calibri"/>
      <family val="2"/>
      <scheme val="minor"/>
    </font>
    <font>
      <sz val="10"/>
      <color theme="0"/>
      <name val="Calibri Light"/>
      <family val="2"/>
      <scheme val="major"/>
    </font>
    <font>
      <i/>
      <sz val="11"/>
      <color theme="1"/>
      <name val="Calibri"/>
      <family val="2"/>
      <scheme val="minor"/>
    </font>
    <font>
      <sz val="10"/>
      <color indexed="0"/>
      <name val="Arial"/>
      <family val="2"/>
    </font>
    <font>
      <b/>
      <sz val="9"/>
      <color theme="1"/>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bgColor indexed="64"/>
      </patternFill>
    </fill>
    <fill>
      <patternFill patternType="solid">
        <fgColor rgb="FFDAEEF3"/>
        <bgColor rgb="FFDAEEF3"/>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CCCC"/>
        <bgColor indexed="64"/>
      </patternFill>
    </fill>
    <fill>
      <patternFill patternType="solid">
        <fgColor theme="8" tint="-0.249977111117893"/>
        <bgColor indexed="64"/>
      </patternFill>
    </fill>
    <fill>
      <patternFill patternType="solid">
        <fgColor rgb="FFFFC000"/>
        <bgColor indexed="64"/>
      </patternFill>
    </fill>
    <fill>
      <patternFill patternType="solid">
        <fgColor theme="4"/>
        <bgColor indexed="64"/>
      </patternFill>
    </fill>
    <fill>
      <patternFill patternType="solid">
        <fgColor theme="5"/>
        <bgColor indexed="64"/>
      </patternFill>
    </fill>
    <fill>
      <patternFill patternType="solid">
        <fgColor rgb="FF7030A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ck">
        <color rgb="FF7030A0"/>
      </right>
      <top style="thin">
        <color rgb="FF000000"/>
      </top>
      <bottom style="thin">
        <color rgb="FF000000"/>
      </bottom>
      <diagonal/>
    </border>
    <border>
      <left style="thick">
        <color rgb="FF7030A0"/>
      </left>
      <right style="thick">
        <color rgb="FF7030A0"/>
      </right>
      <top style="thin">
        <color rgb="FF7030A0"/>
      </top>
      <bottom style="thick">
        <color rgb="FF7030A0"/>
      </bottom>
      <diagonal/>
    </border>
    <border>
      <left style="thick">
        <color rgb="FF7030A0"/>
      </left>
      <right style="thick">
        <color rgb="FF7030A0"/>
      </right>
      <top style="thick">
        <color rgb="FF7030A0"/>
      </top>
      <bottom style="thick">
        <color rgb="FF7030A0"/>
      </bottom>
      <diagonal/>
    </border>
    <border>
      <left style="thick">
        <color rgb="FF7030A0"/>
      </left>
      <right style="thick">
        <color rgb="FF7030A0"/>
      </right>
      <top style="thick">
        <color rgb="FF7030A0"/>
      </top>
      <bottom/>
      <diagonal/>
    </border>
    <border>
      <left/>
      <right/>
      <top style="thick">
        <color rgb="FF7030A0"/>
      </top>
      <bottom/>
      <diagonal/>
    </border>
    <border>
      <left style="thick">
        <color rgb="FF7030A0"/>
      </left>
      <right style="thick">
        <color rgb="FF7030A0"/>
      </right>
      <top/>
      <bottom style="thick">
        <color rgb="FF7030A0"/>
      </bottom>
      <diagonal/>
    </border>
    <border>
      <left style="medium">
        <color indexed="64"/>
      </left>
      <right style="thin">
        <color auto="1"/>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5"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624">
    <xf numFmtId="0" fontId="0" fillId="0" borderId="0" xfId="0"/>
    <xf numFmtId="0" fontId="6" fillId="2" borderId="1" xfId="0" applyFont="1" applyFill="1" applyBorder="1" applyAlignment="1">
      <alignment horizontal="center"/>
    </xf>
    <xf numFmtId="0" fontId="0" fillId="0" borderId="0" xfId="0" applyAlignment="1">
      <alignment horizontal="center"/>
    </xf>
    <xf numFmtId="17" fontId="0" fillId="0" borderId="0" xfId="0" applyNumberFormat="1" applyAlignment="1">
      <alignment horizontal="center"/>
    </xf>
    <xf numFmtId="2" fontId="0" fillId="0" borderId="1" xfId="0" applyNumberFormat="1" applyBorder="1" applyAlignment="1">
      <alignment horizontal="center"/>
    </xf>
    <xf numFmtId="2" fontId="0" fillId="0" borderId="0" xfId="0" applyNumberFormat="1"/>
    <xf numFmtId="2" fontId="0" fillId="0" borderId="0" xfId="0" applyNumberFormat="1" applyAlignment="1">
      <alignment horizontal="center"/>
    </xf>
    <xf numFmtId="9" fontId="4" fillId="0" borderId="0" xfId="2" applyFont="1" applyAlignment="1">
      <alignment horizontal="center"/>
    </xf>
    <xf numFmtId="0" fontId="7" fillId="0" borderId="0" xfId="0" applyFont="1" applyAlignment="1">
      <alignment horizontal="left"/>
    </xf>
    <xf numFmtId="0" fontId="6" fillId="2" borderId="2" xfId="0" applyFont="1" applyFill="1" applyBorder="1" applyAlignment="1">
      <alignment horizontal="center"/>
    </xf>
    <xf numFmtId="0" fontId="8" fillId="0" borderId="0" xfId="0" applyFont="1"/>
    <xf numFmtId="0" fontId="0" fillId="0" borderId="0" xfId="0" applyAlignment="1">
      <alignment horizontal="left"/>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xf numFmtId="0" fontId="7" fillId="0" borderId="0" xfId="0" applyFont="1" applyAlignment="1">
      <alignment horizontal="left" vertical="center"/>
    </xf>
    <xf numFmtId="0" fontId="7" fillId="0" borderId="0" xfId="0" applyFont="1"/>
    <xf numFmtId="0" fontId="0" fillId="0" borderId="0" xfId="0" applyAlignment="1">
      <alignment vertical="center"/>
    </xf>
    <xf numFmtId="0" fontId="9" fillId="0" borderId="0" xfId="0" applyFont="1"/>
    <xf numFmtId="0" fontId="10" fillId="0" borderId="0" xfId="0" applyFont="1"/>
    <xf numFmtId="0" fontId="0" fillId="0" borderId="0" xfId="0" applyAlignment="1">
      <alignment wrapText="1"/>
    </xf>
    <xf numFmtId="0" fontId="6" fillId="2" borderId="2" xfId="0" applyFont="1" applyFill="1" applyBorder="1" applyAlignment="1">
      <alignment horizontal="center" wrapText="1"/>
    </xf>
    <xf numFmtId="0" fontId="0" fillId="0" borderId="0" xfId="0" applyAlignment="1">
      <alignment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0" fillId="0" borderId="0" xfId="0" applyAlignment="1">
      <alignment horizontal="left" vertical="center"/>
    </xf>
    <xf numFmtId="0" fontId="18" fillId="0" borderId="0" xfId="0" applyFont="1" applyAlignment="1">
      <alignment vertical="center"/>
    </xf>
    <xf numFmtId="49" fontId="0" fillId="0" borderId="0" xfId="0" applyNumberFormat="1" applyAlignment="1">
      <alignment horizontal="left" indent="1"/>
    </xf>
    <xf numFmtId="0" fontId="0" fillId="0" borderId="0" xfId="0" applyAlignment="1">
      <alignment vertical="top"/>
    </xf>
    <xf numFmtId="0" fontId="21" fillId="0" borderId="0" xfId="0" applyFont="1" applyAlignment="1">
      <alignment vertical="center"/>
    </xf>
    <xf numFmtId="0" fontId="0" fillId="0" borderId="1" xfId="0" applyBorder="1" applyAlignment="1">
      <alignment horizontal="center"/>
    </xf>
    <xf numFmtId="0" fontId="5" fillId="0" borderId="1" xfId="1" applyFill="1" applyBorder="1" applyAlignment="1">
      <alignment horizontal="left"/>
    </xf>
    <xf numFmtId="0" fontId="0" fillId="0" borderId="1" xfId="0" applyBorder="1" applyAlignment="1">
      <alignment horizontal="left"/>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0" fillId="0" borderId="0" xfId="0" applyAlignment="1">
      <alignment horizontal="left" wrapText="1"/>
    </xf>
    <xf numFmtId="0" fontId="23" fillId="0" borderId="0" xfId="0" applyFont="1"/>
    <xf numFmtId="0" fontId="25" fillId="0" borderId="0" xfId="0" applyFont="1" applyAlignment="1">
      <alignment vertical="center"/>
    </xf>
    <xf numFmtId="0" fontId="23" fillId="0" borderId="10" xfId="0" applyFont="1" applyBorder="1"/>
    <xf numFmtId="0" fontId="23" fillId="0" borderId="9" xfId="0" applyFont="1" applyBorder="1"/>
    <xf numFmtId="0" fontId="27" fillId="0" borderId="0" xfId="0" applyFont="1" applyAlignment="1">
      <alignment vertical="center"/>
    </xf>
    <xf numFmtId="0" fontId="25" fillId="2" borderId="2"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2" fontId="23" fillId="0" borderId="0" xfId="0" applyNumberFormat="1" applyFont="1"/>
    <xf numFmtId="9" fontId="23" fillId="0" borderId="0" xfId="2" applyFont="1" applyAlignment="1">
      <alignment horizontal="center"/>
    </xf>
    <xf numFmtId="0" fontId="5" fillId="0" borderId="0" xfId="1" applyFill="1"/>
    <xf numFmtId="49" fontId="0" fillId="0" borderId="1" xfId="0" applyNumberFormat="1" applyBorder="1" applyAlignment="1">
      <alignment horizontal="center"/>
    </xf>
    <xf numFmtId="0" fontId="0" fillId="0" borderId="1" xfId="0" applyBorder="1" applyAlignment="1">
      <alignment horizontal="center" vertical="center" wrapText="1"/>
    </xf>
    <xf numFmtId="0" fontId="16" fillId="0" borderId="0" xfId="0" applyFont="1"/>
    <xf numFmtId="0" fontId="0" fillId="6" borderId="1" xfId="0" applyFill="1" applyBorder="1" applyAlignment="1">
      <alignment horizontal="center"/>
    </xf>
    <xf numFmtId="17" fontId="31" fillId="7" borderId="11" xfId="0" applyNumberFormat="1" applyFont="1" applyFill="1" applyBorder="1" applyAlignment="1">
      <alignment horizontal="center"/>
    </xf>
    <xf numFmtId="0" fontId="6" fillId="0" borderId="12" xfId="0" applyFont="1" applyBorder="1" applyAlignment="1">
      <alignment horizontal="center" vertical="center" wrapText="1"/>
    </xf>
    <xf numFmtId="3" fontId="32" fillId="0" borderId="11" xfId="0" applyNumberFormat="1" applyFont="1" applyBorder="1" applyAlignment="1">
      <alignment horizontal="center" vertical="center"/>
    </xf>
    <xf numFmtId="0" fontId="6" fillId="0" borderId="15" xfId="0" applyFont="1" applyBorder="1" applyAlignment="1">
      <alignment horizontal="center" vertical="center" wrapText="1"/>
    </xf>
    <xf numFmtId="0" fontId="31" fillId="7" borderId="11" xfId="0" applyFont="1" applyFill="1" applyBorder="1" applyAlignment="1">
      <alignment horizontal="center" vertical="center" wrapText="1"/>
    </xf>
    <xf numFmtId="2" fontId="32" fillId="0" borderId="11" xfId="0" applyNumberFormat="1" applyFont="1" applyBorder="1" applyAlignment="1">
      <alignment horizontal="center" vertical="center"/>
    </xf>
    <xf numFmtId="0" fontId="31" fillId="7" borderId="13" xfId="0" applyFont="1" applyFill="1" applyBorder="1" applyAlignment="1">
      <alignment vertical="center"/>
    </xf>
    <xf numFmtId="4" fontId="33" fillId="0" borderId="11" xfId="0" applyNumberFormat="1" applyFont="1" applyBorder="1" applyAlignment="1">
      <alignment horizontal="center" vertical="center"/>
    </xf>
    <xf numFmtId="0" fontId="0" fillId="6" borderId="0" xfId="0" applyFill="1" applyAlignment="1">
      <alignment horizontal="center"/>
    </xf>
    <xf numFmtId="0" fontId="5" fillId="0" borderId="0" xfId="1" applyFill="1" applyBorder="1" applyAlignment="1">
      <alignment horizontal="left"/>
    </xf>
    <xf numFmtId="0" fontId="5" fillId="0" borderId="0" xfId="1" applyFill="1" applyBorder="1"/>
    <xf numFmtId="0" fontId="6" fillId="0" borderId="0" xfId="0" applyFont="1" applyAlignment="1">
      <alignment horizontal="center" vertical="center"/>
    </xf>
    <xf numFmtId="0" fontId="5" fillId="0" borderId="1" xfId="1" applyFill="1" applyBorder="1" applyAlignment="1">
      <alignment horizontal="center"/>
    </xf>
    <xf numFmtId="17" fontId="31" fillId="7" borderId="18" xfId="0" applyNumberFormat="1" applyFont="1" applyFill="1" applyBorder="1" applyAlignment="1">
      <alignment horizontal="center"/>
    </xf>
    <xf numFmtId="4" fontId="0" fillId="0" borderId="1" xfId="0" applyNumberFormat="1" applyBorder="1" applyAlignment="1">
      <alignment horizontal="center"/>
    </xf>
    <xf numFmtId="17" fontId="31" fillId="7" borderId="13" xfId="0" applyNumberFormat="1" applyFont="1" applyFill="1" applyBorder="1" applyAlignment="1">
      <alignment horizontal="center"/>
    </xf>
    <xf numFmtId="3" fontId="32" fillId="0" borderId="13" xfId="0" applyNumberFormat="1" applyFont="1" applyBorder="1" applyAlignment="1">
      <alignment horizontal="center" vertical="center"/>
    </xf>
    <xf numFmtId="17" fontId="31" fillId="7" borderId="19" xfId="0" applyNumberFormat="1" applyFont="1" applyFill="1" applyBorder="1" applyAlignment="1">
      <alignment horizontal="center"/>
    </xf>
    <xf numFmtId="17" fontId="31" fillId="7" borderId="20" xfId="0" applyNumberFormat="1" applyFont="1" applyFill="1" applyBorder="1" applyAlignment="1">
      <alignment horizontal="center"/>
    </xf>
    <xf numFmtId="3" fontId="32" fillId="0" borderId="21" xfId="0" applyNumberFormat="1" applyFont="1" applyBorder="1" applyAlignment="1">
      <alignment horizontal="center" vertical="center"/>
    </xf>
    <xf numFmtId="3" fontId="32" fillId="0" borderId="22" xfId="0" applyNumberFormat="1" applyFont="1" applyBorder="1" applyAlignment="1">
      <alignment horizontal="center" vertical="center"/>
    </xf>
    <xf numFmtId="4" fontId="33" fillId="0" borderId="13" xfId="0" applyNumberFormat="1" applyFont="1" applyBorder="1" applyAlignment="1">
      <alignment horizontal="center" vertical="center"/>
    </xf>
    <xf numFmtId="4" fontId="33" fillId="0" borderId="21" xfId="0" applyNumberFormat="1" applyFont="1" applyBorder="1" applyAlignment="1">
      <alignment horizontal="center" vertical="center"/>
    </xf>
    <xf numFmtId="2" fontId="32" fillId="0" borderId="13" xfId="0" applyNumberFormat="1" applyFont="1" applyBorder="1" applyAlignment="1">
      <alignment horizontal="center" vertical="center"/>
    </xf>
    <xf numFmtId="2" fontId="32" fillId="0" borderId="21" xfId="0" applyNumberFormat="1" applyFont="1" applyBorder="1" applyAlignment="1">
      <alignment horizontal="center" vertical="center"/>
    </xf>
    <xf numFmtId="3" fontId="32" fillId="0" borderId="24" xfId="0" applyNumberFormat="1" applyFont="1" applyBorder="1" applyAlignment="1">
      <alignment horizontal="center" vertical="center"/>
    </xf>
    <xf numFmtId="3" fontId="32" fillId="0" borderId="19" xfId="0" applyNumberFormat="1" applyFont="1" applyBorder="1" applyAlignment="1">
      <alignment horizontal="center" vertical="center"/>
    </xf>
    <xf numFmtId="17" fontId="31" fillId="7" borderId="21" xfId="0" applyNumberFormat="1" applyFont="1" applyFill="1" applyBorder="1" applyAlignment="1">
      <alignment horizontal="center"/>
    </xf>
    <xf numFmtId="10" fontId="0" fillId="0" borderId="9" xfId="2" applyNumberFormat="1" applyFont="1" applyBorder="1" applyAlignment="1">
      <alignment horizontal="center" vertical="center"/>
    </xf>
    <xf numFmtId="10" fontId="0" fillId="0" borderId="0" xfId="2" applyNumberFormat="1" applyFont="1" applyBorder="1" applyAlignment="1">
      <alignment horizontal="center" vertical="center"/>
    </xf>
    <xf numFmtId="164" fontId="0" fillId="9" borderId="32" xfId="0" applyNumberFormat="1" applyFill="1" applyBorder="1" applyAlignment="1">
      <alignment horizontal="center"/>
    </xf>
    <xf numFmtId="164" fontId="0" fillId="9" borderId="33" xfId="0" applyNumberFormat="1" applyFill="1" applyBorder="1" applyAlignment="1">
      <alignment horizontal="center"/>
    </xf>
    <xf numFmtId="0" fontId="0" fillId="9" borderId="34" xfId="0" applyFill="1" applyBorder="1" applyAlignment="1">
      <alignment horizontal="left" vertical="center"/>
    </xf>
    <xf numFmtId="164" fontId="0" fillId="9" borderId="40" xfId="0" applyNumberFormat="1" applyFill="1" applyBorder="1" applyAlignment="1">
      <alignment horizontal="center" vertical="center"/>
    </xf>
    <xf numFmtId="164" fontId="0" fillId="9" borderId="39" xfId="0" applyNumberFormat="1" applyFill="1" applyBorder="1" applyAlignment="1">
      <alignment horizontal="center" vertical="center"/>
    </xf>
    <xf numFmtId="164" fontId="0" fillId="9" borderId="32" xfId="0" applyNumberFormat="1" applyFill="1" applyBorder="1" applyAlignment="1">
      <alignment horizontal="center" vertical="center"/>
    </xf>
    <xf numFmtId="164" fontId="0" fillId="9" borderId="33" xfId="0" applyNumberFormat="1" applyFill="1" applyBorder="1" applyAlignment="1">
      <alignment horizontal="center" vertical="center"/>
    </xf>
    <xf numFmtId="0" fontId="0" fillId="9" borderId="34" xfId="0" applyFill="1" applyBorder="1"/>
    <xf numFmtId="164" fontId="0" fillId="9" borderId="46" xfId="0" applyNumberFormat="1" applyFill="1" applyBorder="1" applyAlignment="1">
      <alignment horizontal="center"/>
    </xf>
    <xf numFmtId="164" fontId="0" fillId="9" borderId="42" xfId="0" applyNumberFormat="1" applyFill="1" applyBorder="1" applyAlignment="1">
      <alignment horizontal="center"/>
    </xf>
    <xf numFmtId="0" fontId="31" fillId="7" borderId="13" xfId="0" applyFont="1" applyFill="1" applyBorder="1" applyAlignment="1">
      <alignment horizontal="center" vertical="center" wrapText="1"/>
    </xf>
    <xf numFmtId="4" fontId="32" fillId="0" borderId="11" xfId="0" applyNumberFormat="1" applyFont="1" applyBorder="1" applyAlignment="1">
      <alignment horizontal="center" vertical="center"/>
    </xf>
    <xf numFmtId="4" fontId="32" fillId="0" borderId="24" xfId="0" applyNumberFormat="1" applyFont="1" applyBorder="1" applyAlignment="1">
      <alignment horizontal="center" vertical="center"/>
    </xf>
    <xf numFmtId="0" fontId="37" fillId="0" borderId="0" xfId="0" applyFont="1"/>
    <xf numFmtId="0" fontId="6" fillId="8" borderId="44" xfId="0" applyFont="1" applyFill="1" applyBorder="1" applyAlignment="1">
      <alignment horizontal="center"/>
    </xf>
    <xf numFmtId="0" fontId="6" fillId="8" borderId="45" xfId="0" applyFont="1" applyFill="1" applyBorder="1" applyAlignment="1">
      <alignment horizontal="center"/>
    </xf>
    <xf numFmtId="0" fontId="6" fillId="8" borderId="43" xfId="0" applyFont="1" applyFill="1" applyBorder="1" applyAlignment="1">
      <alignment horizontal="center"/>
    </xf>
    <xf numFmtId="0" fontId="6" fillId="8" borderId="42" xfId="0" applyFont="1" applyFill="1" applyBorder="1" applyAlignment="1">
      <alignment horizontal="center"/>
    </xf>
    <xf numFmtId="2" fontId="0" fillId="9" borderId="3" xfId="3" applyNumberFormat="1" applyFont="1" applyFill="1" applyBorder="1" applyAlignment="1">
      <alignment horizontal="center" vertical="center"/>
    </xf>
    <xf numFmtId="2" fontId="0" fillId="9" borderId="4" xfId="3" applyNumberFormat="1" applyFont="1" applyFill="1" applyBorder="1" applyAlignment="1">
      <alignment horizontal="center" vertical="center"/>
    </xf>
    <xf numFmtId="2" fontId="0" fillId="9" borderId="5" xfId="3" applyNumberFormat="1" applyFont="1" applyFill="1" applyBorder="1" applyAlignment="1">
      <alignment horizontal="center" vertical="center"/>
    </xf>
    <xf numFmtId="10" fontId="0" fillId="9" borderId="3" xfId="2" applyNumberFormat="1" applyFont="1" applyFill="1" applyBorder="1" applyAlignment="1">
      <alignment horizontal="center" vertical="center"/>
    </xf>
    <xf numFmtId="10" fontId="0" fillId="9" borderId="4" xfId="2" applyNumberFormat="1" applyFont="1" applyFill="1" applyBorder="1" applyAlignment="1">
      <alignment horizontal="center" vertical="center"/>
    </xf>
    <xf numFmtId="10" fontId="0" fillId="9" borderId="5" xfId="2" applyNumberFormat="1" applyFont="1" applyFill="1" applyBorder="1" applyAlignment="1">
      <alignment horizontal="center" vertical="center"/>
    </xf>
    <xf numFmtId="2" fontId="0" fillId="9" borderId="6" xfId="3" applyNumberFormat="1" applyFont="1" applyFill="1" applyBorder="1" applyAlignment="1">
      <alignment horizontal="center" vertical="center"/>
    </xf>
    <xf numFmtId="2" fontId="0" fillId="9" borderId="7" xfId="3" applyNumberFormat="1" applyFont="1" applyFill="1" applyBorder="1" applyAlignment="1">
      <alignment horizontal="center" vertical="center"/>
    </xf>
    <xf numFmtId="2" fontId="0" fillId="9" borderId="8" xfId="3" applyNumberFormat="1" applyFont="1" applyFill="1" applyBorder="1" applyAlignment="1">
      <alignment horizontal="center" vertical="center"/>
    </xf>
    <xf numFmtId="10" fontId="0" fillId="9" borderId="6" xfId="2" applyNumberFormat="1" applyFont="1" applyFill="1" applyBorder="1" applyAlignment="1">
      <alignment horizontal="center" vertical="center"/>
    </xf>
    <xf numFmtId="10" fontId="0" fillId="9" borderId="7" xfId="2" applyNumberFormat="1" applyFont="1" applyFill="1" applyBorder="1" applyAlignment="1">
      <alignment horizontal="center" vertical="center"/>
    </xf>
    <xf numFmtId="10" fontId="0" fillId="9" borderId="8" xfId="2" applyNumberFormat="1" applyFont="1" applyFill="1" applyBorder="1" applyAlignment="1">
      <alignment horizontal="center" vertical="center"/>
    </xf>
    <xf numFmtId="2" fontId="0" fillId="9" borderId="9" xfId="3" applyNumberFormat="1" applyFont="1" applyFill="1" applyBorder="1" applyAlignment="1">
      <alignment horizontal="center" vertical="center"/>
    </xf>
    <xf numFmtId="2" fontId="0" fillId="9" borderId="0" xfId="3" applyNumberFormat="1" applyFont="1" applyFill="1" applyBorder="1" applyAlignment="1">
      <alignment horizontal="center" vertical="center"/>
    </xf>
    <xf numFmtId="2" fontId="0" fillId="9" borderId="10" xfId="3" applyNumberFormat="1" applyFont="1" applyFill="1" applyBorder="1" applyAlignment="1">
      <alignment horizontal="center" vertical="center"/>
    </xf>
    <xf numFmtId="10" fontId="0" fillId="9" borderId="9" xfId="2" applyNumberFormat="1" applyFont="1" applyFill="1" applyBorder="1" applyAlignment="1">
      <alignment horizontal="center" vertical="center"/>
    </xf>
    <xf numFmtId="10" fontId="0" fillId="9" borderId="0" xfId="2" applyNumberFormat="1" applyFont="1" applyFill="1" applyBorder="1" applyAlignment="1">
      <alignment horizontal="center" vertical="center"/>
    </xf>
    <xf numFmtId="10" fontId="0" fillId="9" borderId="10" xfId="2" applyNumberFormat="1" applyFont="1" applyFill="1" applyBorder="1" applyAlignment="1">
      <alignment horizontal="center" vertical="center"/>
    </xf>
    <xf numFmtId="2" fontId="0" fillId="9" borderId="44" xfId="3" applyNumberFormat="1" applyFont="1" applyFill="1" applyBorder="1" applyAlignment="1">
      <alignment horizontal="center" vertical="center"/>
    </xf>
    <xf numFmtId="2" fontId="0" fillId="9" borderId="45" xfId="3" applyNumberFormat="1" applyFont="1" applyFill="1" applyBorder="1" applyAlignment="1">
      <alignment horizontal="center" vertical="center"/>
    </xf>
    <xf numFmtId="2" fontId="0" fillId="9" borderId="43" xfId="3" applyNumberFormat="1" applyFont="1" applyFill="1" applyBorder="1" applyAlignment="1">
      <alignment horizontal="center" vertical="center"/>
    </xf>
    <xf numFmtId="10" fontId="0" fillId="9" borderId="44" xfId="2" applyNumberFormat="1" applyFont="1" applyFill="1" applyBorder="1" applyAlignment="1">
      <alignment horizontal="center" vertical="center"/>
    </xf>
    <xf numFmtId="10" fontId="0" fillId="9" borderId="45" xfId="2" applyNumberFormat="1" applyFont="1" applyFill="1" applyBorder="1" applyAlignment="1">
      <alignment horizontal="center" vertical="center"/>
    </xf>
    <xf numFmtId="10" fontId="0" fillId="9" borderId="43" xfId="2" applyNumberFormat="1" applyFont="1" applyFill="1" applyBorder="1" applyAlignment="1">
      <alignment horizontal="center" vertical="center"/>
    </xf>
    <xf numFmtId="164" fontId="0" fillId="10" borderId="32" xfId="0" applyNumberFormat="1" applyFill="1" applyBorder="1" applyAlignment="1">
      <alignment horizontal="center"/>
    </xf>
    <xf numFmtId="164" fontId="36" fillId="10" borderId="33" xfId="0" applyNumberFormat="1" applyFont="1" applyFill="1" applyBorder="1" applyAlignment="1">
      <alignment horizontal="center" vertical="center" wrapText="1"/>
    </xf>
    <xf numFmtId="2" fontId="0" fillId="10" borderId="47" xfId="0" applyNumberFormat="1" applyFill="1" applyBorder="1" applyAlignment="1">
      <alignment horizontal="center"/>
    </xf>
    <xf numFmtId="2" fontId="0" fillId="10" borderId="31" xfId="0" applyNumberFormat="1" applyFill="1" applyBorder="1" applyAlignment="1">
      <alignment horizontal="center"/>
    </xf>
    <xf numFmtId="2" fontId="0" fillId="10" borderId="49" xfId="0" applyNumberFormat="1" applyFill="1" applyBorder="1" applyAlignment="1">
      <alignment horizontal="center"/>
    </xf>
    <xf numFmtId="10" fontId="0" fillId="10" borderId="47" xfId="2" applyNumberFormat="1" applyFont="1" applyFill="1" applyBorder="1" applyAlignment="1">
      <alignment horizontal="center"/>
    </xf>
    <xf numFmtId="10" fontId="0" fillId="10" borderId="31" xfId="2" applyNumberFormat="1" applyFont="1" applyFill="1" applyBorder="1" applyAlignment="1">
      <alignment horizontal="center"/>
    </xf>
    <xf numFmtId="10" fontId="0" fillId="10" borderId="49" xfId="2" applyNumberFormat="1" applyFont="1" applyFill="1" applyBorder="1" applyAlignment="1">
      <alignment horizontal="center"/>
    </xf>
    <xf numFmtId="2" fontId="0" fillId="10" borderId="9" xfId="0" applyNumberFormat="1" applyFill="1" applyBorder="1" applyAlignment="1">
      <alignment horizontal="center"/>
    </xf>
    <xf numFmtId="2" fontId="0" fillId="10" borderId="0" xfId="0" applyNumberFormat="1" applyFill="1" applyAlignment="1">
      <alignment horizontal="center"/>
    </xf>
    <xf numFmtId="2" fontId="0" fillId="10" borderId="10" xfId="0" applyNumberFormat="1" applyFill="1" applyBorder="1" applyAlignment="1">
      <alignment horizontal="center"/>
    </xf>
    <xf numFmtId="10" fontId="0" fillId="10" borderId="9" xfId="2" applyNumberFormat="1" applyFont="1" applyFill="1" applyBorder="1" applyAlignment="1">
      <alignment horizontal="center"/>
    </xf>
    <xf numFmtId="10" fontId="0" fillId="10" borderId="0" xfId="2" applyNumberFormat="1" applyFont="1" applyFill="1" applyAlignment="1">
      <alignment horizontal="center"/>
    </xf>
    <xf numFmtId="10" fontId="0" fillId="10" borderId="10" xfId="2" applyNumberFormat="1" applyFont="1" applyFill="1" applyBorder="1" applyAlignment="1">
      <alignment horizontal="center"/>
    </xf>
    <xf numFmtId="0" fontId="0" fillId="10" borderId="34" xfId="0" applyFill="1" applyBorder="1" applyAlignment="1">
      <alignment horizontal="left" vertical="center"/>
    </xf>
    <xf numFmtId="164" fontId="0" fillId="10" borderId="32" xfId="0" applyNumberFormat="1" applyFill="1" applyBorder="1" applyAlignment="1">
      <alignment horizontal="center" vertical="center"/>
    </xf>
    <xf numFmtId="2" fontId="0" fillId="10" borderId="9" xfId="3" applyNumberFormat="1" applyFont="1" applyFill="1" applyBorder="1" applyAlignment="1">
      <alignment horizontal="center" vertical="center"/>
    </xf>
    <xf numFmtId="2" fontId="0" fillId="10" borderId="0" xfId="3" applyNumberFormat="1" applyFont="1" applyFill="1" applyBorder="1" applyAlignment="1">
      <alignment horizontal="center" vertical="center"/>
    </xf>
    <xf numFmtId="2" fontId="0" fillId="10" borderId="10" xfId="3" applyNumberFormat="1" applyFont="1" applyFill="1" applyBorder="1" applyAlignment="1">
      <alignment horizontal="center" vertical="center"/>
    </xf>
    <xf numFmtId="10" fontId="0" fillId="10" borderId="9" xfId="2" applyNumberFormat="1" applyFont="1" applyFill="1" applyBorder="1" applyAlignment="1">
      <alignment horizontal="center" vertical="center"/>
    </xf>
    <xf numFmtId="10" fontId="0" fillId="10" borderId="0" xfId="2" applyNumberFormat="1" applyFont="1" applyFill="1" applyBorder="1" applyAlignment="1">
      <alignment horizontal="center" vertical="center"/>
    </xf>
    <xf numFmtId="10" fontId="0" fillId="10" borderId="10" xfId="2" applyNumberFormat="1" applyFont="1" applyFill="1" applyBorder="1" applyAlignment="1">
      <alignment horizontal="center" vertical="center"/>
    </xf>
    <xf numFmtId="0" fontId="0" fillId="10" borderId="37" xfId="0" applyFill="1" applyBorder="1" applyAlignment="1">
      <alignment horizontal="left"/>
    </xf>
    <xf numFmtId="164" fontId="0" fillId="10" borderId="51" xfId="0" applyNumberFormat="1" applyFill="1" applyBorder="1" applyAlignment="1">
      <alignment horizontal="center" vertical="center"/>
    </xf>
    <xf numFmtId="2" fontId="0" fillId="10" borderId="3" xfId="3" applyNumberFormat="1" applyFont="1" applyFill="1" applyBorder="1" applyAlignment="1">
      <alignment horizontal="center" vertical="center"/>
    </xf>
    <xf numFmtId="2" fontId="0" fillId="10" borderId="4" xfId="3" applyNumberFormat="1" applyFont="1" applyFill="1" applyBorder="1" applyAlignment="1">
      <alignment horizontal="center" vertical="center"/>
    </xf>
    <xf numFmtId="2" fontId="0" fillId="10" borderId="5" xfId="3" applyNumberFormat="1" applyFont="1" applyFill="1" applyBorder="1" applyAlignment="1">
      <alignment horizontal="center" vertical="center"/>
    </xf>
    <xf numFmtId="10" fontId="0" fillId="10" borderId="3" xfId="2" applyNumberFormat="1" applyFont="1" applyFill="1" applyBorder="1" applyAlignment="1">
      <alignment horizontal="center" vertical="center"/>
    </xf>
    <xf numFmtId="10" fontId="0" fillId="10" borderId="4" xfId="2" applyNumberFormat="1" applyFont="1" applyFill="1" applyBorder="1" applyAlignment="1">
      <alignment horizontal="center" vertical="center"/>
    </xf>
    <xf numFmtId="10" fontId="0" fillId="10" borderId="5" xfId="2" applyNumberFormat="1" applyFont="1" applyFill="1" applyBorder="1" applyAlignment="1">
      <alignment horizontal="center" vertical="center"/>
    </xf>
    <xf numFmtId="0" fontId="0" fillId="10" borderId="34" xfId="0" applyFill="1" applyBorder="1"/>
    <xf numFmtId="164" fontId="0" fillId="10" borderId="40" xfId="0" applyNumberFormat="1" applyFill="1" applyBorder="1" applyAlignment="1">
      <alignment horizontal="center" vertical="center"/>
    </xf>
    <xf numFmtId="164" fontId="36" fillId="10" borderId="39" xfId="0" applyNumberFormat="1" applyFont="1" applyFill="1" applyBorder="1" applyAlignment="1">
      <alignment horizontal="center" vertical="center" wrapText="1"/>
    </xf>
    <xf numFmtId="2" fontId="0" fillId="10" borderId="6" xfId="3" applyNumberFormat="1" applyFont="1" applyFill="1" applyBorder="1" applyAlignment="1">
      <alignment horizontal="center" vertical="center"/>
    </xf>
    <xf numFmtId="2" fontId="0" fillId="10" borderId="7" xfId="3" applyNumberFormat="1" applyFont="1" applyFill="1" applyBorder="1" applyAlignment="1">
      <alignment horizontal="center" vertical="center"/>
    </xf>
    <xf numFmtId="2" fontId="0" fillId="10" borderId="8" xfId="3" applyNumberFormat="1" applyFont="1" applyFill="1" applyBorder="1" applyAlignment="1">
      <alignment horizontal="center" vertical="center"/>
    </xf>
    <xf numFmtId="10" fontId="0" fillId="10" borderId="6" xfId="2" applyNumberFormat="1" applyFont="1" applyFill="1" applyBorder="1" applyAlignment="1">
      <alignment horizontal="center" vertical="center"/>
    </xf>
    <xf numFmtId="10" fontId="0" fillId="10" borderId="7" xfId="2" applyNumberFormat="1" applyFont="1" applyFill="1" applyBorder="1" applyAlignment="1">
      <alignment horizontal="center" vertical="center"/>
    </xf>
    <xf numFmtId="10" fontId="0" fillId="10" borderId="8" xfId="2" applyNumberFormat="1" applyFont="1" applyFill="1" applyBorder="1" applyAlignment="1">
      <alignment horizontal="center" vertical="center"/>
    </xf>
    <xf numFmtId="164" fontId="36" fillId="10" borderId="38" xfId="0" applyNumberFormat="1" applyFont="1" applyFill="1" applyBorder="1" applyAlignment="1">
      <alignment horizontal="center" vertical="center" wrapText="1"/>
    </xf>
    <xf numFmtId="43" fontId="0" fillId="0" borderId="0" xfId="3" applyFont="1" applyFill="1" applyBorder="1" applyAlignment="1">
      <alignment horizontal="center" vertical="center"/>
    </xf>
    <xf numFmtId="10" fontId="0" fillId="0" borderId="33" xfId="2" applyNumberFormat="1" applyFont="1" applyBorder="1" applyAlignment="1">
      <alignment horizontal="center" vertical="center"/>
    </xf>
    <xf numFmtId="2" fontId="0" fillId="0" borderId="0" xfId="3" applyNumberFormat="1" applyFont="1" applyFill="1" applyBorder="1" applyAlignment="1">
      <alignment horizontal="center" vertical="center"/>
    </xf>
    <xf numFmtId="0" fontId="0" fillId="3" borderId="34" xfId="0" applyFill="1" applyBorder="1" applyAlignment="1">
      <alignment horizontal="left"/>
    </xf>
    <xf numFmtId="164" fontId="0" fillId="3" borderId="32" xfId="0" applyNumberFormat="1" applyFill="1" applyBorder="1" applyAlignment="1">
      <alignment horizontal="center"/>
    </xf>
    <xf numFmtId="164" fontId="0" fillId="3" borderId="33" xfId="0" applyNumberFormat="1" applyFill="1" applyBorder="1" applyAlignment="1">
      <alignment horizontal="center"/>
    </xf>
    <xf numFmtId="2" fontId="0" fillId="3" borderId="9" xfId="3" applyNumberFormat="1" applyFont="1" applyFill="1" applyBorder="1" applyAlignment="1">
      <alignment horizontal="center" vertical="center"/>
    </xf>
    <xf numFmtId="2" fontId="0" fillId="3" borderId="0" xfId="3" applyNumberFormat="1" applyFont="1" applyFill="1" applyBorder="1" applyAlignment="1">
      <alignment horizontal="center" vertical="center"/>
    </xf>
    <xf numFmtId="2" fontId="0" fillId="3" borderId="10" xfId="3" applyNumberFormat="1" applyFont="1" applyFill="1" applyBorder="1" applyAlignment="1">
      <alignment horizontal="center" vertical="center"/>
    </xf>
    <xf numFmtId="43" fontId="0" fillId="3" borderId="0" xfId="3" applyFont="1" applyFill="1" applyBorder="1" applyAlignment="1">
      <alignment horizontal="center" vertical="center"/>
    </xf>
    <xf numFmtId="43" fontId="0" fillId="3" borderId="33" xfId="3" applyFont="1" applyFill="1" applyBorder="1" applyAlignment="1">
      <alignment horizontal="center" vertical="center"/>
    </xf>
    <xf numFmtId="43" fontId="0" fillId="3" borderId="9" xfId="3" applyFont="1" applyFill="1" applyBorder="1" applyAlignment="1">
      <alignment horizontal="center" vertical="center"/>
    </xf>
    <xf numFmtId="10" fontId="0" fillId="3" borderId="9" xfId="2" applyNumberFormat="1" applyFont="1" applyFill="1" applyBorder="1" applyAlignment="1">
      <alignment horizontal="center" vertical="center"/>
    </xf>
    <xf numFmtId="10" fontId="0" fillId="3" borderId="0" xfId="2" applyNumberFormat="1" applyFont="1" applyFill="1" applyBorder="1" applyAlignment="1">
      <alignment horizontal="center" vertical="center"/>
    </xf>
    <xf numFmtId="10" fontId="0" fillId="3" borderId="10" xfId="2" applyNumberFormat="1" applyFont="1" applyFill="1" applyBorder="1" applyAlignment="1">
      <alignment horizontal="center" vertical="center"/>
    </xf>
    <xf numFmtId="10" fontId="0" fillId="3" borderId="33" xfId="2" applyNumberFormat="1" applyFont="1" applyFill="1" applyBorder="1" applyAlignment="1">
      <alignment horizontal="center" vertical="center"/>
    </xf>
    <xf numFmtId="164" fontId="0" fillId="3" borderId="0" xfId="0" applyNumberFormat="1" applyFill="1" applyAlignment="1">
      <alignment horizontal="center"/>
    </xf>
    <xf numFmtId="0" fontId="6" fillId="3" borderId="31" xfId="0" applyFont="1" applyFill="1" applyBorder="1" applyAlignment="1">
      <alignment horizontal="center" wrapText="1"/>
    </xf>
    <xf numFmtId="0" fontId="6" fillId="3" borderId="45" xfId="0" applyFont="1" applyFill="1" applyBorder="1" applyAlignment="1">
      <alignment horizontal="center" wrapText="1"/>
    </xf>
    <xf numFmtId="0" fontId="6" fillId="3" borderId="2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5" xfId="0" applyFont="1" applyFill="1" applyBorder="1" applyAlignment="1">
      <alignment horizontal="center" vertical="center" wrapText="1"/>
    </xf>
    <xf numFmtId="164" fontId="36" fillId="3" borderId="0" xfId="0" applyNumberFormat="1" applyFont="1" applyFill="1" applyAlignment="1">
      <alignment horizontal="center" vertical="center" wrapText="1"/>
    </xf>
    <xf numFmtId="164" fontId="0" fillId="3" borderId="0" xfId="0" applyNumberFormat="1" applyFill="1" applyAlignment="1">
      <alignment horizontal="center" vertical="center"/>
    </xf>
    <xf numFmtId="164" fontId="36" fillId="3" borderId="4" xfId="0" applyNumberFormat="1" applyFont="1" applyFill="1" applyBorder="1" applyAlignment="1">
      <alignment horizontal="center" vertical="center" wrapText="1"/>
    </xf>
    <xf numFmtId="164" fontId="0" fillId="3" borderId="45" xfId="0" applyNumberFormat="1" applyFill="1" applyBorder="1" applyAlignment="1">
      <alignment horizontal="center"/>
    </xf>
    <xf numFmtId="43" fontId="0" fillId="0" borderId="0" xfId="3" applyFont="1" applyBorder="1" applyAlignment="1">
      <alignment vertical="center"/>
    </xf>
    <xf numFmtId="43" fontId="0" fillId="0" borderId="33" xfId="3" applyFont="1" applyBorder="1" applyAlignment="1">
      <alignment vertical="center"/>
    </xf>
    <xf numFmtId="43" fontId="30" fillId="0" borderId="31" xfId="3" applyFont="1" applyBorder="1" applyAlignment="1">
      <alignment vertical="center"/>
    </xf>
    <xf numFmtId="43" fontId="30" fillId="0" borderId="26" xfId="3" applyFont="1" applyBorder="1" applyAlignment="1">
      <alignment vertical="center"/>
    </xf>
    <xf numFmtId="43" fontId="30" fillId="0" borderId="0" xfId="3" applyFont="1" applyBorder="1" applyAlignment="1">
      <alignment vertical="center"/>
    </xf>
    <xf numFmtId="43" fontId="30" fillId="0" borderId="33" xfId="3" applyFont="1" applyBorder="1" applyAlignment="1">
      <alignment vertical="center"/>
    </xf>
    <xf numFmtId="43" fontId="30" fillId="0" borderId="4" xfId="3" applyFont="1" applyBorder="1" applyAlignment="1">
      <alignment vertical="center"/>
    </xf>
    <xf numFmtId="43" fontId="30" fillId="0" borderId="38" xfId="3" applyFont="1" applyBorder="1" applyAlignment="1">
      <alignment vertical="center"/>
    </xf>
    <xf numFmtId="43" fontId="0" fillId="0" borderId="9" xfId="3" applyFont="1" applyBorder="1" applyAlignment="1">
      <alignment vertical="center"/>
    </xf>
    <xf numFmtId="43" fontId="30" fillId="0" borderId="6" xfId="3" applyFont="1" applyBorder="1" applyAlignment="1">
      <alignment vertical="center"/>
    </xf>
    <xf numFmtId="43" fontId="30" fillId="0" borderId="7" xfId="3" applyFont="1" applyBorder="1" applyAlignment="1">
      <alignment vertical="center"/>
    </xf>
    <xf numFmtId="43" fontId="30" fillId="0" borderId="39" xfId="3" applyFont="1" applyBorder="1" applyAlignment="1">
      <alignment vertical="center"/>
    </xf>
    <xf numFmtId="43" fontId="30" fillId="0" borderId="9" xfId="3" applyFont="1" applyBorder="1" applyAlignment="1">
      <alignment vertical="center"/>
    </xf>
    <xf numFmtId="43" fontId="30" fillId="0" borderId="3" xfId="3" applyFont="1" applyBorder="1" applyAlignment="1">
      <alignment vertical="center"/>
    </xf>
    <xf numFmtId="43" fontId="0" fillId="0" borderId="9" xfId="3" applyFont="1" applyFill="1" applyBorder="1" applyAlignment="1">
      <alignment vertical="center"/>
    </xf>
    <xf numFmtId="43" fontId="0" fillId="0" borderId="0" xfId="3" applyFont="1" applyFill="1" applyBorder="1" applyAlignment="1">
      <alignment vertical="center"/>
    </xf>
    <xf numFmtId="43" fontId="30" fillId="0" borderId="47" xfId="3" applyFont="1" applyFill="1" applyBorder="1" applyAlignment="1">
      <alignment vertical="center"/>
    </xf>
    <xf numFmtId="43" fontId="30" fillId="0" borderId="31" xfId="3" applyFont="1" applyFill="1" applyBorder="1" applyAlignment="1">
      <alignment vertical="center"/>
    </xf>
    <xf numFmtId="43" fontId="30" fillId="0" borderId="9" xfId="3" applyFont="1" applyFill="1" applyBorder="1" applyAlignment="1">
      <alignment vertical="center"/>
    </xf>
    <xf numFmtId="43" fontId="30" fillId="0" borderId="0" xfId="3" applyFont="1" applyFill="1" applyBorder="1" applyAlignment="1">
      <alignment vertical="center"/>
    </xf>
    <xf numFmtId="43" fontId="30" fillId="0" borderId="3" xfId="3" applyFont="1" applyFill="1" applyBorder="1" applyAlignment="1">
      <alignment vertical="center"/>
    </xf>
    <xf numFmtId="43" fontId="30" fillId="0" borderId="4" xfId="3" applyFont="1" applyFill="1" applyBorder="1" applyAlignment="1">
      <alignment vertical="center"/>
    </xf>
    <xf numFmtId="43" fontId="30" fillId="3" borderId="0" xfId="3" applyFont="1" applyFill="1" applyBorder="1" applyAlignment="1">
      <alignment horizontal="center" vertical="center"/>
    </xf>
    <xf numFmtId="43" fontId="30" fillId="3" borderId="33" xfId="3" applyFont="1" applyFill="1" applyBorder="1" applyAlignment="1">
      <alignment horizontal="center" vertical="center"/>
    </xf>
    <xf numFmtId="0" fontId="0" fillId="10" borderId="6" xfId="0" applyFill="1" applyBorder="1"/>
    <xf numFmtId="0" fontId="0" fillId="9" borderId="9" xfId="0" applyFill="1" applyBorder="1"/>
    <xf numFmtId="0" fontId="0" fillId="10" borderId="9" xfId="0" applyFill="1" applyBorder="1"/>
    <xf numFmtId="0" fontId="0" fillId="10" borderId="3" xfId="0" applyFill="1" applyBorder="1"/>
    <xf numFmtId="0" fontId="0" fillId="10" borderId="27" xfId="0" applyFill="1" applyBorder="1" applyAlignment="1">
      <alignment horizontal="left" vertical="center"/>
    </xf>
    <xf numFmtId="0" fontId="0" fillId="9" borderId="37" xfId="0" applyFill="1" applyBorder="1" applyAlignment="1">
      <alignment horizontal="left"/>
    </xf>
    <xf numFmtId="0" fontId="0" fillId="9" borderId="41" xfId="0" applyFill="1" applyBorder="1"/>
    <xf numFmtId="0" fontId="6" fillId="3" borderId="0" xfId="0" applyFont="1" applyFill="1" applyAlignment="1">
      <alignment horizontal="center" vertical="center"/>
    </xf>
    <xf numFmtId="0" fontId="0" fillId="10" borderId="55" xfId="0" applyFill="1" applyBorder="1" applyAlignment="1">
      <alignment horizontal="center" vertical="center"/>
    </xf>
    <xf numFmtId="0" fontId="0" fillId="10" borderId="56" xfId="0" applyFill="1" applyBorder="1" applyAlignment="1">
      <alignment horizontal="center" vertical="center"/>
    </xf>
    <xf numFmtId="0" fontId="0" fillId="9" borderId="58" xfId="0" applyFill="1" applyBorder="1" applyAlignment="1">
      <alignment horizontal="center"/>
    </xf>
    <xf numFmtId="0" fontId="0" fillId="3" borderId="56" xfId="0" applyFill="1" applyBorder="1" applyAlignment="1">
      <alignment horizontal="center"/>
    </xf>
    <xf numFmtId="0" fontId="0" fillId="9" borderId="56" xfId="0" applyFill="1" applyBorder="1" applyAlignment="1">
      <alignment horizontal="center" vertical="center"/>
    </xf>
    <xf numFmtId="0" fontId="0" fillId="10" borderId="58" xfId="0" applyFill="1" applyBorder="1" applyAlignment="1">
      <alignment horizontal="center"/>
    </xf>
    <xf numFmtId="0" fontId="0" fillId="9" borderId="56" xfId="0" applyFill="1" applyBorder="1" applyAlignment="1">
      <alignment horizontal="center"/>
    </xf>
    <xf numFmtId="0" fontId="0" fillId="10" borderId="56" xfId="0" applyFill="1" applyBorder="1" applyAlignment="1">
      <alignment horizontal="center"/>
    </xf>
    <xf numFmtId="0" fontId="0" fillId="10" borderId="59" xfId="0" applyFill="1" applyBorder="1" applyAlignment="1">
      <alignment horizontal="center"/>
    </xf>
    <xf numFmtId="0" fontId="0" fillId="9" borderId="57" xfId="0" applyFill="1" applyBorder="1" applyAlignment="1">
      <alignment horizontal="center"/>
    </xf>
    <xf numFmtId="0" fontId="0" fillId="3" borderId="55" xfId="0" applyFill="1" applyBorder="1"/>
    <xf numFmtId="0" fontId="0" fillId="3" borderId="56" xfId="0" applyFill="1" applyBorder="1"/>
    <xf numFmtId="0" fontId="0" fillId="3" borderId="57" xfId="0" applyFill="1" applyBorder="1"/>
    <xf numFmtId="0" fontId="6" fillId="3" borderId="55"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5" xfId="0" applyFont="1" applyFill="1" applyBorder="1" applyAlignment="1">
      <alignment horizontal="center" wrapText="1"/>
    </xf>
    <xf numFmtId="0" fontId="6" fillId="3" borderId="57" xfId="0" applyFont="1" applyFill="1" applyBorder="1" applyAlignment="1">
      <alignment horizontal="center" wrapText="1"/>
    </xf>
    <xf numFmtId="164" fontId="36" fillId="3" borderId="56" xfId="0" applyNumberFormat="1" applyFont="1" applyFill="1" applyBorder="1" applyAlignment="1">
      <alignment horizontal="center" vertical="center" wrapText="1"/>
    </xf>
    <xf numFmtId="164" fontId="0" fillId="3" borderId="56" xfId="0" applyNumberFormat="1" applyFill="1" applyBorder="1" applyAlignment="1">
      <alignment horizontal="center"/>
    </xf>
    <xf numFmtId="164" fontId="0" fillId="3" borderId="56" xfId="0" applyNumberFormat="1" applyFill="1" applyBorder="1" applyAlignment="1">
      <alignment horizontal="center" vertical="center"/>
    </xf>
    <xf numFmtId="164" fontId="36" fillId="3" borderId="58" xfId="0" applyNumberFormat="1" applyFont="1" applyFill="1" applyBorder="1" applyAlignment="1">
      <alignment horizontal="center" vertical="center" wrapText="1"/>
    </xf>
    <xf numFmtId="164" fontId="0" fillId="3" borderId="57" xfId="0" applyNumberFormat="1" applyFill="1" applyBorder="1" applyAlignment="1">
      <alignment horizontal="center"/>
    </xf>
    <xf numFmtId="10" fontId="0" fillId="0" borderId="0" xfId="2" applyNumberFormat="1" applyFont="1" applyFill="1" applyBorder="1" applyAlignment="1">
      <alignment horizontal="center"/>
    </xf>
    <xf numFmtId="0" fontId="0" fillId="3" borderId="54" xfId="0" applyFill="1" applyBorder="1"/>
    <xf numFmtId="10" fontId="30" fillId="3" borderId="0" xfId="2" applyNumberFormat="1" applyFont="1" applyFill="1" applyBorder="1" applyAlignment="1">
      <alignment horizontal="center" vertical="center"/>
    </xf>
    <xf numFmtId="10" fontId="30" fillId="3" borderId="33" xfId="2" applyNumberFormat="1" applyFont="1" applyFill="1" applyBorder="1" applyAlignment="1">
      <alignment horizontal="center" vertical="center"/>
    </xf>
    <xf numFmtId="10" fontId="30" fillId="0" borderId="31" xfId="2" applyNumberFormat="1" applyFont="1" applyBorder="1" applyAlignment="1">
      <alignment horizontal="center" vertical="center"/>
    </xf>
    <xf numFmtId="10" fontId="30" fillId="0" borderId="26" xfId="2" applyNumberFormat="1" applyFont="1" applyBorder="1" applyAlignment="1">
      <alignment horizontal="center" vertical="center"/>
    </xf>
    <xf numFmtId="10" fontId="30" fillId="0" borderId="0" xfId="2" applyNumberFormat="1" applyFont="1" applyBorder="1" applyAlignment="1">
      <alignment horizontal="center" vertical="center"/>
    </xf>
    <xf numFmtId="10" fontId="30" fillId="0" borderId="33" xfId="2" applyNumberFormat="1" applyFont="1" applyBorder="1" applyAlignment="1">
      <alignment horizontal="center" vertical="center"/>
    </xf>
    <xf numFmtId="10" fontId="30" fillId="0" borderId="4" xfId="2" applyNumberFormat="1" applyFont="1" applyBorder="1" applyAlignment="1">
      <alignment horizontal="center" vertical="center"/>
    </xf>
    <xf numFmtId="10" fontId="30" fillId="0" borderId="38" xfId="2" applyNumberFormat="1" applyFont="1" applyBorder="1" applyAlignment="1">
      <alignment horizontal="center" vertical="center"/>
    </xf>
    <xf numFmtId="10" fontId="30" fillId="0" borderId="6" xfId="2" applyNumberFormat="1" applyFont="1" applyBorder="1" applyAlignment="1">
      <alignment horizontal="center" vertical="center"/>
    </xf>
    <xf numFmtId="10" fontId="30" fillId="0" borderId="7" xfId="2" applyNumberFormat="1" applyFont="1" applyBorder="1" applyAlignment="1">
      <alignment horizontal="center" vertical="center"/>
    </xf>
    <xf numFmtId="10" fontId="30" fillId="0" borderId="39" xfId="2" applyNumberFormat="1" applyFont="1" applyBorder="1" applyAlignment="1">
      <alignment horizontal="center" vertical="center"/>
    </xf>
    <xf numFmtId="10" fontId="30" fillId="0" borderId="9" xfId="2" applyNumberFormat="1" applyFont="1" applyBorder="1" applyAlignment="1">
      <alignment horizontal="center" vertical="center"/>
    </xf>
    <xf numFmtId="10" fontId="30" fillId="0" borderId="3" xfId="2" applyNumberFormat="1" applyFont="1" applyBorder="1" applyAlignment="1">
      <alignment horizontal="center" vertical="center"/>
    </xf>
    <xf numFmtId="164" fontId="0" fillId="10" borderId="55" xfId="0" applyNumberFormat="1" applyFill="1" applyBorder="1" applyAlignment="1">
      <alignment horizontal="center"/>
    </xf>
    <xf numFmtId="164" fontId="0" fillId="10" borderId="56" xfId="0" applyNumberFormat="1" applyFill="1" applyBorder="1" applyAlignment="1">
      <alignment horizontal="center"/>
    </xf>
    <xf numFmtId="164" fontId="0" fillId="9" borderId="56" xfId="0" applyNumberFormat="1" applyFill="1" applyBorder="1" applyAlignment="1">
      <alignment horizontal="center"/>
    </xf>
    <xf numFmtId="164" fontId="0" fillId="9" borderId="59" xfId="0" applyNumberFormat="1" applyFill="1" applyBorder="1" applyAlignment="1">
      <alignment horizontal="center" vertical="center"/>
    </xf>
    <xf numFmtId="164" fontId="0" fillId="9" borderId="56" xfId="0" applyNumberFormat="1" applyFill="1" applyBorder="1" applyAlignment="1">
      <alignment horizontal="center" vertical="center"/>
    </xf>
    <xf numFmtId="164" fontId="0" fillId="10" borderId="56" xfId="0" applyNumberFormat="1" applyFill="1" applyBorder="1" applyAlignment="1">
      <alignment horizontal="center" vertical="center"/>
    </xf>
    <xf numFmtId="164" fontId="0" fillId="10" borderId="58" xfId="0" applyNumberFormat="1" applyFill="1" applyBorder="1" applyAlignment="1">
      <alignment horizontal="center" vertical="center"/>
    </xf>
    <xf numFmtId="164" fontId="0" fillId="10" borderId="59" xfId="0" applyNumberFormat="1" applyFill="1" applyBorder="1" applyAlignment="1">
      <alignment horizontal="center" vertical="center"/>
    </xf>
    <xf numFmtId="164" fontId="0" fillId="9" borderId="57" xfId="0" applyNumberFormat="1" applyFill="1" applyBorder="1" applyAlignment="1">
      <alignment horizontal="center"/>
    </xf>
    <xf numFmtId="2" fontId="0" fillId="10" borderId="47" xfId="2" applyNumberFormat="1" applyFont="1" applyFill="1" applyBorder="1" applyAlignment="1">
      <alignment horizontal="center"/>
    </xf>
    <xf numFmtId="2" fontId="0" fillId="10" borderId="31" xfId="2" applyNumberFormat="1" applyFont="1" applyFill="1" applyBorder="1" applyAlignment="1">
      <alignment horizontal="center"/>
    </xf>
    <xf numFmtId="2" fontId="0" fillId="10" borderId="49" xfId="2" applyNumberFormat="1" applyFont="1" applyFill="1" applyBorder="1" applyAlignment="1">
      <alignment horizontal="center"/>
    </xf>
    <xf numFmtId="2" fontId="30" fillId="0" borderId="31" xfId="2" applyNumberFormat="1" applyFont="1" applyBorder="1" applyAlignment="1">
      <alignment horizontal="center" vertical="center"/>
    </xf>
    <xf numFmtId="2" fontId="30" fillId="0" borderId="26" xfId="2" applyNumberFormat="1" applyFont="1" applyBorder="1" applyAlignment="1">
      <alignment horizontal="center" vertical="center"/>
    </xf>
    <xf numFmtId="2" fontId="0" fillId="10" borderId="9" xfId="2" applyNumberFormat="1" applyFont="1" applyFill="1" applyBorder="1" applyAlignment="1">
      <alignment horizontal="center"/>
    </xf>
    <xf numFmtId="2" fontId="0" fillId="10" borderId="0" xfId="2" applyNumberFormat="1" applyFont="1" applyFill="1" applyAlignment="1">
      <alignment horizontal="center"/>
    </xf>
    <xf numFmtId="2" fontId="0" fillId="10" borderId="10" xfId="2" applyNumberFormat="1" applyFont="1" applyFill="1" applyBorder="1" applyAlignment="1">
      <alignment horizontal="center"/>
    </xf>
    <xf numFmtId="2" fontId="30" fillId="0" borderId="0" xfId="2" applyNumberFormat="1" applyFont="1" applyBorder="1" applyAlignment="1">
      <alignment horizontal="center" vertical="center"/>
    </xf>
    <xf numFmtId="2" fontId="30" fillId="0" borderId="33" xfId="2" applyNumberFormat="1" applyFont="1" applyBorder="1" applyAlignment="1">
      <alignment horizontal="center" vertical="center"/>
    </xf>
    <xf numFmtId="2" fontId="0" fillId="0" borderId="0" xfId="2" applyNumberFormat="1" applyFont="1" applyBorder="1" applyAlignment="1">
      <alignment horizontal="center" vertical="center"/>
    </xf>
    <xf numFmtId="2" fontId="0" fillId="0" borderId="33" xfId="2" applyNumberFormat="1" applyFont="1" applyBorder="1" applyAlignment="1">
      <alignment horizontal="center" vertical="center"/>
    </xf>
    <xf numFmtId="2" fontId="0" fillId="9" borderId="3" xfId="2" applyNumberFormat="1" applyFont="1" applyFill="1" applyBorder="1" applyAlignment="1">
      <alignment horizontal="center" vertical="center"/>
    </xf>
    <xf numFmtId="2" fontId="0" fillId="9" borderId="4" xfId="2" applyNumberFormat="1" applyFont="1" applyFill="1" applyBorder="1" applyAlignment="1">
      <alignment horizontal="center" vertical="center"/>
    </xf>
    <xf numFmtId="2" fontId="0" fillId="9" borderId="5" xfId="2" applyNumberFormat="1" applyFont="1" applyFill="1" applyBorder="1" applyAlignment="1">
      <alignment horizontal="center" vertical="center"/>
    </xf>
    <xf numFmtId="2" fontId="30" fillId="0" borderId="4" xfId="2" applyNumberFormat="1" applyFont="1" applyBorder="1" applyAlignment="1">
      <alignment horizontal="center" vertical="center"/>
    </xf>
    <xf numFmtId="2" fontId="30" fillId="0" borderId="38" xfId="2" applyNumberFormat="1" applyFont="1" applyBorder="1" applyAlignment="1">
      <alignment horizontal="center" vertical="center"/>
    </xf>
    <xf numFmtId="2" fontId="0" fillId="9" borderId="6" xfId="2" applyNumberFormat="1" applyFont="1" applyFill="1" applyBorder="1" applyAlignment="1">
      <alignment horizontal="center" vertical="center"/>
    </xf>
    <xf numFmtId="2" fontId="0" fillId="9" borderId="7" xfId="2" applyNumberFormat="1" applyFont="1" applyFill="1" applyBorder="1" applyAlignment="1">
      <alignment horizontal="center" vertical="center"/>
    </xf>
    <xf numFmtId="2" fontId="0" fillId="9" borderId="8" xfId="2" applyNumberFormat="1" applyFont="1" applyFill="1" applyBorder="1" applyAlignment="1">
      <alignment horizontal="center" vertical="center"/>
    </xf>
    <xf numFmtId="2" fontId="0" fillId="9" borderId="9" xfId="2" applyNumberFormat="1" applyFont="1" applyFill="1" applyBorder="1" applyAlignment="1">
      <alignment horizontal="center" vertical="center"/>
    </xf>
    <xf numFmtId="2" fontId="0" fillId="9" borderId="0" xfId="2" applyNumberFormat="1" applyFont="1" applyFill="1" applyBorder="1" applyAlignment="1">
      <alignment horizontal="center" vertical="center"/>
    </xf>
    <xf numFmtId="2" fontId="0" fillId="9" borderId="10" xfId="2" applyNumberFormat="1" applyFont="1" applyFill="1" applyBorder="1" applyAlignment="1">
      <alignment horizontal="center" vertical="center"/>
    </xf>
    <xf numFmtId="2" fontId="0" fillId="10" borderId="9" xfId="2" applyNumberFormat="1" applyFont="1" applyFill="1" applyBorder="1" applyAlignment="1">
      <alignment horizontal="center" vertical="center"/>
    </xf>
    <xf numFmtId="2" fontId="0" fillId="10" borderId="0" xfId="2" applyNumberFormat="1" applyFont="1" applyFill="1" applyBorder="1" applyAlignment="1">
      <alignment horizontal="center" vertical="center"/>
    </xf>
    <xf numFmtId="2" fontId="0" fillId="10" borderId="10" xfId="2" applyNumberFormat="1" applyFont="1" applyFill="1" applyBorder="1" applyAlignment="1">
      <alignment horizontal="center" vertical="center"/>
    </xf>
    <xf numFmtId="2" fontId="0" fillId="10" borderId="3" xfId="2" applyNumberFormat="1" applyFont="1" applyFill="1" applyBorder="1" applyAlignment="1">
      <alignment horizontal="center" vertical="center"/>
    </xf>
    <xf numFmtId="2" fontId="0" fillId="10" borderId="4" xfId="2" applyNumberFormat="1" applyFont="1" applyFill="1" applyBorder="1" applyAlignment="1">
      <alignment horizontal="center" vertical="center"/>
    </xf>
    <xf numFmtId="2" fontId="0" fillId="10" borderId="5" xfId="2" applyNumberFormat="1" applyFont="1" applyFill="1" applyBorder="1" applyAlignment="1">
      <alignment horizontal="center" vertical="center"/>
    </xf>
    <xf numFmtId="2" fontId="30" fillId="0" borderId="6" xfId="2" applyNumberFormat="1" applyFont="1" applyBorder="1" applyAlignment="1">
      <alignment horizontal="center" vertical="center"/>
    </xf>
    <xf numFmtId="2" fontId="30" fillId="0" borderId="7" xfId="2" applyNumberFormat="1" applyFont="1" applyBorder="1" applyAlignment="1">
      <alignment horizontal="center" vertical="center"/>
    </xf>
    <xf numFmtId="2" fontId="30" fillId="0" borderId="39" xfId="2" applyNumberFormat="1" applyFont="1" applyBorder="1" applyAlignment="1">
      <alignment horizontal="center" vertical="center"/>
    </xf>
    <xf numFmtId="2" fontId="30" fillId="0" borderId="9" xfId="2" applyNumberFormat="1" applyFont="1" applyBorder="1" applyAlignment="1">
      <alignment horizontal="center" vertical="center"/>
    </xf>
    <xf numFmtId="2" fontId="0" fillId="0" borderId="9" xfId="2" applyNumberFormat="1" applyFont="1" applyBorder="1" applyAlignment="1">
      <alignment horizontal="center" vertical="center"/>
    </xf>
    <xf numFmtId="2" fontId="30" fillId="0" borderId="3" xfId="2" applyNumberFormat="1" applyFont="1" applyBorder="1" applyAlignment="1">
      <alignment horizontal="center" vertical="center"/>
    </xf>
    <xf numFmtId="2" fontId="0" fillId="10" borderId="6" xfId="2" applyNumberFormat="1" applyFont="1" applyFill="1" applyBorder="1" applyAlignment="1">
      <alignment horizontal="center" vertical="center"/>
    </xf>
    <xf numFmtId="2" fontId="0" fillId="10" borderId="7" xfId="2" applyNumberFormat="1" applyFont="1" applyFill="1" applyBorder="1" applyAlignment="1">
      <alignment horizontal="center" vertical="center"/>
    </xf>
    <xf numFmtId="2" fontId="0" fillId="10" borderId="8" xfId="2" applyNumberFormat="1" applyFont="1" applyFill="1" applyBorder="1" applyAlignment="1">
      <alignment horizontal="center" vertical="center"/>
    </xf>
    <xf numFmtId="2" fontId="0" fillId="9" borderId="44" xfId="2" applyNumberFormat="1" applyFont="1" applyFill="1" applyBorder="1" applyAlignment="1">
      <alignment horizontal="center" vertical="center"/>
    </xf>
    <xf numFmtId="2" fontId="0" fillId="9" borderId="45" xfId="2" applyNumberFormat="1" applyFont="1" applyFill="1" applyBorder="1" applyAlignment="1">
      <alignment horizontal="center" vertical="center"/>
    </xf>
    <xf numFmtId="2" fontId="0" fillId="9" borderId="43" xfId="2" applyNumberFormat="1" applyFont="1" applyFill="1" applyBorder="1" applyAlignment="1">
      <alignment horizontal="center" vertical="center"/>
    </xf>
    <xf numFmtId="0" fontId="6" fillId="8" borderId="1" xfId="0" applyFont="1" applyFill="1" applyBorder="1" applyAlignment="1">
      <alignment horizontal="right"/>
    </xf>
    <xf numFmtId="0" fontId="12" fillId="3" borderId="0" xfId="1" applyFont="1" applyFill="1" applyAlignment="1">
      <alignment horizontal="center"/>
    </xf>
    <xf numFmtId="0" fontId="6" fillId="0" borderId="0" xfId="0" applyFont="1" applyAlignment="1">
      <alignment horizontal="right"/>
    </xf>
    <xf numFmtId="4" fontId="30" fillId="0" borderId="1" xfId="0" applyNumberFormat="1" applyFont="1" applyBorder="1" applyAlignment="1">
      <alignment horizontal="center"/>
    </xf>
    <xf numFmtId="10" fontId="23" fillId="0" borderId="0" xfId="2" applyNumberFormat="1" applyFont="1" applyAlignment="1">
      <alignment horizontal="center"/>
    </xf>
    <xf numFmtId="3" fontId="32" fillId="0" borderId="1" xfId="0" applyNumberFormat="1" applyFont="1" applyBorder="1" applyAlignment="1">
      <alignment horizontal="center" vertical="center"/>
    </xf>
    <xf numFmtId="4" fontId="32" fillId="0" borderId="1" xfId="0" applyNumberFormat="1" applyFont="1" applyBorder="1" applyAlignment="1">
      <alignment horizontal="center" vertical="center"/>
    </xf>
    <xf numFmtId="2" fontId="32" fillId="0" borderId="1" xfId="0" applyNumberFormat="1" applyFont="1" applyBorder="1" applyAlignment="1">
      <alignment horizontal="center" vertical="center"/>
    </xf>
    <xf numFmtId="4" fontId="33" fillId="0" borderId="1" xfId="0" applyNumberFormat="1" applyFont="1" applyBorder="1" applyAlignment="1">
      <alignment horizontal="center" vertical="center"/>
    </xf>
    <xf numFmtId="17" fontId="31" fillId="7" borderId="1" xfId="0" applyNumberFormat="1" applyFont="1" applyFill="1" applyBorder="1" applyAlignment="1">
      <alignment horizontal="center"/>
    </xf>
    <xf numFmtId="164" fontId="0" fillId="10" borderId="33" xfId="0" applyNumberFormat="1" applyFill="1" applyBorder="1" applyAlignment="1">
      <alignment horizontal="center" vertical="center"/>
    </xf>
    <xf numFmtId="2" fontId="0" fillId="3" borderId="9" xfId="2" applyNumberFormat="1" applyFont="1" applyFill="1" applyBorder="1" applyAlignment="1">
      <alignment horizontal="center" vertical="center"/>
    </xf>
    <xf numFmtId="2" fontId="0" fillId="3" borderId="0" xfId="2" applyNumberFormat="1" applyFont="1" applyFill="1" applyBorder="1" applyAlignment="1">
      <alignment horizontal="center" vertical="center"/>
    </xf>
    <xf numFmtId="2" fontId="0" fillId="3" borderId="10" xfId="2" applyNumberFormat="1" applyFont="1" applyFill="1" applyBorder="1" applyAlignment="1">
      <alignment horizontal="center" vertical="center"/>
    </xf>
    <xf numFmtId="0" fontId="6" fillId="8" borderId="1" xfId="0" applyFont="1" applyFill="1" applyBorder="1" applyAlignment="1">
      <alignment horizontal="center"/>
    </xf>
    <xf numFmtId="0" fontId="6" fillId="12" borderId="60" xfId="0" applyFont="1" applyFill="1" applyBorder="1" applyAlignment="1">
      <alignment horizontal="center"/>
    </xf>
    <xf numFmtId="165" fontId="6" fillId="0" borderId="61" xfId="2" applyNumberFormat="1" applyFont="1" applyBorder="1" applyAlignment="1">
      <alignment horizontal="center"/>
    </xf>
    <xf numFmtId="165" fontId="6" fillId="0" borderId="62" xfId="2" applyNumberFormat="1" applyFont="1" applyBorder="1" applyAlignment="1">
      <alignment horizontal="center"/>
    </xf>
    <xf numFmtId="0" fontId="6" fillId="12" borderId="63" xfId="0" applyFont="1" applyFill="1" applyBorder="1" applyAlignment="1">
      <alignment horizontal="center"/>
    </xf>
    <xf numFmtId="165" fontId="6" fillId="0" borderId="1" xfId="2" applyNumberFormat="1" applyFont="1" applyBorder="1" applyAlignment="1">
      <alignment horizontal="center"/>
    </xf>
    <xf numFmtId="165" fontId="6" fillId="0" borderId="64" xfId="2" applyNumberFormat="1" applyFont="1" applyBorder="1" applyAlignment="1">
      <alignment horizontal="center"/>
    </xf>
    <xf numFmtId="0" fontId="6" fillId="12" borderId="65" xfId="0" applyFont="1" applyFill="1" applyBorder="1" applyAlignment="1">
      <alignment horizontal="center"/>
    </xf>
    <xf numFmtId="165" fontId="6" fillId="0" borderId="66" xfId="2" applyNumberFormat="1" applyFont="1" applyBorder="1" applyAlignment="1">
      <alignment horizontal="center"/>
    </xf>
    <xf numFmtId="165" fontId="6" fillId="0" borderId="67" xfId="2" applyNumberFormat="1" applyFont="1" applyBorder="1" applyAlignment="1">
      <alignment horizontal="center"/>
    </xf>
    <xf numFmtId="0" fontId="6" fillId="13" borderId="60" xfId="0" applyFont="1" applyFill="1" applyBorder="1" applyAlignment="1">
      <alignment horizontal="center"/>
    </xf>
    <xf numFmtId="0" fontId="6" fillId="13" borderId="63" xfId="0" applyFont="1" applyFill="1" applyBorder="1" applyAlignment="1">
      <alignment horizontal="center"/>
    </xf>
    <xf numFmtId="0" fontId="6" fillId="13" borderId="65" xfId="0" applyFont="1" applyFill="1" applyBorder="1" applyAlignment="1">
      <alignment horizontal="center"/>
    </xf>
    <xf numFmtId="0" fontId="6" fillId="14" borderId="60" xfId="0" applyFont="1" applyFill="1" applyBorder="1" applyAlignment="1">
      <alignment horizontal="center"/>
    </xf>
    <xf numFmtId="0" fontId="6" fillId="14" borderId="63" xfId="0" applyFont="1" applyFill="1" applyBorder="1" applyAlignment="1">
      <alignment horizontal="center"/>
    </xf>
    <xf numFmtId="0" fontId="6" fillId="14" borderId="65" xfId="0" applyFont="1" applyFill="1" applyBorder="1" applyAlignment="1">
      <alignment horizontal="center"/>
    </xf>
    <xf numFmtId="0" fontId="6" fillId="15" borderId="60" xfId="0" applyFont="1" applyFill="1" applyBorder="1" applyAlignment="1">
      <alignment horizontal="center"/>
    </xf>
    <xf numFmtId="0" fontId="6" fillId="15" borderId="63" xfId="0" applyFont="1" applyFill="1" applyBorder="1" applyAlignment="1">
      <alignment horizontal="center"/>
    </xf>
    <xf numFmtId="0" fontId="6" fillId="15" borderId="65" xfId="0" applyFont="1" applyFill="1" applyBorder="1" applyAlignment="1">
      <alignment horizontal="center"/>
    </xf>
    <xf numFmtId="0" fontId="6" fillId="4" borderId="60" xfId="0" applyFont="1" applyFill="1" applyBorder="1" applyAlignment="1">
      <alignment horizontal="center"/>
    </xf>
    <xf numFmtId="0" fontId="6" fillId="4" borderId="63" xfId="0" applyFont="1" applyFill="1" applyBorder="1" applyAlignment="1">
      <alignment horizontal="center"/>
    </xf>
    <xf numFmtId="0" fontId="6" fillId="4" borderId="65" xfId="0" applyFont="1" applyFill="1" applyBorder="1" applyAlignment="1">
      <alignment horizontal="center"/>
    </xf>
    <xf numFmtId="165" fontId="6" fillId="0" borderId="0" xfId="0" applyNumberFormat="1" applyFont="1" applyAlignment="1">
      <alignment horizontal="center"/>
    </xf>
    <xf numFmtId="0" fontId="8" fillId="2" borderId="1" xfId="0" applyFont="1" applyFill="1" applyBorder="1" applyAlignment="1">
      <alignment horizontal="center"/>
    </xf>
    <xf numFmtId="0" fontId="6" fillId="12" borderId="68" xfId="0" applyFont="1" applyFill="1" applyBorder="1" applyAlignment="1">
      <alignment horizontal="center"/>
    </xf>
    <xf numFmtId="0" fontId="6" fillId="12" borderId="69" xfId="0" applyFont="1" applyFill="1" applyBorder="1" applyAlignment="1">
      <alignment horizontal="center"/>
    </xf>
    <xf numFmtId="0" fontId="6" fillId="12" borderId="70" xfId="0" applyFont="1" applyFill="1" applyBorder="1" applyAlignment="1">
      <alignment horizontal="center"/>
    </xf>
    <xf numFmtId="0" fontId="6" fillId="13" borderId="68" xfId="0" applyFont="1" applyFill="1" applyBorder="1" applyAlignment="1">
      <alignment horizontal="center"/>
    </xf>
    <xf numFmtId="0" fontId="6" fillId="13" borderId="69" xfId="0" applyFont="1" applyFill="1" applyBorder="1" applyAlignment="1">
      <alignment horizontal="center"/>
    </xf>
    <xf numFmtId="0" fontId="6" fillId="13" borderId="70" xfId="0" applyFont="1" applyFill="1" applyBorder="1" applyAlignment="1">
      <alignment horizontal="center"/>
    </xf>
    <xf numFmtId="0" fontId="6" fillId="14" borderId="68" xfId="0" applyFont="1" applyFill="1" applyBorder="1" applyAlignment="1">
      <alignment horizontal="center"/>
    </xf>
    <xf numFmtId="0" fontId="6" fillId="14" borderId="69" xfId="0" applyFont="1" applyFill="1" applyBorder="1" applyAlignment="1">
      <alignment horizontal="center"/>
    </xf>
    <xf numFmtId="0" fontId="6" fillId="14" borderId="70" xfId="0" applyFont="1" applyFill="1" applyBorder="1" applyAlignment="1">
      <alignment horizontal="center"/>
    </xf>
    <xf numFmtId="0" fontId="6" fillId="15" borderId="68" xfId="0" applyFont="1" applyFill="1" applyBorder="1" applyAlignment="1">
      <alignment horizontal="center"/>
    </xf>
    <xf numFmtId="0" fontId="6" fillId="15" borderId="69" xfId="0" applyFont="1" applyFill="1" applyBorder="1" applyAlignment="1">
      <alignment horizontal="center"/>
    </xf>
    <xf numFmtId="0" fontId="6" fillId="15" borderId="70" xfId="0" applyFont="1" applyFill="1" applyBorder="1" applyAlignment="1">
      <alignment horizontal="center"/>
    </xf>
    <xf numFmtId="0" fontId="6" fillId="4" borderId="68" xfId="0" applyFont="1" applyFill="1" applyBorder="1" applyAlignment="1">
      <alignment horizontal="center"/>
    </xf>
    <xf numFmtId="0" fontId="6" fillId="4" borderId="69" xfId="0" applyFont="1" applyFill="1" applyBorder="1" applyAlignment="1">
      <alignment horizontal="center"/>
    </xf>
    <xf numFmtId="0" fontId="6" fillId="4" borderId="70" xfId="0" applyFont="1" applyFill="1" applyBorder="1" applyAlignment="1">
      <alignment horizontal="center"/>
    </xf>
    <xf numFmtId="165" fontId="0" fillId="0" borderId="0" xfId="0" applyNumberFormat="1"/>
    <xf numFmtId="0" fontId="0" fillId="3" borderId="0" xfId="0" applyFill="1"/>
    <xf numFmtId="10" fontId="42" fillId="0" borderId="0" xfId="2" applyNumberFormat="1" applyFont="1" applyAlignment="1">
      <alignment horizontal="center"/>
    </xf>
    <xf numFmtId="10" fontId="30" fillId="0" borderId="0" xfId="2" applyNumberFormat="1" applyFont="1" applyAlignment="1">
      <alignment horizontal="center"/>
    </xf>
    <xf numFmtId="0" fontId="6" fillId="12" borderId="71" xfId="0" applyFont="1" applyFill="1" applyBorder="1" applyAlignment="1">
      <alignment horizontal="center"/>
    </xf>
    <xf numFmtId="0" fontId="6" fillId="12" borderId="72" xfId="0" applyFont="1" applyFill="1" applyBorder="1" applyAlignment="1">
      <alignment horizontal="center"/>
    </xf>
    <xf numFmtId="0" fontId="6" fillId="12" borderId="73" xfId="0" applyFont="1" applyFill="1" applyBorder="1" applyAlignment="1">
      <alignment horizontal="center"/>
    </xf>
    <xf numFmtId="0" fontId="6" fillId="13" borderId="71" xfId="0" applyFont="1" applyFill="1" applyBorder="1" applyAlignment="1">
      <alignment horizontal="center"/>
    </xf>
    <xf numFmtId="0" fontId="6" fillId="13" borderId="72" xfId="0" applyFont="1" applyFill="1" applyBorder="1" applyAlignment="1">
      <alignment horizontal="center"/>
    </xf>
    <xf numFmtId="0" fontId="6" fillId="13" borderId="73" xfId="0" applyFont="1" applyFill="1" applyBorder="1" applyAlignment="1">
      <alignment horizontal="center"/>
    </xf>
    <xf numFmtId="0" fontId="6" fillId="14" borderId="71" xfId="0" applyFont="1" applyFill="1" applyBorder="1" applyAlignment="1">
      <alignment horizontal="center"/>
    </xf>
    <xf numFmtId="0" fontId="6" fillId="14" borderId="72" xfId="0" applyFont="1" applyFill="1" applyBorder="1" applyAlignment="1">
      <alignment horizontal="center"/>
    </xf>
    <xf numFmtId="0" fontId="6" fillId="14" borderId="73" xfId="0" applyFont="1" applyFill="1" applyBorder="1" applyAlignment="1">
      <alignment horizontal="center"/>
    </xf>
    <xf numFmtId="0" fontId="6" fillId="15" borderId="71" xfId="0" applyFont="1" applyFill="1" applyBorder="1" applyAlignment="1">
      <alignment horizontal="center"/>
    </xf>
    <xf numFmtId="0" fontId="6" fillId="15" borderId="72" xfId="0" applyFont="1" applyFill="1" applyBorder="1" applyAlignment="1">
      <alignment horizontal="center"/>
    </xf>
    <xf numFmtId="0" fontId="6" fillId="15" borderId="73" xfId="0" applyFont="1" applyFill="1" applyBorder="1" applyAlignment="1">
      <alignment horizontal="center"/>
    </xf>
    <xf numFmtId="0" fontId="6" fillId="4" borderId="71" xfId="0" applyFont="1" applyFill="1" applyBorder="1" applyAlignment="1">
      <alignment horizontal="center"/>
    </xf>
    <xf numFmtId="0" fontId="6" fillId="4" borderId="72" xfId="0" applyFont="1" applyFill="1" applyBorder="1" applyAlignment="1">
      <alignment horizontal="center"/>
    </xf>
    <xf numFmtId="0" fontId="6" fillId="4" borderId="73" xfId="0" applyFont="1" applyFill="1" applyBorder="1" applyAlignment="1">
      <alignment horizontal="center"/>
    </xf>
    <xf numFmtId="165" fontId="6" fillId="0" borderId="68" xfId="2" applyNumberFormat="1" applyFont="1" applyBorder="1" applyAlignment="1">
      <alignment horizontal="center"/>
    </xf>
    <xf numFmtId="165" fontId="6" fillId="0" borderId="69" xfId="2" applyNumberFormat="1" applyFont="1" applyBorder="1" applyAlignment="1">
      <alignment horizontal="center"/>
    </xf>
    <xf numFmtId="165" fontId="6" fillId="0" borderId="70" xfId="2" applyNumberFormat="1" applyFont="1" applyBorder="1" applyAlignment="1">
      <alignment horizontal="center"/>
    </xf>
    <xf numFmtId="0" fontId="8" fillId="2" borderId="54" xfId="0" applyFont="1" applyFill="1" applyBorder="1" applyAlignment="1">
      <alignment horizontal="center"/>
    </xf>
    <xf numFmtId="10" fontId="30" fillId="0" borderId="0" xfId="0" applyNumberFormat="1" applyFont="1"/>
    <xf numFmtId="9" fontId="30" fillId="0" borderId="0" xfId="0" applyNumberFormat="1" applyFont="1"/>
    <xf numFmtId="165" fontId="8" fillId="0" borderId="74" xfId="2" applyNumberFormat="1" applyFont="1" applyBorder="1" applyAlignment="1">
      <alignment horizontal="center"/>
    </xf>
    <xf numFmtId="165" fontId="8" fillId="0" borderId="75" xfId="2" applyNumberFormat="1" applyFont="1" applyBorder="1" applyAlignment="1">
      <alignment horizontal="center"/>
    </xf>
    <xf numFmtId="165" fontId="8" fillId="0" borderId="76" xfId="2" applyNumberFormat="1" applyFont="1" applyBorder="1" applyAlignment="1">
      <alignment horizontal="center"/>
    </xf>
    <xf numFmtId="166" fontId="0" fillId="0" borderId="1" xfId="0" applyNumberFormat="1" applyBorder="1" applyAlignment="1">
      <alignment horizontal="center"/>
    </xf>
    <xf numFmtId="0" fontId="30" fillId="0" borderId="0" xfId="0" applyFont="1"/>
    <xf numFmtId="0" fontId="5" fillId="0" borderId="0" xfId="1" applyFill="1" applyBorder="1" applyAlignment="1">
      <alignment horizontal="center"/>
    </xf>
    <xf numFmtId="4" fontId="17" fillId="0" borderId="1" xfId="0" applyNumberFormat="1" applyFont="1" applyBorder="1" applyAlignment="1">
      <alignment horizontal="center"/>
    </xf>
    <xf numFmtId="0" fontId="17" fillId="0" borderId="0" xfId="0" applyFont="1"/>
    <xf numFmtId="0" fontId="11" fillId="0" borderId="0" xfId="0" applyFont="1"/>
    <xf numFmtId="10" fontId="0" fillId="0" borderId="8" xfId="2" applyNumberFormat="1" applyFont="1" applyFill="1" applyBorder="1" applyAlignment="1">
      <alignment horizontal="center" vertical="center"/>
    </xf>
    <xf numFmtId="10" fontId="0" fillId="0" borderId="43" xfId="2" applyNumberFormat="1" applyFont="1" applyFill="1" applyBorder="1" applyAlignment="1">
      <alignment horizontal="center" vertical="center"/>
    </xf>
    <xf numFmtId="2" fontId="0" fillId="0" borderId="8" xfId="2" applyNumberFormat="1" applyFont="1" applyFill="1" applyBorder="1" applyAlignment="1">
      <alignment horizontal="center" vertical="center"/>
    </xf>
    <xf numFmtId="2" fontId="0" fillId="0" borderId="43" xfId="2" applyNumberFormat="1" applyFont="1" applyFill="1" applyBorder="1" applyAlignment="1">
      <alignment horizontal="center" vertical="center"/>
    </xf>
    <xf numFmtId="167" fontId="44" fillId="0" borderId="0" xfId="0" applyNumberFormat="1" applyFont="1"/>
    <xf numFmtId="2" fontId="0" fillId="0" borderId="47" xfId="0" applyNumberFormat="1" applyBorder="1" applyAlignment="1">
      <alignment horizontal="center"/>
    </xf>
    <xf numFmtId="2" fontId="0" fillId="0" borderId="31" xfId="0" applyNumberFormat="1" applyBorder="1" applyAlignment="1">
      <alignment horizontal="center"/>
    </xf>
    <xf numFmtId="2" fontId="0" fillId="0" borderId="49" xfId="0" applyNumberForma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3" xfId="3" applyNumberFormat="1" applyFont="1" applyFill="1" applyBorder="1" applyAlignment="1">
      <alignment horizontal="center" vertical="center"/>
    </xf>
    <xf numFmtId="2" fontId="0" fillId="0" borderId="4" xfId="3" applyNumberFormat="1" applyFont="1" applyFill="1" applyBorder="1" applyAlignment="1">
      <alignment horizontal="center" vertical="center"/>
    </xf>
    <xf numFmtId="2" fontId="0" fillId="0" borderId="5" xfId="3" applyNumberFormat="1" applyFont="1" applyFill="1" applyBorder="1" applyAlignment="1">
      <alignment horizontal="center" vertical="center"/>
    </xf>
    <xf numFmtId="2" fontId="0" fillId="0" borderId="6" xfId="3" applyNumberFormat="1" applyFont="1" applyFill="1" applyBorder="1" applyAlignment="1">
      <alignment horizontal="center" vertical="center"/>
    </xf>
    <xf numFmtId="2" fontId="0" fillId="0" borderId="7" xfId="3" applyNumberFormat="1" applyFont="1" applyFill="1" applyBorder="1" applyAlignment="1">
      <alignment horizontal="center" vertical="center"/>
    </xf>
    <xf numFmtId="2" fontId="0" fillId="0" borderId="8" xfId="3" applyNumberFormat="1" applyFont="1" applyFill="1" applyBorder="1" applyAlignment="1">
      <alignment horizontal="center" vertical="center"/>
    </xf>
    <xf numFmtId="2" fontId="0" fillId="0" borderId="9" xfId="3" applyNumberFormat="1" applyFont="1" applyFill="1" applyBorder="1" applyAlignment="1">
      <alignment horizontal="center" vertical="center"/>
    </xf>
    <xf numFmtId="2" fontId="0" fillId="0" borderId="10" xfId="3" applyNumberFormat="1" applyFont="1" applyFill="1" applyBorder="1" applyAlignment="1">
      <alignment horizontal="center" vertical="center"/>
    </xf>
    <xf numFmtId="2" fontId="0" fillId="0" borderId="44" xfId="3" applyNumberFormat="1" applyFont="1" applyFill="1" applyBorder="1" applyAlignment="1">
      <alignment horizontal="center" vertical="center"/>
    </xf>
    <xf numFmtId="10" fontId="0" fillId="0" borderId="47" xfId="2" applyNumberFormat="1" applyFont="1" applyFill="1" applyBorder="1" applyAlignment="1">
      <alignment horizontal="center"/>
    </xf>
    <xf numFmtId="10" fontId="0" fillId="0" borderId="31" xfId="2" applyNumberFormat="1" applyFont="1" applyFill="1" applyBorder="1" applyAlignment="1">
      <alignment horizontal="center"/>
    </xf>
    <xf numFmtId="10" fontId="0" fillId="0" borderId="49" xfId="2" applyNumberFormat="1" applyFont="1" applyFill="1" applyBorder="1" applyAlignment="1">
      <alignment horizontal="center"/>
    </xf>
    <xf numFmtId="10" fontId="0" fillId="0" borderId="9" xfId="2" applyNumberFormat="1" applyFont="1" applyFill="1" applyBorder="1" applyAlignment="1">
      <alignment horizontal="center"/>
    </xf>
    <xf numFmtId="10" fontId="0" fillId="0" borderId="0" xfId="2" applyNumberFormat="1" applyFont="1" applyFill="1" applyAlignment="1">
      <alignment horizontal="center"/>
    </xf>
    <xf numFmtId="10" fontId="0" fillId="0" borderId="10" xfId="2" applyNumberFormat="1" applyFont="1" applyFill="1" applyBorder="1" applyAlignment="1">
      <alignment horizontal="center"/>
    </xf>
    <xf numFmtId="10" fontId="0" fillId="0" borderId="3" xfId="2" applyNumberFormat="1" applyFont="1" applyFill="1" applyBorder="1" applyAlignment="1">
      <alignment horizontal="center" vertical="center"/>
    </xf>
    <xf numFmtId="10" fontId="0" fillId="0" borderId="4" xfId="2" applyNumberFormat="1" applyFont="1" applyFill="1" applyBorder="1" applyAlignment="1">
      <alignment horizontal="center" vertical="center"/>
    </xf>
    <xf numFmtId="10" fontId="0" fillId="0" borderId="5" xfId="2" applyNumberFormat="1" applyFont="1" applyFill="1" applyBorder="1" applyAlignment="1">
      <alignment horizontal="center" vertical="center"/>
    </xf>
    <xf numFmtId="10" fontId="0" fillId="0" borderId="6" xfId="2" applyNumberFormat="1" applyFont="1" applyFill="1" applyBorder="1" applyAlignment="1">
      <alignment horizontal="center" vertical="center"/>
    </xf>
    <xf numFmtId="10" fontId="0" fillId="0" borderId="7" xfId="2" applyNumberFormat="1" applyFont="1" applyFill="1" applyBorder="1" applyAlignment="1">
      <alignment horizontal="center" vertical="center"/>
    </xf>
    <xf numFmtId="10" fontId="0" fillId="0" borderId="9" xfId="2" applyNumberFormat="1" applyFont="1" applyFill="1" applyBorder="1" applyAlignment="1">
      <alignment horizontal="center" vertical="center"/>
    </xf>
    <xf numFmtId="10" fontId="0" fillId="0" borderId="0" xfId="2" applyNumberFormat="1" applyFont="1" applyFill="1" applyBorder="1" applyAlignment="1">
      <alignment horizontal="center" vertical="center"/>
    </xf>
    <xf numFmtId="10" fontId="0" fillId="0" borderId="10" xfId="2" applyNumberFormat="1" applyFont="1" applyFill="1" applyBorder="1" applyAlignment="1">
      <alignment horizontal="center" vertical="center"/>
    </xf>
    <xf numFmtId="10" fontId="0" fillId="0" borderId="44" xfId="2" applyNumberFormat="1" applyFont="1" applyFill="1" applyBorder="1" applyAlignment="1">
      <alignment horizontal="center" vertical="center"/>
    </xf>
    <xf numFmtId="10" fontId="0" fillId="0" borderId="45" xfId="2" applyNumberFormat="1" applyFont="1" applyFill="1" applyBorder="1" applyAlignment="1">
      <alignment horizontal="center" vertical="center"/>
    </xf>
    <xf numFmtId="2" fontId="0" fillId="0" borderId="47" xfId="2" applyNumberFormat="1" applyFont="1" applyFill="1" applyBorder="1" applyAlignment="1">
      <alignment horizontal="center"/>
    </xf>
    <xf numFmtId="2" fontId="0" fillId="0" borderId="31" xfId="2" applyNumberFormat="1" applyFont="1" applyFill="1" applyBorder="1" applyAlignment="1">
      <alignment horizontal="center"/>
    </xf>
    <xf numFmtId="2" fontId="0" fillId="0" borderId="49" xfId="2" applyNumberFormat="1" applyFont="1" applyFill="1" applyBorder="1" applyAlignment="1">
      <alignment horizontal="center"/>
    </xf>
    <xf numFmtId="2" fontId="0" fillId="0" borderId="9" xfId="2" applyNumberFormat="1" applyFont="1" applyFill="1" applyBorder="1" applyAlignment="1">
      <alignment horizontal="center"/>
    </xf>
    <xf numFmtId="2" fontId="0" fillId="0" borderId="0" xfId="2" applyNumberFormat="1" applyFont="1" applyFill="1" applyAlignment="1">
      <alignment horizontal="center"/>
    </xf>
    <xf numFmtId="2" fontId="0" fillId="0" borderId="10" xfId="2" applyNumberFormat="1" applyFont="1" applyFill="1" applyBorder="1" applyAlignment="1">
      <alignment horizontal="center"/>
    </xf>
    <xf numFmtId="2" fontId="0" fillId="0" borderId="3" xfId="2" applyNumberFormat="1" applyFont="1" applyFill="1" applyBorder="1" applyAlignment="1">
      <alignment horizontal="center" vertical="center"/>
    </xf>
    <xf numFmtId="2" fontId="0" fillId="0" borderId="4" xfId="2" applyNumberFormat="1" applyFont="1" applyFill="1" applyBorder="1" applyAlignment="1">
      <alignment horizontal="center" vertical="center"/>
    </xf>
    <xf numFmtId="2" fontId="0" fillId="0" borderId="5" xfId="2" applyNumberFormat="1" applyFont="1" applyFill="1" applyBorder="1" applyAlignment="1">
      <alignment horizontal="center" vertical="center"/>
    </xf>
    <xf numFmtId="2" fontId="0" fillId="0" borderId="6" xfId="2" applyNumberFormat="1" applyFont="1" applyFill="1" applyBorder="1" applyAlignment="1">
      <alignment horizontal="center" vertical="center"/>
    </xf>
    <xf numFmtId="2" fontId="0" fillId="0" borderId="7" xfId="2" applyNumberFormat="1" applyFont="1" applyFill="1" applyBorder="1" applyAlignment="1">
      <alignment horizontal="center" vertical="center"/>
    </xf>
    <xf numFmtId="2" fontId="0" fillId="0" borderId="9" xfId="2" applyNumberFormat="1" applyFont="1" applyFill="1" applyBorder="1" applyAlignment="1">
      <alignment horizontal="center" vertical="center"/>
    </xf>
    <xf numFmtId="2" fontId="0" fillId="0" borderId="0" xfId="2" applyNumberFormat="1" applyFont="1" applyFill="1" applyBorder="1" applyAlignment="1">
      <alignment horizontal="center" vertical="center"/>
    </xf>
    <xf numFmtId="2" fontId="0" fillId="0" borderId="10" xfId="2" applyNumberFormat="1" applyFont="1" applyFill="1" applyBorder="1" applyAlignment="1">
      <alignment horizontal="center" vertical="center"/>
    </xf>
    <xf numFmtId="2" fontId="0" fillId="0" borderId="44" xfId="2" applyNumberFormat="1" applyFont="1" applyFill="1" applyBorder="1" applyAlignment="1">
      <alignment horizontal="center" vertical="center"/>
    </xf>
    <xf numFmtId="2" fontId="0" fillId="0" borderId="45" xfId="2" applyNumberFormat="1" applyFont="1" applyFill="1" applyBorder="1" applyAlignment="1">
      <alignment horizontal="center" vertical="center"/>
    </xf>
    <xf numFmtId="0" fontId="0" fillId="16" borderId="0" xfId="0" applyFill="1"/>
    <xf numFmtId="43" fontId="0" fillId="6" borderId="1" xfId="3" applyFont="1" applyFill="1" applyBorder="1" applyAlignment="1">
      <alignment horizontal="right"/>
    </xf>
    <xf numFmtId="0" fontId="25" fillId="0" borderId="0" xfId="0" applyFont="1"/>
    <xf numFmtId="0" fontId="21" fillId="0" borderId="0" xfId="0" applyFont="1" applyAlignment="1">
      <alignment horizontal="left" vertical="center"/>
    </xf>
    <xf numFmtId="0" fontId="0" fillId="0" borderId="0" xfId="0" applyAlignment="1">
      <alignment horizontal="left" vertical="top" wrapText="1"/>
    </xf>
    <xf numFmtId="0" fontId="17" fillId="0" borderId="0" xfId="0" applyFont="1" applyAlignment="1">
      <alignment horizontal="left" vertical="center" wrapText="1" indent="5"/>
    </xf>
    <xf numFmtId="0" fontId="11" fillId="0" borderId="0" xfId="0" applyFont="1" applyAlignment="1">
      <alignment horizontal="left"/>
    </xf>
    <xf numFmtId="0" fontId="19" fillId="0" borderId="0" xfId="0" applyFont="1" applyAlignment="1">
      <alignment horizontal="center" vertical="center"/>
    </xf>
    <xf numFmtId="0" fontId="12" fillId="3" borderId="0" xfId="1" applyFont="1" applyFill="1" applyAlignment="1">
      <alignment horizontal="center" vertical="center"/>
    </xf>
    <xf numFmtId="0" fontId="19" fillId="0" borderId="0" xfId="0" applyFont="1" applyAlignment="1">
      <alignment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0" fillId="0" borderId="0" xfId="0" applyAlignment="1">
      <alignment vertical="top" wrapText="1"/>
    </xf>
    <xf numFmtId="0" fontId="0" fillId="17" borderId="0" xfId="0" applyFill="1"/>
    <xf numFmtId="0" fontId="6" fillId="6" borderId="1" xfId="0" applyFont="1" applyFill="1" applyBorder="1" applyAlignment="1">
      <alignment horizontal="center"/>
    </xf>
    <xf numFmtId="43" fontId="6" fillId="6" borderId="1" xfId="3" applyFont="1" applyFill="1" applyBorder="1" applyAlignment="1">
      <alignment horizontal="right"/>
    </xf>
    <xf numFmtId="43" fontId="6" fillId="6" borderId="1" xfId="3" applyFont="1" applyFill="1" applyBorder="1" applyAlignment="1">
      <alignment horizontal="center"/>
    </xf>
    <xf numFmtId="0" fontId="0" fillId="6" borderId="0" xfId="0" applyFill="1"/>
    <xf numFmtId="17" fontId="0" fillId="6" borderId="1" xfId="0" applyNumberFormat="1" applyFill="1" applyBorder="1"/>
    <xf numFmtId="0" fontId="0" fillId="6" borderId="1" xfId="0" applyFill="1" applyBorder="1"/>
    <xf numFmtId="2" fontId="0" fillId="6" borderId="1" xfId="3" applyNumberFormat="1" applyFont="1" applyFill="1" applyBorder="1" applyAlignment="1">
      <alignment horizontal="right"/>
    </xf>
    <xf numFmtId="0" fontId="0" fillId="6" borderId="1" xfId="3" applyNumberFormat="1" applyFont="1" applyFill="1" applyBorder="1" applyAlignment="1">
      <alignment horizontal="right"/>
    </xf>
    <xf numFmtId="43" fontId="6" fillId="18" borderId="1" xfId="3" applyFont="1" applyFill="1" applyBorder="1" applyAlignment="1">
      <alignment horizontal="right"/>
    </xf>
    <xf numFmtId="43" fontId="0" fillId="18" borderId="1" xfId="3" applyFont="1" applyFill="1" applyBorder="1" applyAlignment="1">
      <alignment horizontal="right"/>
    </xf>
    <xf numFmtId="2" fontId="0" fillId="18" borderId="1" xfId="3" applyNumberFormat="1" applyFont="1" applyFill="1" applyBorder="1" applyAlignment="1">
      <alignment horizontal="right"/>
    </xf>
    <xf numFmtId="0" fontId="0" fillId="18" borderId="1" xfId="3" applyNumberFormat="1" applyFont="1" applyFill="1" applyBorder="1" applyAlignment="1">
      <alignment horizontal="right"/>
    </xf>
    <xf numFmtId="0" fontId="0" fillId="0" borderId="1" xfId="0" applyBorder="1"/>
    <xf numFmtId="0" fontId="21" fillId="0" borderId="0" xfId="0" applyFont="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21" fillId="0" borderId="0" xfId="0" applyFont="1" applyAlignment="1">
      <alignment horizontal="left" vertical="center"/>
    </xf>
    <xf numFmtId="0" fontId="0" fillId="0" borderId="0" xfId="0" applyAlignment="1">
      <alignment horizontal="left" vertical="top"/>
    </xf>
    <xf numFmtId="0" fontId="43" fillId="0" borderId="0" xfId="0" applyFont="1" applyAlignment="1">
      <alignment horizontal="center" vertical="top" wrapText="1"/>
    </xf>
    <xf numFmtId="0" fontId="7" fillId="0" borderId="0" xfId="0" applyFont="1" applyAlignment="1">
      <alignment horizontal="center"/>
    </xf>
    <xf numFmtId="0" fontId="6" fillId="0" borderId="0" xfId="0" applyFont="1" applyAlignment="1">
      <alignment horizontal="center"/>
    </xf>
    <xf numFmtId="0" fontId="17" fillId="0" borderId="0" xfId="0" applyFont="1" applyAlignment="1">
      <alignment horizontal="left" vertical="center" wrapText="1" indent="5"/>
    </xf>
    <xf numFmtId="0" fontId="7" fillId="0" borderId="0" xfId="0" applyFont="1" applyAlignment="1">
      <alignment horizontal="center" vertical="center" wrapText="1"/>
    </xf>
    <xf numFmtId="0" fontId="26" fillId="0" borderId="0" xfId="0" applyFont="1" applyAlignment="1">
      <alignment horizontal="center" vertical="center" wrapText="1"/>
    </xf>
    <xf numFmtId="0" fontId="24" fillId="3" borderId="0" xfId="1" applyFont="1" applyFill="1" applyAlignment="1">
      <alignment horizontal="center" vertical="center"/>
    </xf>
    <xf numFmtId="0" fontId="25" fillId="0" borderId="0" xfId="0" applyFont="1" applyAlignment="1">
      <alignment horizontal="left"/>
    </xf>
    <xf numFmtId="0" fontId="25"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center" vertical="center"/>
    </xf>
    <xf numFmtId="0" fontId="7" fillId="0" borderId="0" xfId="0" applyFont="1" applyAlignment="1">
      <alignment horizontal="left"/>
    </xf>
    <xf numFmtId="0" fontId="16" fillId="0" borderId="0" xfId="0" applyFont="1" applyAlignment="1">
      <alignment horizontal="left"/>
    </xf>
    <xf numFmtId="0" fontId="19" fillId="0" borderId="0" xfId="0" applyFont="1" applyAlignment="1">
      <alignment horizontal="center" vertical="center" wrapText="1"/>
    </xf>
    <xf numFmtId="0" fontId="0" fillId="0" borderId="0" xfId="0" applyAlignment="1">
      <alignment horizontal="center" wrapText="1"/>
    </xf>
    <xf numFmtId="0" fontId="12" fillId="3" borderId="0" xfId="1" applyFont="1" applyFill="1" applyAlignment="1">
      <alignment horizontal="center" vertical="center"/>
    </xf>
    <xf numFmtId="0" fontId="19"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0" fontId="0" fillId="0" borderId="0" xfId="0" applyAlignment="1">
      <alignment horizontal="left" wrapText="1"/>
    </xf>
    <xf numFmtId="0" fontId="7" fillId="0" borderId="0" xfId="0" applyFont="1" applyAlignment="1">
      <alignment horizontal="left" wrapText="1"/>
    </xf>
    <xf numFmtId="0" fontId="6" fillId="2" borderId="1" xfId="0" applyFont="1" applyFill="1" applyBorder="1" applyAlignment="1">
      <alignment horizontal="center"/>
    </xf>
    <xf numFmtId="0" fontId="0" fillId="16" borderId="0" xfId="0" applyFill="1" applyAlignment="1">
      <alignment horizontal="center" wrapText="1"/>
    </xf>
    <xf numFmtId="0" fontId="43" fillId="16" borderId="0" xfId="0" applyFont="1" applyFill="1" applyAlignment="1">
      <alignment horizontal="center" wrapText="1"/>
    </xf>
    <xf numFmtId="0" fontId="45" fillId="16" borderId="31" xfId="0" applyFont="1" applyFill="1" applyBorder="1" applyAlignment="1">
      <alignment horizontal="center" wrapText="1"/>
    </xf>
    <xf numFmtId="0" fontId="45" fillId="16" borderId="0" xfId="0" applyFont="1" applyFill="1" applyAlignment="1">
      <alignment horizontal="center" wrapText="1"/>
    </xf>
    <xf numFmtId="0" fontId="45" fillId="16" borderId="31" xfId="0" applyFont="1" applyFill="1" applyBorder="1" applyAlignment="1">
      <alignment horizontal="center" vertical="center" wrapText="1"/>
    </xf>
    <xf numFmtId="0" fontId="45" fillId="16" borderId="0" xfId="0" applyFont="1" applyFill="1" applyAlignment="1">
      <alignment horizontal="center" vertical="center" wrapText="1"/>
    </xf>
    <xf numFmtId="0" fontId="0" fillId="17" borderId="0" xfId="0" applyFill="1" applyAlignment="1">
      <alignment horizontal="center" wrapText="1"/>
    </xf>
    <xf numFmtId="0" fontId="43" fillId="17" borderId="0" xfId="0" applyFont="1" applyFill="1" applyAlignment="1">
      <alignment horizontal="center" wrapText="1"/>
    </xf>
    <xf numFmtId="0" fontId="6" fillId="17" borderId="31" xfId="0" applyFont="1" applyFill="1" applyBorder="1" applyAlignment="1">
      <alignment horizontal="center" vertical="center" wrapText="1"/>
    </xf>
    <xf numFmtId="0" fontId="6" fillId="17" borderId="0" xfId="0" applyFont="1" applyFill="1" applyAlignment="1">
      <alignment horizontal="center" vertical="center" wrapText="1"/>
    </xf>
    <xf numFmtId="4" fontId="41" fillId="3" borderId="23" xfId="0" applyNumberFormat="1" applyFont="1" applyFill="1" applyBorder="1" applyAlignment="1">
      <alignment horizontal="center"/>
    </xf>
    <xf numFmtId="0" fontId="41" fillId="3" borderId="23" xfId="0" applyFont="1" applyFill="1" applyBorder="1" applyAlignment="1">
      <alignment horizontal="center"/>
    </xf>
    <xf numFmtId="0" fontId="31" fillId="7" borderId="13" xfId="0" applyFont="1" applyFill="1" applyBorder="1" applyAlignment="1">
      <alignment horizontal="center" vertical="center" wrapText="1"/>
    </xf>
    <xf numFmtId="0" fontId="31" fillId="7" borderId="14" xfId="0" applyFont="1" applyFill="1" applyBorder="1" applyAlignment="1">
      <alignment horizontal="center" vertical="center" wrapText="1"/>
    </xf>
    <xf numFmtId="0" fontId="31" fillId="0" borderId="3" xfId="0" applyFont="1" applyBorder="1" applyAlignment="1">
      <alignment horizontal="left" vertical="center" wrapText="1"/>
    </xf>
    <xf numFmtId="0" fontId="31" fillId="0" borderId="17" xfId="0" applyFont="1" applyBorder="1" applyAlignment="1">
      <alignment horizontal="left" vertical="center" wrapText="1"/>
    </xf>
    <xf numFmtId="0" fontId="31" fillId="0" borderId="9" xfId="0" applyFont="1" applyBorder="1" applyAlignment="1">
      <alignment horizontal="left" vertical="center" wrapText="1"/>
    </xf>
    <xf numFmtId="0" fontId="31" fillId="0" borderId="16" xfId="0" applyFont="1" applyBorder="1" applyAlignment="1">
      <alignment horizontal="left" vertical="center" wrapText="1"/>
    </xf>
    <xf numFmtId="0" fontId="40" fillId="3" borderId="0" xfId="0" applyFont="1" applyFill="1" applyAlignment="1">
      <alignment horizontal="center"/>
    </xf>
    <xf numFmtId="0" fontId="40" fillId="3" borderId="41" xfId="0" applyFont="1" applyFill="1" applyBorder="1" applyAlignment="1">
      <alignment horizontal="center"/>
    </xf>
    <xf numFmtId="0" fontId="40" fillId="3" borderId="45" xfId="0" applyFont="1" applyFill="1" applyBorder="1" applyAlignment="1">
      <alignment horizontal="center"/>
    </xf>
    <xf numFmtId="0" fontId="40" fillId="3" borderId="42" xfId="0" applyFont="1" applyFill="1" applyBorder="1" applyAlignment="1">
      <alignment horizontal="center"/>
    </xf>
    <xf numFmtId="10" fontId="0" fillId="0" borderId="31" xfId="2" applyNumberFormat="1" applyFont="1" applyBorder="1" applyAlignment="1">
      <alignment horizontal="center" vertical="center"/>
    </xf>
    <xf numFmtId="10" fontId="0" fillId="0" borderId="0" xfId="2" applyNumberFormat="1" applyFont="1" applyBorder="1" applyAlignment="1">
      <alignment horizontal="center" vertical="center"/>
    </xf>
    <xf numFmtId="10" fontId="0" fillId="0" borderId="4" xfId="2" applyNumberFormat="1" applyFont="1" applyBorder="1" applyAlignment="1">
      <alignment horizontal="center" vertical="center"/>
    </xf>
    <xf numFmtId="10" fontId="36" fillId="0" borderId="6" xfId="2" applyNumberFormat="1" applyFont="1" applyBorder="1" applyAlignment="1">
      <alignment horizontal="center" vertical="center"/>
    </xf>
    <xf numFmtId="10" fontId="36" fillId="0" borderId="7" xfId="2" applyNumberFormat="1" applyFont="1" applyBorder="1" applyAlignment="1">
      <alignment horizontal="center" vertical="center"/>
    </xf>
    <xf numFmtId="10" fontId="36" fillId="0" borderId="39" xfId="2" applyNumberFormat="1" applyFont="1" applyBorder="1" applyAlignment="1">
      <alignment horizontal="center" vertical="center"/>
    </xf>
    <xf numFmtId="10" fontId="36" fillId="0" borderId="9" xfId="2" applyNumberFormat="1" applyFont="1" applyBorder="1" applyAlignment="1">
      <alignment horizontal="center" vertical="center"/>
    </xf>
    <xf numFmtId="10" fontId="36" fillId="0" borderId="0" xfId="2" applyNumberFormat="1" applyFont="1" applyBorder="1" applyAlignment="1">
      <alignment horizontal="center" vertical="center"/>
    </xf>
    <xf numFmtId="10" fontId="36" fillId="0" borderId="33" xfId="2" applyNumberFormat="1" applyFont="1" applyBorder="1" applyAlignment="1">
      <alignment horizontal="center" vertical="center"/>
    </xf>
    <xf numFmtId="10" fontId="36" fillId="0" borderId="44" xfId="2" applyNumberFormat="1" applyFont="1" applyBorder="1" applyAlignment="1">
      <alignment horizontal="center" vertical="center"/>
    </xf>
    <xf numFmtId="10" fontId="36" fillId="0" borderId="45" xfId="2" applyNumberFormat="1" applyFont="1" applyBorder="1" applyAlignment="1">
      <alignment horizontal="center" vertical="center"/>
    </xf>
    <xf numFmtId="10" fontId="36" fillId="0" borderId="42" xfId="2" applyNumberFormat="1" applyFont="1" applyBorder="1" applyAlignment="1">
      <alignment horizontal="center" vertical="center"/>
    </xf>
    <xf numFmtId="10" fontId="0" fillId="0" borderId="8" xfId="2" applyNumberFormat="1" applyFont="1" applyFill="1" applyBorder="1" applyAlignment="1">
      <alignment horizontal="center" vertical="center"/>
    </xf>
    <xf numFmtId="10" fontId="0" fillId="0" borderId="43" xfId="2" applyNumberFormat="1" applyFont="1" applyFill="1" applyBorder="1" applyAlignment="1">
      <alignment horizontal="center" vertical="center"/>
    </xf>
    <xf numFmtId="2" fontId="0" fillId="0" borderId="31" xfId="2" applyNumberFormat="1" applyFont="1" applyBorder="1" applyAlignment="1">
      <alignment horizontal="center" vertical="center"/>
    </xf>
    <xf numFmtId="2" fontId="0" fillId="0" borderId="0" xfId="2" applyNumberFormat="1" applyFont="1" applyBorder="1" applyAlignment="1">
      <alignment horizontal="center" vertical="center"/>
    </xf>
    <xf numFmtId="2" fontId="0" fillId="0" borderId="4" xfId="2" applyNumberFormat="1" applyFont="1" applyBorder="1" applyAlignment="1">
      <alignment horizontal="center" vertical="center"/>
    </xf>
    <xf numFmtId="2" fontId="36" fillId="0" borderId="6" xfId="2" applyNumberFormat="1" applyFont="1" applyBorder="1" applyAlignment="1">
      <alignment horizontal="center" vertical="center"/>
    </xf>
    <xf numFmtId="2" fontId="36" fillId="0" borderId="7" xfId="2" applyNumberFormat="1" applyFont="1" applyBorder="1" applyAlignment="1">
      <alignment horizontal="center" vertical="center"/>
    </xf>
    <xf numFmtId="2" fontId="36" fillId="0" borderId="39" xfId="2" applyNumberFormat="1" applyFont="1" applyBorder="1" applyAlignment="1">
      <alignment horizontal="center" vertical="center"/>
    </xf>
    <xf numFmtId="2" fontId="36" fillId="0" borderId="9" xfId="2" applyNumberFormat="1" applyFont="1" applyBorder="1" applyAlignment="1">
      <alignment horizontal="center" vertical="center"/>
    </xf>
    <xf numFmtId="2" fontId="36" fillId="0" borderId="0" xfId="2" applyNumberFormat="1" applyFont="1" applyBorder="1" applyAlignment="1">
      <alignment horizontal="center" vertical="center"/>
    </xf>
    <xf numFmtId="2" fontId="36" fillId="0" borderId="33" xfId="2" applyNumberFormat="1" applyFont="1" applyBorder="1" applyAlignment="1">
      <alignment horizontal="center" vertical="center"/>
    </xf>
    <xf numFmtId="2" fontId="36" fillId="0" borderId="44" xfId="2" applyNumberFormat="1" applyFont="1" applyBorder="1" applyAlignment="1">
      <alignment horizontal="center" vertical="center"/>
    </xf>
    <xf numFmtId="2" fontId="36" fillId="0" borderId="45" xfId="2" applyNumberFormat="1" applyFont="1" applyBorder="1" applyAlignment="1">
      <alignment horizontal="center" vertical="center"/>
    </xf>
    <xf numFmtId="2" fontId="36" fillId="0" borderId="42" xfId="2" applyNumberFormat="1" applyFont="1" applyBorder="1" applyAlignment="1">
      <alignment horizontal="center" vertical="center"/>
    </xf>
    <xf numFmtId="2" fontId="0" fillId="0" borderId="8" xfId="2" applyNumberFormat="1" applyFont="1" applyFill="1" applyBorder="1" applyAlignment="1">
      <alignment horizontal="center" vertical="center"/>
    </xf>
    <xf numFmtId="2" fontId="0" fillId="0" borderId="43" xfId="2" applyNumberFormat="1" applyFont="1" applyFill="1" applyBorder="1" applyAlignment="1">
      <alignment horizontal="center" vertical="center"/>
    </xf>
    <xf numFmtId="0" fontId="34" fillId="8" borderId="31" xfId="0" applyFont="1" applyFill="1" applyBorder="1" applyAlignment="1">
      <alignment horizontal="center" vertical="center" wrapText="1"/>
    </xf>
    <xf numFmtId="0" fontId="34" fillId="8" borderId="26" xfId="0" applyFont="1" applyFill="1" applyBorder="1" applyAlignment="1">
      <alignment horizontal="center" vertical="center" wrapText="1"/>
    </xf>
    <xf numFmtId="0" fontId="34" fillId="8" borderId="45" xfId="0" applyFont="1" applyFill="1" applyBorder="1" applyAlignment="1">
      <alignment horizontal="center" vertical="center" wrapText="1"/>
    </xf>
    <xf numFmtId="0" fontId="34" fillId="8" borderId="42" xfId="0" applyFont="1" applyFill="1" applyBorder="1" applyAlignment="1">
      <alignment horizontal="center" vertical="center" wrapText="1"/>
    </xf>
    <xf numFmtId="0" fontId="6" fillId="8" borderId="28" xfId="0" applyFont="1" applyFill="1" applyBorder="1" applyAlignment="1">
      <alignment horizontal="center"/>
    </xf>
    <xf numFmtId="0" fontId="6" fillId="8" borderId="29" xfId="0" applyFont="1" applyFill="1" applyBorder="1" applyAlignment="1">
      <alignment horizontal="center"/>
    </xf>
    <xf numFmtId="0" fontId="39" fillId="11" borderId="35" xfId="0" applyFont="1" applyFill="1" applyBorder="1" applyAlignment="1">
      <alignment horizontal="center"/>
    </xf>
    <xf numFmtId="0" fontId="39" fillId="11" borderId="36" xfId="0" applyFont="1" applyFill="1" applyBorder="1" applyAlignment="1">
      <alignment horizontal="center"/>
    </xf>
    <xf numFmtId="0" fontId="6" fillId="8" borderId="8" xfId="0" applyFont="1" applyFill="1" applyBorder="1" applyAlignment="1">
      <alignment horizontal="center" vertical="center" wrapText="1"/>
    </xf>
    <xf numFmtId="0" fontId="6" fillId="8" borderId="43" xfId="0" applyFont="1" applyFill="1" applyBorder="1" applyAlignment="1">
      <alignment horizontal="center" vertical="center"/>
    </xf>
    <xf numFmtId="0" fontId="6" fillId="8" borderId="6" xfId="0" applyFont="1" applyFill="1" applyBorder="1" applyAlignment="1">
      <alignment horizontal="center"/>
    </xf>
    <xf numFmtId="0" fontId="6" fillId="8" borderId="7" xfId="0" applyFont="1" applyFill="1" applyBorder="1" applyAlignment="1">
      <alignment horizontal="center"/>
    </xf>
    <xf numFmtId="0" fontId="6" fillId="8" borderId="8" xfId="0" applyFont="1" applyFill="1" applyBorder="1" applyAlignment="1">
      <alignment horizontal="center"/>
    </xf>
    <xf numFmtId="0" fontId="6" fillId="8" borderId="39" xfId="0" applyFont="1" applyFill="1" applyBorder="1" applyAlignment="1">
      <alignment horizontal="center"/>
    </xf>
    <xf numFmtId="43" fontId="0" fillId="0" borderId="31" xfId="3" applyFont="1" applyBorder="1" applyAlignment="1">
      <alignment horizontal="center" vertical="center"/>
    </xf>
    <xf numFmtId="43" fontId="0" fillId="0" borderId="0" xfId="3" applyFont="1" applyBorder="1" applyAlignment="1">
      <alignment horizontal="center" vertical="center"/>
    </xf>
    <xf numFmtId="43" fontId="0" fillId="0" borderId="4" xfId="3" applyFont="1" applyBorder="1" applyAlignment="1">
      <alignment horizontal="center" vertical="center"/>
    </xf>
    <xf numFmtId="43" fontId="0" fillId="0" borderId="8" xfId="3" applyFont="1" applyFill="1" applyBorder="1" applyAlignment="1">
      <alignment horizontal="center" vertical="center"/>
    </xf>
    <xf numFmtId="43" fontId="0" fillId="0" borderId="43" xfId="3" applyFont="1" applyFill="1" applyBorder="1" applyAlignment="1">
      <alignment horizontal="center" vertical="center"/>
    </xf>
    <xf numFmtId="0" fontId="39" fillId="11" borderId="31" xfId="0" applyFont="1" applyFill="1" applyBorder="1" applyAlignment="1">
      <alignment horizontal="center"/>
    </xf>
    <xf numFmtId="0" fontId="6" fillId="8" borderId="25" xfId="0" applyFont="1" applyFill="1" applyBorder="1" applyAlignment="1">
      <alignment horizontal="center" vertical="center"/>
    </xf>
    <xf numFmtId="0" fontId="6" fillId="8" borderId="32" xfId="0" applyFont="1" applyFill="1" applyBorder="1" applyAlignment="1">
      <alignment horizontal="center" vertical="center"/>
    </xf>
    <xf numFmtId="0" fontId="6" fillId="8" borderId="26" xfId="0" applyFont="1" applyFill="1" applyBorder="1" applyAlignment="1">
      <alignment horizontal="center" vertical="center"/>
    </xf>
    <xf numFmtId="0" fontId="6" fillId="8" borderId="33" xfId="0" applyFont="1" applyFill="1" applyBorder="1" applyAlignment="1">
      <alignment horizontal="center" vertical="center"/>
    </xf>
    <xf numFmtId="0" fontId="6" fillId="8" borderId="27"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6" fillId="8" borderId="41"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6" fillId="8" borderId="57" xfId="0" applyFont="1" applyFill="1" applyBorder="1" applyAlignment="1">
      <alignment horizontal="center" vertical="center" wrapText="1"/>
    </xf>
    <xf numFmtId="0" fontId="6" fillId="8" borderId="30" xfId="0" applyFont="1" applyFill="1" applyBorder="1" applyAlignment="1">
      <alignment horizontal="center"/>
    </xf>
    <xf numFmtId="0" fontId="6" fillId="8" borderId="27" xfId="0" applyFont="1" applyFill="1" applyBorder="1" applyAlignment="1">
      <alignment horizontal="center" wrapText="1"/>
    </xf>
    <xf numFmtId="0" fontId="6" fillId="8" borderId="26" xfId="0" applyFont="1" applyFill="1" applyBorder="1" applyAlignment="1">
      <alignment horizontal="center" wrapText="1"/>
    </xf>
    <xf numFmtId="0" fontId="6" fillId="8" borderId="41" xfId="0" applyFont="1" applyFill="1" applyBorder="1" applyAlignment="1">
      <alignment horizontal="center" wrapText="1"/>
    </xf>
    <xf numFmtId="0" fontId="6" fillId="8" borderId="42" xfId="0" applyFont="1" applyFill="1" applyBorder="1" applyAlignment="1">
      <alignment horizontal="center" wrapText="1"/>
    </xf>
    <xf numFmtId="0" fontId="38" fillId="8" borderId="27" xfId="0" applyFont="1" applyFill="1" applyBorder="1" applyAlignment="1">
      <alignment horizontal="center" vertical="center"/>
    </xf>
    <xf numFmtId="0" fontId="38" fillId="8" borderId="31" xfId="0" applyFont="1" applyFill="1" applyBorder="1" applyAlignment="1">
      <alignment horizontal="center" vertical="center"/>
    </xf>
    <xf numFmtId="0" fontId="38" fillId="8" borderId="41" xfId="0" applyFont="1" applyFill="1" applyBorder="1" applyAlignment="1">
      <alignment horizontal="center" vertical="center"/>
    </xf>
    <xf numFmtId="0" fontId="38" fillId="8" borderId="45" xfId="0" applyFont="1" applyFill="1" applyBorder="1" applyAlignment="1">
      <alignment horizontal="center" vertical="center"/>
    </xf>
    <xf numFmtId="43" fontId="0" fillId="0" borderId="2" xfId="3" applyFont="1" applyFill="1" applyBorder="1" applyAlignment="1">
      <alignment horizontal="center" vertical="center"/>
    </xf>
    <xf numFmtId="43" fontId="0" fillId="0" borderId="53" xfId="3" applyFont="1" applyFill="1" applyBorder="1" applyAlignment="1">
      <alignment horizontal="center" vertical="center"/>
    </xf>
    <xf numFmtId="43" fontId="0" fillId="0" borderId="40" xfId="3" applyFont="1" applyFill="1" applyBorder="1" applyAlignment="1">
      <alignment horizontal="center" vertical="center"/>
    </xf>
    <xf numFmtId="43" fontId="0" fillId="0" borderId="46" xfId="3" applyFont="1" applyFill="1" applyBorder="1" applyAlignment="1">
      <alignment horizontal="center" vertical="center"/>
    </xf>
    <xf numFmtId="43" fontId="0" fillId="0" borderId="47" xfId="3" applyFont="1" applyBorder="1" applyAlignment="1">
      <alignment horizontal="center" vertical="center"/>
    </xf>
    <xf numFmtId="43" fontId="0" fillId="0" borderId="9" xfId="3" applyFont="1" applyBorder="1" applyAlignment="1">
      <alignment horizontal="center" vertical="center"/>
    </xf>
    <xf numFmtId="43" fontId="0" fillId="0" borderId="3" xfId="3" applyFont="1" applyBorder="1" applyAlignment="1">
      <alignment horizontal="center" vertical="center"/>
    </xf>
    <xf numFmtId="43" fontId="0" fillId="0" borderId="48" xfId="3" applyFont="1" applyBorder="1" applyAlignment="1">
      <alignment horizontal="center" vertical="center"/>
    </xf>
    <xf numFmtId="43" fontId="0" fillId="0" borderId="50" xfId="3" applyFont="1" applyBorder="1" applyAlignment="1">
      <alignment horizontal="center" vertical="center"/>
    </xf>
    <xf numFmtId="43" fontId="0" fillId="0" borderId="52" xfId="3" applyFont="1" applyBorder="1" applyAlignment="1">
      <alignment horizontal="center" vertical="center"/>
    </xf>
    <xf numFmtId="0" fontId="39" fillId="11" borderId="26" xfId="0" applyFont="1" applyFill="1" applyBorder="1" applyAlignment="1">
      <alignment horizontal="center"/>
    </xf>
    <xf numFmtId="0" fontId="6" fillId="0" borderId="33" xfId="0" applyFont="1" applyBorder="1" applyAlignment="1">
      <alignment horizontal="center" vertical="center"/>
    </xf>
    <xf numFmtId="0" fontId="6" fillId="0" borderId="42"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16" fillId="0" borderId="0" xfId="0" applyFont="1" applyAlignment="1">
      <alignment horizontal="center"/>
    </xf>
    <xf numFmtId="43" fontId="0" fillId="0" borderId="0" xfId="3" applyFont="1" applyFill="1" applyBorder="1" applyAlignment="1">
      <alignment horizontal="center" vertical="center"/>
    </xf>
    <xf numFmtId="10" fontId="36" fillId="0" borderId="0" xfId="2" applyNumberFormat="1" applyFont="1" applyFill="1" applyBorder="1" applyAlignment="1">
      <alignment horizontal="center" vertical="center"/>
    </xf>
    <xf numFmtId="0" fontId="6" fillId="8" borderId="1" xfId="0" applyFont="1" applyFill="1" applyBorder="1" applyAlignment="1">
      <alignment horizontal="center" vertical="center"/>
    </xf>
    <xf numFmtId="0" fontId="6" fillId="2" borderId="30" xfId="0" applyFont="1" applyFill="1" applyBorder="1" applyAlignment="1">
      <alignment horizontal="center"/>
    </xf>
    <xf numFmtId="0" fontId="6" fillId="2" borderId="28" xfId="0" applyFont="1" applyFill="1" applyBorder="1" applyAlignment="1">
      <alignment horizontal="center"/>
    </xf>
    <xf numFmtId="0" fontId="6" fillId="2" borderId="29" xfId="0" applyFont="1" applyFill="1" applyBorder="1" applyAlignment="1">
      <alignment horizontal="center"/>
    </xf>
    <xf numFmtId="0" fontId="0" fillId="0" borderId="7" xfId="0" applyBorder="1" applyAlignment="1">
      <alignment horizontal="center"/>
    </xf>
  </cellXfs>
  <cellStyles count="4">
    <cellStyle name="Hipervínculo" xfId="1" builtinId="8"/>
    <cellStyle name="Millares" xfId="3" builtinId="3"/>
    <cellStyle name="Normal" xfId="0" builtinId="0"/>
    <cellStyle name="Porcentaje" xfId="2" builtinId="5"/>
  </cellStyles>
  <dxfs count="485">
    <dxf>
      <fill>
        <patternFill>
          <bgColor theme="7" tint="0.3999450666829432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font>
      <fill>
        <patternFill patternType="none">
          <bgColor auto="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ont>
        <color rgb="FF9C0006"/>
      </font>
      <fill>
        <patternFill>
          <bgColor rgb="FFFFC7CE"/>
        </patternFill>
      </fill>
    </dxf>
    <dxf>
      <font>
        <color rgb="FF006100"/>
      </font>
      <fill>
        <patternFill>
          <bgColor rgb="FFC6EFCE"/>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ont>
        <b/>
        <i val="0"/>
        <color rgb="FFFF0000"/>
      </font>
    </dxf>
    <dxf>
      <font>
        <b val="0"/>
        <i val="0"/>
        <color rgb="FFFF0000"/>
      </font>
    </dxf>
    <dxf>
      <font>
        <b val="0"/>
        <i val="0"/>
        <color rgb="FFFF0000"/>
      </font>
    </dxf>
    <dxf>
      <font>
        <b val="0"/>
        <i val="0"/>
        <color rgb="FFFF0000"/>
      </font>
    </dxf>
    <dxf>
      <font>
        <b val="0"/>
        <i val="0"/>
        <color rgb="FFFF0000"/>
      </font>
    </dxf>
    <dxf>
      <fill>
        <patternFill>
          <bgColor theme="7" tint="0.39994506668294322"/>
        </patternFill>
      </fill>
    </dxf>
    <dxf>
      <font>
        <b val="0"/>
        <i val="0"/>
        <color rgb="FFFF0000"/>
      </font>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98.xml"/><Relationship Id="rId1" Type="http://schemas.microsoft.com/office/2011/relationships/chartStyle" Target="style98.xml"/></Relationships>
</file>

<file path=xl/charts/_rels/chart101.xml.rels><?xml version="1.0" encoding="UTF-8" standalone="yes"?>
<Relationships xmlns="http://schemas.openxmlformats.org/package/2006/relationships"><Relationship Id="rId2" Type="http://schemas.microsoft.com/office/2011/relationships/chartColorStyle" Target="colors99.xml"/><Relationship Id="rId1" Type="http://schemas.microsoft.com/office/2011/relationships/chartStyle" Target="style99.xml"/></Relationships>
</file>

<file path=xl/charts/_rels/chart102.xml.rels><?xml version="1.0" encoding="UTF-8" standalone="yes"?>
<Relationships xmlns="http://schemas.openxmlformats.org/package/2006/relationships"><Relationship Id="rId2" Type="http://schemas.microsoft.com/office/2011/relationships/chartColorStyle" Target="colors100.xml"/><Relationship Id="rId1" Type="http://schemas.microsoft.com/office/2011/relationships/chartStyle" Target="style100.xml"/></Relationships>
</file>

<file path=xl/charts/_rels/chart103.xml.rels><?xml version="1.0" encoding="UTF-8" standalone="yes"?>
<Relationships xmlns="http://schemas.openxmlformats.org/package/2006/relationships"><Relationship Id="rId2" Type="http://schemas.microsoft.com/office/2011/relationships/chartColorStyle" Target="colors101.xml"/><Relationship Id="rId1" Type="http://schemas.microsoft.com/office/2011/relationships/chartStyle" Target="style101.xml"/></Relationships>
</file>

<file path=xl/charts/_rels/chart104.xml.rels><?xml version="1.0" encoding="UTF-8" standalone="yes"?>
<Relationships xmlns="http://schemas.openxmlformats.org/package/2006/relationships"><Relationship Id="rId2" Type="http://schemas.microsoft.com/office/2011/relationships/chartColorStyle" Target="colors102.xml"/><Relationship Id="rId1" Type="http://schemas.microsoft.com/office/2011/relationships/chartStyle" Target="style102.xml"/></Relationships>
</file>

<file path=xl/charts/_rels/chart105.xml.rels><?xml version="1.0" encoding="UTF-8" standalone="yes"?>
<Relationships xmlns="http://schemas.openxmlformats.org/package/2006/relationships"><Relationship Id="rId2" Type="http://schemas.microsoft.com/office/2011/relationships/chartColorStyle" Target="colors103.xml"/><Relationship Id="rId1" Type="http://schemas.microsoft.com/office/2011/relationships/chartStyle" Target="style103.xml"/></Relationships>
</file>

<file path=xl/charts/_rels/chart106.xml.rels><?xml version="1.0" encoding="UTF-8" standalone="yes"?>
<Relationships xmlns="http://schemas.openxmlformats.org/package/2006/relationships"><Relationship Id="rId2" Type="http://schemas.microsoft.com/office/2011/relationships/chartColorStyle" Target="colors104.xml"/><Relationship Id="rId1" Type="http://schemas.microsoft.com/office/2011/relationships/chartStyle" Target="style104.xml"/></Relationships>
</file>

<file path=xl/charts/_rels/chart107.xml.rels><?xml version="1.0" encoding="UTF-8" standalone="yes"?>
<Relationships xmlns="http://schemas.openxmlformats.org/package/2006/relationships"><Relationship Id="rId2" Type="http://schemas.microsoft.com/office/2011/relationships/chartColorStyle" Target="colors105.xml"/><Relationship Id="rId1" Type="http://schemas.microsoft.com/office/2011/relationships/chartStyle" Target="style105.xml"/></Relationships>
</file>

<file path=xl/charts/_rels/chart108.xml.rels><?xml version="1.0" encoding="UTF-8" standalone="yes"?>
<Relationships xmlns="http://schemas.openxmlformats.org/package/2006/relationships"><Relationship Id="rId2" Type="http://schemas.microsoft.com/office/2011/relationships/chartColorStyle" Target="colors106.xml"/><Relationship Id="rId1" Type="http://schemas.microsoft.com/office/2011/relationships/chartStyle" Target="style106.xml"/></Relationships>
</file>

<file path=xl/charts/_rels/chart109.xml.rels><?xml version="1.0" encoding="UTF-8" standalone="yes"?>
<Relationships xmlns="http://schemas.openxmlformats.org/package/2006/relationships"><Relationship Id="rId2" Type="http://schemas.microsoft.com/office/2011/relationships/chartColorStyle" Target="colors107.xml"/><Relationship Id="rId1" Type="http://schemas.microsoft.com/office/2011/relationships/chartStyle" Target="style107.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10.xml.rels><?xml version="1.0" encoding="UTF-8" standalone="yes"?>
<Relationships xmlns="http://schemas.openxmlformats.org/package/2006/relationships"><Relationship Id="rId2" Type="http://schemas.microsoft.com/office/2011/relationships/chartColorStyle" Target="colors108.xml"/><Relationship Id="rId1" Type="http://schemas.microsoft.com/office/2011/relationships/chartStyle" Target="style108.xml"/></Relationships>
</file>

<file path=xl/charts/_rels/chart111.xml.rels><?xml version="1.0" encoding="UTF-8" standalone="yes"?>
<Relationships xmlns="http://schemas.openxmlformats.org/package/2006/relationships"><Relationship Id="rId2" Type="http://schemas.microsoft.com/office/2011/relationships/chartColorStyle" Target="colors109.xml"/><Relationship Id="rId1" Type="http://schemas.microsoft.com/office/2011/relationships/chartStyle" Target="style109.xml"/></Relationships>
</file>

<file path=xl/charts/_rels/chart112.xml.rels><?xml version="1.0" encoding="UTF-8" standalone="yes"?>
<Relationships xmlns="http://schemas.openxmlformats.org/package/2006/relationships"><Relationship Id="rId2" Type="http://schemas.microsoft.com/office/2011/relationships/chartColorStyle" Target="colors110.xml"/><Relationship Id="rId1" Type="http://schemas.microsoft.com/office/2011/relationships/chartStyle" Target="style110.xml"/></Relationships>
</file>

<file path=xl/charts/_rels/chart113.xml.rels><?xml version="1.0" encoding="UTF-8" standalone="yes"?>
<Relationships xmlns="http://schemas.openxmlformats.org/package/2006/relationships"><Relationship Id="rId2" Type="http://schemas.microsoft.com/office/2011/relationships/chartColorStyle" Target="colors111.xml"/><Relationship Id="rId1" Type="http://schemas.microsoft.com/office/2011/relationships/chartStyle" Target="style111.xml"/></Relationships>
</file>

<file path=xl/charts/_rels/chart114.xml.rels><?xml version="1.0" encoding="UTF-8" standalone="yes"?>
<Relationships xmlns="http://schemas.openxmlformats.org/package/2006/relationships"><Relationship Id="rId2" Type="http://schemas.microsoft.com/office/2011/relationships/chartColorStyle" Target="colors112.xml"/><Relationship Id="rId1" Type="http://schemas.microsoft.com/office/2011/relationships/chartStyle" Target="style112.xml"/></Relationships>
</file>

<file path=xl/charts/_rels/chart115.xml.rels><?xml version="1.0" encoding="UTF-8" standalone="yes"?>
<Relationships xmlns="http://schemas.openxmlformats.org/package/2006/relationships"><Relationship Id="rId2" Type="http://schemas.microsoft.com/office/2011/relationships/chartColorStyle" Target="colors113.xml"/><Relationship Id="rId1" Type="http://schemas.microsoft.com/office/2011/relationships/chartStyle" Target="style113.xml"/></Relationships>
</file>

<file path=xl/charts/_rels/chart116.xml.rels><?xml version="1.0" encoding="UTF-8" standalone="yes"?>
<Relationships xmlns="http://schemas.openxmlformats.org/package/2006/relationships"><Relationship Id="rId2" Type="http://schemas.microsoft.com/office/2011/relationships/chartColorStyle" Target="colors114.xml"/><Relationship Id="rId1" Type="http://schemas.microsoft.com/office/2011/relationships/chartStyle" Target="style114.xml"/></Relationships>
</file>

<file path=xl/charts/_rels/chart117.xml.rels><?xml version="1.0" encoding="UTF-8" standalone="yes"?>
<Relationships xmlns="http://schemas.openxmlformats.org/package/2006/relationships"><Relationship Id="rId2" Type="http://schemas.microsoft.com/office/2011/relationships/chartColorStyle" Target="colors115.xml"/><Relationship Id="rId1" Type="http://schemas.microsoft.com/office/2011/relationships/chartStyle" Target="style115.xml"/></Relationships>
</file>

<file path=xl/charts/_rels/chart118.xml.rels><?xml version="1.0" encoding="UTF-8" standalone="yes"?>
<Relationships xmlns="http://schemas.openxmlformats.org/package/2006/relationships"><Relationship Id="rId2" Type="http://schemas.microsoft.com/office/2011/relationships/chartColorStyle" Target="colors116.xml"/><Relationship Id="rId1" Type="http://schemas.microsoft.com/office/2011/relationships/chartStyle" Target="style116.xml"/></Relationships>
</file>

<file path=xl/charts/_rels/chart119.xml.rels><?xml version="1.0" encoding="UTF-8" standalone="yes"?>
<Relationships xmlns="http://schemas.openxmlformats.org/package/2006/relationships"><Relationship Id="rId2" Type="http://schemas.microsoft.com/office/2011/relationships/chartColorStyle" Target="colors117.xml"/><Relationship Id="rId1" Type="http://schemas.microsoft.com/office/2011/relationships/chartStyle" Target="style117.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20.xml.rels><?xml version="1.0" encoding="UTF-8" standalone="yes"?>
<Relationships xmlns="http://schemas.openxmlformats.org/package/2006/relationships"><Relationship Id="rId2" Type="http://schemas.microsoft.com/office/2011/relationships/chartColorStyle" Target="colors118.xml"/><Relationship Id="rId1" Type="http://schemas.microsoft.com/office/2011/relationships/chartStyle" Target="style118.xml"/></Relationships>
</file>

<file path=xl/charts/_rels/chart121.xml.rels><?xml version="1.0" encoding="UTF-8" standalone="yes"?>
<Relationships xmlns="http://schemas.openxmlformats.org/package/2006/relationships"><Relationship Id="rId2" Type="http://schemas.microsoft.com/office/2011/relationships/chartColorStyle" Target="colors119.xml"/><Relationship Id="rId1" Type="http://schemas.microsoft.com/office/2011/relationships/chartStyle" Target="style119.xml"/></Relationships>
</file>

<file path=xl/charts/_rels/chart122.xml.rels><?xml version="1.0" encoding="UTF-8" standalone="yes"?>
<Relationships xmlns="http://schemas.openxmlformats.org/package/2006/relationships"><Relationship Id="rId2" Type="http://schemas.microsoft.com/office/2011/relationships/chartColorStyle" Target="colors120.xml"/><Relationship Id="rId1" Type="http://schemas.microsoft.com/office/2011/relationships/chartStyle" Target="style120.xml"/></Relationships>
</file>

<file path=xl/charts/_rels/chart123.xml.rels><?xml version="1.0" encoding="UTF-8" standalone="yes"?>
<Relationships xmlns="http://schemas.openxmlformats.org/package/2006/relationships"><Relationship Id="rId2" Type="http://schemas.microsoft.com/office/2011/relationships/chartColorStyle" Target="colors121.xml"/><Relationship Id="rId1" Type="http://schemas.microsoft.com/office/2011/relationships/chartStyle" Target="style121.xml"/></Relationships>
</file>

<file path=xl/charts/_rels/chart124.xml.rels><?xml version="1.0" encoding="UTF-8" standalone="yes"?>
<Relationships xmlns="http://schemas.openxmlformats.org/package/2006/relationships"><Relationship Id="rId2" Type="http://schemas.microsoft.com/office/2011/relationships/chartColorStyle" Target="colors122.xml"/><Relationship Id="rId1" Type="http://schemas.microsoft.com/office/2011/relationships/chartStyle" Target="style122.xml"/></Relationships>
</file>

<file path=xl/charts/_rels/chart125.xml.rels><?xml version="1.0" encoding="UTF-8" standalone="yes"?>
<Relationships xmlns="http://schemas.openxmlformats.org/package/2006/relationships"><Relationship Id="rId2" Type="http://schemas.microsoft.com/office/2011/relationships/chartColorStyle" Target="colors123.xml"/><Relationship Id="rId1" Type="http://schemas.microsoft.com/office/2011/relationships/chartStyle" Target="style123.xml"/></Relationships>
</file>

<file path=xl/charts/_rels/chart126.xml.rels><?xml version="1.0" encoding="UTF-8" standalone="yes"?>
<Relationships xmlns="http://schemas.openxmlformats.org/package/2006/relationships"><Relationship Id="rId2" Type="http://schemas.microsoft.com/office/2011/relationships/chartColorStyle" Target="colors124.xml"/><Relationship Id="rId1" Type="http://schemas.microsoft.com/office/2011/relationships/chartStyle" Target="style124.xml"/></Relationships>
</file>

<file path=xl/charts/_rels/chart127.xml.rels><?xml version="1.0" encoding="UTF-8" standalone="yes"?>
<Relationships xmlns="http://schemas.openxmlformats.org/package/2006/relationships"><Relationship Id="rId2" Type="http://schemas.microsoft.com/office/2011/relationships/chartColorStyle" Target="colors125.xml"/><Relationship Id="rId1" Type="http://schemas.microsoft.com/office/2011/relationships/chartStyle" Target="style125.xml"/></Relationships>
</file>

<file path=xl/charts/_rels/chart128.xml.rels><?xml version="1.0" encoding="UTF-8" standalone="yes"?>
<Relationships xmlns="http://schemas.openxmlformats.org/package/2006/relationships"><Relationship Id="rId2" Type="http://schemas.microsoft.com/office/2011/relationships/chartColorStyle" Target="colors126.xml"/><Relationship Id="rId1" Type="http://schemas.microsoft.com/office/2011/relationships/chartStyle" Target="style126.xml"/></Relationships>
</file>

<file path=xl/charts/_rels/chart129.xml.rels><?xml version="1.0" encoding="UTF-8" standalone="yes"?>
<Relationships xmlns="http://schemas.openxmlformats.org/package/2006/relationships"><Relationship Id="rId2" Type="http://schemas.microsoft.com/office/2011/relationships/chartColorStyle" Target="colors127.xml"/><Relationship Id="rId1" Type="http://schemas.microsoft.com/office/2011/relationships/chartStyle" Target="style127.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30.xml.rels><?xml version="1.0" encoding="UTF-8" standalone="yes"?>
<Relationships xmlns="http://schemas.openxmlformats.org/package/2006/relationships"><Relationship Id="rId2" Type="http://schemas.microsoft.com/office/2011/relationships/chartColorStyle" Target="colors128.xml"/><Relationship Id="rId1" Type="http://schemas.microsoft.com/office/2011/relationships/chartStyle" Target="style128.xml"/></Relationships>
</file>

<file path=xl/charts/_rels/chart131.xml.rels><?xml version="1.0" encoding="UTF-8" standalone="yes"?>
<Relationships xmlns="http://schemas.openxmlformats.org/package/2006/relationships"><Relationship Id="rId2" Type="http://schemas.microsoft.com/office/2011/relationships/chartColorStyle" Target="colors129.xml"/><Relationship Id="rId1" Type="http://schemas.microsoft.com/office/2011/relationships/chartStyle" Target="style129.xml"/></Relationships>
</file>

<file path=xl/charts/_rels/chart132.xml.rels><?xml version="1.0" encoding="UTF-8" standalone="yes"?>
<Relationships xmlns="http://schemas.openxmlformats.org/package/2006/relationships"><Relationship Id="rId2" Type="http://schemas.microsoft.com/office/2011/relationships/chartColorStyle" Target="colors130.xml"/><Relationship Id="rId1" Type="http://schemas.microsoft.com/office/2011/relationships/chartStyle" Target="style130.xml"/></Relationships>
</file>

<file path=xl/charts/_rels/chart133.xml.rels><?xml version="1.0" encoding="UTF-8" standalone="yes"?>
<Relationships xmlns="http://schemas.openxmlformats.org/package/2006/relationships"><Relationship Id="rId2" Type="http://schemas.microsoft.com/office/2011/relationships/chartColorStyle" Target="colors131.xml"/><Relationship Id="rId1" Type="http://schemas.microsoft.com/office/2011/relationships/chartStyle" Target="style131.xml"/></Relationships>
</file>

<file path=xl/charts/_rels/chart134.xml.rels><?xml version="1.0" encoding="UTF-8" standalone="yes"?>
<Relationships xmlns="http://schemas.openxmlformats.org/package/2006/relationships"><Relationship Id="rId2" Type="http://schemas.microsoft.com/office/2011/relationships/chartColorStyle" Target="colors132.xml"/><Relationship Id="rId1" Type="http://schemas.microsoft.com/office/2011/relationships/chartStyle" Target="style132.xml"/></Relationships>
</file>

<file path=xl/charts/_rels/chart135.xml.rels><?xml version="1.0" encoding="UTF-8" standalone="yes"?>
<Relationships xmlns="http://schemas.openxmlformats.org/package/2006/relationships"><Relationship Id="rId2" Type="http://schemas.microsoft.com/office/2011/relationships/chartColorStyle" Target="colors133.xml"/><Relationship Id="rId1" Type="http://schemas.microsoft.com/office/2011/relationships/chartStyle" Target="style133.xml"/></Relationships>
</file>

<file path=xl/charts/_rels/chart136.xml.rels><?xml version="1.0" encoding="UTF-8" standalone="yes"?>
<Relationships xmlns="http://schemas.openxmlformats.org/package/2006/relationships"><Relationship Id="rId2" Type="http://schemas.microsoft.com/office/2011/relationships/chartColorStyle" Target="colors134.xml"/><Relationship Id="rId1" Type="http://schemas.microsoft.com/office/2011/relationships/chartStyle" Target="style134.xml"/></Relationships>
</file>

<file path=xl/charts/_rels/chart137.xml.rels><?xml version="1.0" encoding="UTF-8" standalone="yes"?>
<Relationships xmlns="http://schemas.openxmlformats.org/package/2006/relationships"><Relationship Id="rId2" Type="http://schemas.microsoft.com/office/2011/relationships/chartColorStyle" Target="colors135.xml"/><Relationship Id="rId1" Type="http://schemas.microsoft.com/office/2011/relationships/chartStyle" Target="style135.xml"/></Relationships>
</file>

<file path=xl/charts/_rels/chart138.xml.rels><?xml version="1.0" encoding="UTF-8" standalone="yes"?>
<Relationships xmlns="http://schemas.openxmlformats.org/package/2006/relationships"><Relationship Id="rId2" Type="http://schemas.microsoft.com/office/2011/relationships/chartColorStyle" Target="colors136.xml"/><Relationship Id="rId1" Type="http://schemas.microsoft.com/office/2011/relationships/chartStyle" Target="style136.xml"/></Relationships>
</file>

<file path=xl/charts/_rels/chart139.xml.rels><?xml version="1.0" encoding="UTF-8" standalone="yes"?>
<Relationships xmlns="http://schemas.openxmlformats.org/package/2006/relationships"><Relationship Id="rId2" Type="http://schemas.microsoft.com/office/2011/relationships/chartColorStyle" Target="colors137.xml"/><Relationship Id="rId1" Type="http://schemas.microsoft.com/office/2011/relationships/chartStyle" Target="style137.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40.xml.rels><?xml version="1.0" encoding="UTF-8" standalone="yes"?>
<Relationships xmlns="http://schemas.openxmlformats.org/package/2006/relationships"><Relationship Id="rId2" Type="http://schemas.microsoft.com/office/2011/relationships/chartColorStyle" Target="colors138.xml"/><Relationship Id="rId1" Type="http://schemas.microsoft.com/office/2011/relationships/chartStyle" Target="style138.xml"/></Relationships>
</file>

<file path=xl/charts/_rels/chart141.xml.rels><?xml version="1.0" encoding="UTF-8" standalone="yes"?>
<Relationships xmlns="http://schemas.openxmlformats.org/package/2006/relationships"><Relationship Id="rId2" Type="http://schemas.microsoft.com/office/2011/relationships/chartColorStyle" Target="colors139.xml"/><Relationship Id="rId1" Type="http://schemas.microsoft.com/office/2011/relationships/chartStyle" Target="style139.xml"/></Relationships>
</file>

<file path=xl/charts/_rels/chart142.xml.rels><?xml version="1.0" encoding="UTF-8" standalone="yes"?>
<Relationships xmlns="http://schemas.openxmlformats.org/package/2006/relationships"><Relationship Id="rId2" Type="http://schemas.microsoft.com/office/2011/relationships/chartColorStyle" Target="colors140.xml"/><Relationship Id="rId1" Type="http://schemas.microsoft.com/office/2011/relationships/chartStyle" Target="style140.xml"/></Relationships>
</file>

<file path=xl/charts/_rels/chart143.xml.rels><?xml version="1.0" encoding="UTF-8" standalone="yes"?>
<Relationships xmlns="http://schemas.openxmlformats.org/package/2006/relationships"><Relationship Id="rId2" Type="http://schemas.microsoft.com/office/2011/relationships/chartColorStyle" Target="colors141.xml"/><Relationship Id="rId1" Type="http://schemas.microsoft.com/office/2011/relationships/chartStyle" Target="style141.xml"/></Relationships>
</file>

<file path=xl/charts/_rels/chart144.xml.rels><?xml version="1.0" encoding="UTF-8" standalone="yes"?>
<Relationships xmlns="http://schemas.openxmlformats.org/package/2006/relationships"><Relationship Id="rId2" Type="http://schemas.microsoft.com/office/2011/relationships/chartColorStyle" Target="colors142.xml"/><Relationship Id="rId1" Type="http://schemas.microsoft.com/office/2011/relationships/chartStyle" Target="style142.xml"/></Relationships>
</file>

<file path=xl/charts/_rels/chart145.xml.rels><?xml version="1.0" encoding="UTF-8" standalone="yes"?>
<Relationships xmlns="http://schemas.openxmlformats.org/package/2006/relationships"><Relationship Id="rId2" Type="http://schemas.microsoft.com/office/2011/relationships/chartColorStyle" Target="colors143.xml"/><Relationship Id="rId1" Type="http://schemas.microsoft.com/office/2011/relationships/chartStyle" Target="style143.xml"/></Relationships>
</file>

<file path=xl/charts/_rels/chart146.xml.rels><?xml version="1.0" encoding="UTF-8" standalone="yes"?>
<Relationships xmlns="http://schemas.openxmlformats.org/package/2006/relationships"><Relationship Id="rId2" Type="http://schemas.microsoft.com/office/2011/relationships/chartColorStyle" Target="colors144.xml"/><Relationship Id="rId1" Type="http://schemas.microsoft.com/office/2011/relationships/chartStyle" Target="style144.xml"/></Relationships>
</file>

<file path=xl/charts/_rels/chart147.xml.rels><?xml version="1.0" encoding="UTF-8" standalone="yes"?>
<Relationships xmlns="http://schemas.openxmlformats.org/package/2006/relationships"><Relationship Id="rId2" Type="http://schemas.microsoft.com/office/2011/relationships/chartColorStyle" Target="colors145.xml"/><Relationship Id="rId1" Type="http://schemas.microsoft.com/office/2011/relationships/chartStyle" Target="style145.xml"/></Relationships>
</file>

<file path=xl/charts/_rels/chart148.xml.rels><?xml version="1.0" encoding="UTF-8" standalone="yes"?>
<Relationships xmlns="http://schemas.openxmlformats.org/package/2006/relationships"><Relationship Id="rId2" Type="http://schemas.microsoft.com/office/2011/relationships/chartColorStyle" Target="colors146.xml"/><Relationship Id="rId1" Type="http://schemas.microsoft.com/office/2011/relationships/chartStyle" Target="style146.xml"/></Relationships>
</file>

<file path=xl/charts/_rels/chart149.xml.rels><?xml version="1.0" encoding="UTF-8" standalone="yes"?>
<Relationships xmlns="http://schemas.openxmlformats.org/package/2006/relationships"><Relationship Id="rId2" Type="http://schemas.microsoft.com/office/2011/relationships/chartColorStyle" Target="colors147.xml"/><Relationship Id="rId1" Type="http://schemas.microsoft.com/office/2011/relationships/chartStyle" Target="style147.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50.xml.rels><?xml version="1.0" encoding="UTF-8" standalone="yes"?>
<Relationships xmlns="http://schemas.openxmlformats.org/package/2006/relationships"><Relationship Id="rId2" Type="http://schemas.microsoft.com/office/2011/relationships/chartColorStyle" Target="colors148.xml"/><Relationship Id="rId1" Type="http://schemas.microsoft.com/office/2011/relationships/chartStyle" Target="style148.xml"/></Relationships>
</file>

<file path=xl/charts/_rels/chart151.xml.rels><?xml version="1.0" encoding="UTF-8" standalone="yes"?>
<Relationships xmlns="http://schemas.openxmlformats.org/package/2006/relationships"><Relationship Id="rId2" Type="http://schemas.microsoft.com/office/2011/relationships/chartColorStyle" Target="colors149.xml"/><Relationship Id="rId1" Type="http://schemas.microsoft.com/office/2011/relationships/chartStyle" Target="style149.xml"/></Relationships>
</file>

<file path=xl/charts/_rels/chart152.xml.rels><?xml version="1.0" encoding="UTF-8" standalone="yes"?>
<Relationships xmlns="http://schemas.openxmlformats.org/package/2006/relationships"><Relationship Id="rId2" Type="http://schemas.microsoft.com/office/2011/relationships/chartColorStyle" Target="colors150.xml"/><Relationship Id="rId1" Type="http://schemas.microsoft.com/office/2011/relationships/chartStyle" Target="style150.xml"/></Relationships>
</file>

<file path=xl/charts/_rels/chart153.xml.rels><?xml version="1.0" encoding="UTF-8" standalone="yes"?>
<Relationships xmlns="http://schemas.openxmlformats.org/package/2006/relationships"><Relationship Id="rId2" Type="http://schemas.microsoft.com/office/2011/relationships/chartColorStyle" Target="colors151.xml"/><Relationship Id="rId1" Type="http://schemas.microsoft.com/office/2011/relationships/chartStyle" Target="style151.xml"/></Relationships>
</file>

<file path=xl/charts/_rels/chart154.xml.rels><?xml version="1.0" encoding="UTF-8" standalone="yes"?>
<Relationships xmlns="http://schemas.openxmlformats.org/package/2006/relationships"><Relationship Id="rId2" Type="http://schemas.microsoft.com/office/2011/relationships/chartColorStyle" Target="colors152.xml"/><Relationship Id="rId1" Type="http://schemas.microsoft.com/office/2011/relationships/chartStyle" Target="style152.xml"/></Relationships>
</file>

<file path=xl/charts/_rels/chart155.xml.rels><?xml version="1.0" encoding="UTF-8" standalone="yes"?>
<Relationships xmlns="http://schemas.openxmlformats.org/package/2006/relationships"><Relationship Id="rId2" Type="http://schemas.microsoft.com/office/2011/relationships/chartColorStyle" Target="colors153.xml"/><Relationship Id="rId1" Type="http://schemas.microsoft.com/office/2011/relationships/chartStyle" Target="style153.xml"/></Relationships>
</file>

<file path=xl/charts/_rels/chart156.xml.rels><?xml version="1.0" encoding="UTF-8" standalone="yes"?>
<Relationships xmlns="http://schemas.openxmlformats.org/package/2006/relationships"><Relationship Id="rId2" Type="http://schemas.microsoft.com/office/2011/relationships/chartColorStyle" Target="colors154.xml"/><Relationship Id="rId1" Type="http://schemas.microsoft.com/office/2011/relationships/chartStyle" Target="style154.xml"/></Relationships>
</file>

<file path=xl/charts/_rels/chart157.xml.rels><?xml version="1.0" encoding="UTF-8" standalone="yes"?>
<Relationships xmlns="http://schemas.openxmlformats.org/package/2006/relationships"><Relationship Id="rId2" Type="http://schemas.microsoft.com/office/2011/relationships/chartColorStyle" Target="colors155.xml"/><Relationship Id="rId1" Type="http://schemas.microsoft.com/office/2011/relationships/chartStyle" Target="style155.xml"/></Relationships>
</file>

<file path=xl/charts/_rels/chart158.xml.rels><?xml version="1.0" encoding="UTF-8" standalone="yes"?>
<Relationships xmlns="http://schemas.openxmlformats.org/package/2006/relationships"><Relationship Id="rId2" Type="http://schemas.microsoft.com/office/2011/relationships/chartColorStyle" Target="colors156.xml"/><Relationship Id="rId1" Type="http://schemas.microsoft.com/office/2011/relationships/chartStyle" Target="style156.xml"/></Relationships>
</file>

<file path=xl/charts/_rels/chart159.xml.rels><?xml version="1.0" encoding="UTF-8" standalone="yes"?>
<Relationships xmlns="http://schemas.openxmlformats.org/package/2006/relationships"><Relationship Id="rId2" Type="http://schemas.microsoft.com/office/2011/relationships/chartColorStyle" Target="colors157.xml"/><Relationship Id="rId1" Type="http://schemas.microsoft.com/office/2011/relationships/chartStyle" Target="style157.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60.xml.rels><?xml version="1.0" encoding="UTF-8" standalone="yes"?>
<Relationships xmlns="http://schemas.openxmlformats.org/package/2006/relationships"><Relationship Id="rId2" Type="http://schemas.microsoft.com/office/2011/relationships/chartColorStyle" Target="colors158.xml"/><Relationship Id="rId1" Type="http://schemas.microsoft.com/office/2011/relationships/chartStyle" Target="style158.xml"/></Relationships>
</file>

<file path=xl/charts/_rels/chart161.xml.rels><?xml version="1.0" encoding="UTF-8" standalone="yes"?>
<Relationships xmlns="http://schemas.openxmlformats.org/package/2006/relationships"><Relationship Id="rId2" Type="http://schemas.microsoft.com/office/2011/relationships/chartColorStyle" Target="colors159.xml"/><Relationship Id="rId1" Type="http://schemas.microsoft.com/office/2011/relationships/chartStyle" Target="style159.xml"/></Relationships>
</file>

<file path=xl/charts/_rels/chart162.xml.rels><?xml version="1.0" encoding="UTF-8" standalone="yes"?>
<Relationships xmlns="http://schemas.openxmlformats.org/package/2006/relationships"><Relationship Id="rId2" Type="http://schemas.microsoft.com/office/2011/relationships/chartColorStyle" Target="colors160.xml"/><Relationship Id="rId1" Type="http://schemas.microsoft.com/office/2011/relationships/chartStyle" Target="style160.xml"/></Relationships>
</file>

<file path=xl/charts/_rels/chart163.xml.rels><?xml version="1.0" encoding="UTF-8" standalone="yes"?>
<Relationships xmlns="http://schemas.openxmlformats.org/package/2006/relationships"><Relationship Id="rId2" Type="http://schemas.microsoft.com/office/2011/relationships/chartColorStyle" Target="colors161.xml"/><Relationship Id="rId1" Type="http://schemas.microsoft.com/office/2011/relationships/chartStyle" Target="style161.xml"/></Relationships>
</file>

<file path=xl/charts/_rels/chart164.xml.rels><?xml version="1.0" encoding="UTF-8" standalone="yes"?>
<Relationships xmlns="http://schemas.openxmlformats.org/package/2006/relationships"><Relationship Id="rId2" Type="http://schemas.microsoft.com/office/2011/relationships/chartColorStyle" Target="colors162.xml"/><Relationship Id="rId1" Type="http://schemas.microsoft.com/office/2011/relationships/chartStyle" Target="style162.xml"/></Relationships>
</file>

<file path=xl/charts/_rels/chart165.xml.rels><?xml version="1.0" encoding="UTF-8" standalone="yes"?>
<Relationships xmlns="http://schemas.openxmlformats.org/package/2006/relationships"><Relationship Id="rId2" Type="http://schemas.microsoft.com/office/2011/relationships/chartColorStyle" Target="colors163.xml"/><Relationship Id="rId1" Type="http://schemas.microsoft.com/office/2011/relationships/chartStyle" Target="style163.xml"/></Relationships>
</file>

<file path=xl/charts/_rels/chart166.xml.rels><?xml version="1.0" encoding="UTF-8" standalone="yes"?>
<Relationships xmlns="http://schemas.openxmlformats.org/package/2006/relationships"><Relationship Id="rId2" Type="http://schemas.microsoft.com/office/2011/relationships/chartColorStyle" Target="colors164.xml"/><Relationship Id="rId1" Type="http://schemas.microsoft.com/office/2011/relationships/chartStyle" Target="style164.xml"/></Relationships>
</file>

<file path=xl/charts/_rels/chart167.xml.rels><?xml version="1.0" encoding="UTF-8" standalone="yes"?>
<Relationships xmlns="http://schemas.openxmlformats.org/package/2006/relationships"><Relationship Id="rId2" Type="http://schemas.microsoft.com/office/2011/relationships/chartColorStyle" Target="colors165.xml"/><Relationship Id="rId1" Type="http://schemas.microsoft.com/office/2011/relationships/chartStyle" Target="style165.xml"/></Relationships>
</file>

<file path=xl/charts/_rels/chart168.xml.rels><?xml version="1.0" encoding="UTF-8" standalone="yes"?>
<Relationships xmlns="http://schemas.openxmlformats.org/package/2006/relationships"><Relationship Id="rId2" Type="http://schemas.microsoft.com/office/2011/relationships/chartColorStyle" Target="colors166.xml"/><Relationship Id="rId1" Type="http://schemas.microsoft.com/office/2011/relationships/chartStyle" Target="style166.xml"/></Relationships>
</file>

<file path=xl/charts/_rels/chart169.xml.rels><?xml version="1.0" encoding="UTF-8" standalone="yes"?>
<Relationships xmlns="http://schemas.openxmlformats.org/package/2006/relationships"><Relationship Id="rId2" Type="http://schemas.microsoft.com/office/2011/relationships/chartColorStyle" Target="colors167.xml"/><Relationship Id="rId1" Type="http://schemas.microsoft.com/office/2011/relationships/chartStyle" Target="style167.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70.xml.rels><?xml version="1.0" encoding="UTF-8" standalone="yes"?>
<Relationships xmlns="http://schemas.openxmlformats.org/package/2006/relationships"><Relationship Id="rId2" Type="http://schemas.microsoft.com/office/2011/relationships/chartColorStyle" Target="colors168.xml"/><Relationship Id="rId1" Type="http://schemas.microsoft.com/office/2011/relationships/chartStyle" Target="style168.xml"/></Relationships>
</file>

<file path=xl/charts/_rels/chart171.xml.rels><?xml version="1.0" encoding="UTF-8" standalone="yes"?>
<Relationships xmlns="http://schemas.openxmlformats.org/package/2006/relationships"><Relationship Id="rId2" Type="http://schemas.microsoft.com/office/2011/relationships/chartColorStyle" Target="colors169.xml"/><Relationship Id="rId1" Type="http://schemas.microsoft.com/office/2011/relationships/chartStyle" Target="style169.xml"/></Relationships>
</file>

<file path=xl/charts/_rels/chart172.xml.rels><?xml version="1.0" encoding="UTF-8" standalone="yes"?>
<Relationships xmlns="http://schemas.openxmlformats.org/package/2006/relationships"><Relationship Id="rId2" Type="http://schemas.microsoft.com/office/2011/relationships/chartColorStyle" Target="colors170.xml"/><Relationship Id="rId1" Type="http://schemas.microsoft.com/office/2011/relationships/chartStyle" Target="style170.xml"/></Relationships>
</file>

<file path=xl/charts/_rels/chart173.xml.rels><?xml version="1.0" encoding="UTF-8" standalone="yes"?>
<Relationships xmlns="http://schemas.openxmlformats.org/package/2006/relationships"><Relationship Id="rId2" Type="http://schemas.microsoft.com/office/2011/relationships/chartColorStyle" Target="colors171.xml"/><Relationship Id="rId1" Type="http://schemas.microsoft.com/office/2011/relationships/chartStyle" Target="style171.xml"/></Relationships>
</file>

<file path=xl/charts/_rels/chart174.xml.rels><?xml version="1.0" encoding="UTF-8" standalone="yes"?>
<Relationships xmlns="http://schemas.openxmlformats.org/package/2006/relationships"><Relationship Id="rId2" Type="http://schemas.microsoft.com/office/2011/relationships/chartColorStyle" Target="colors172.xml"/><Relationship Id="rId1" Type="http://schemas.microsoft.com/office/2011/relationships/chartStyle" Target="style172.xml"/></Relationships>
</file>

<file path=xl/charts/_rels/chart175.xml.rels><?xml version="1.0" encoding="UTF-8" standalone="yes"?>
<Relationships xmlns="http://schemas.openxmlformats.org/package/2006/relationships"><Relationship Id="rId2" Type="http://schemas.microsoft.com/office/2011/relationships/chartColorStyle" Target="colors173.xml"/><Relationship Id="rId1" Type="http://schemas.microsoft.com/office/2011/relationships/chartStyle" Target="style173.xml"/></Relationships>
</file>

<file path=xl/charts/_rels/chart176.xml.rels><?xml version="1.0" encoding="UTF-8" standalone="yes"?>
<Relationships xmlns="http://schemas.openxmlformats.org/package/2006/relationships"><Relationship Id="rId2" Type="http://schemas.microsoft.com/office/2011/relationships/chartColorStyle" Target="colors174.xml"/><Relationship Id="rId1" Type="http://schemas.microsoft.com/office/2011/relationships/chartStyle" Target="style174.xml"/></Relationships>
</file>

<file path=xl/charts/_rels/chart177.xml.rels><?xml version="1.0" encoding="UTF-8" standalone="yes"?>
<Relationships xmlns="http://schemas.openxmlformats.org/package/2006/relationships"><Relationship Id="rId2" Type="http://schemas.microsoft.com/office/2011/relationships/chartColorStyle" Target="colors175.xml"/><Relationship Id="rId1" Type="http://schemas.microsoft.com/office/2011/relationships/chartStyle" Target="style175.xml"/></Relationships>
</file>

<file path=xl/charts/_rels/chart178.xml.rels><?xml version="1.0" encoding="UTF-8" standalone="yes"?>
<Relationships xmlns="http://schemas.openxmlformats.org/package/2006/relationships"><Relationship Id="rId2" Type="http://schemas.microsoft.com/office/2011/relationships/chartColorStyle" Target="colors176.xml"/><Relationship Id="rId1" Type="http://schemas.microsoft.com/office/2011/relationships/chartStyle" Target="style176.xml"/></Relationships>
</file>

<file path=xl/charts/_rels/chart179.xml.rels><?xml version="1.0" encoding="UTF-8" standalone="yes"?>
<Relationships xmlns="http://schemas.openxmlformats.org/package/2006/relationships"><Relationship Id="rId2" Type="http://schemas.microsoft.com/office/2011/relationships/chartColorStyle" Target="colors177.xml"/><Relationship Id="rId1" Type="http://schemas.microsoft.com/office/2011/relationships/chartStyle" Target="style17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80.xml.rels><?xml version="1.0" encoding="UTF-8" standalone="yes"?>
<Relationships xmlns="http://schemas.openxmlformats.org/package/2006/relationships"><Relationship Id="rId2" Type="http://schemas.microsoft.com/office/2011/relationships/chartColorStyle" Target="colors178.xml"/><Relationship Id="rId1" Type="http://schemas.microsoft.com/office/2011/relationships/chartStyle" Target="style178.xml"/></Relationships>
</file>

<file path=xl/charts/_rels/chart181.xml.rels><?xml version="1.0" encoding="UTF-8" standalone="yes"?>
<Relationships xmlns="http://schemas.openxmlformats.org/package/2006/relationships"><Relationship Id="rId2" Type="http://schemas.microsoft.com/office/2011/relationships/chartColorStyle" Target="colors179.xml"/><Relationship Id="rId1" Type="http://schemas.microsoft.com/office/2011/relationships/chartStyle" Target="style179.xml"/></Relationships>
</file>

<file path=xl/charts/_rels/chart182.xml.rels><?xml version="1.0" encoding="UTF-8" standalone="yes"?>
<Relationships xmlns="http://schemas.openxmlformats.org/package/2006/relationships"><Relationship Id="rId2" Type="http://schemas.microsoft.com/office/2011/relationships/chartColorStyle" Target="colors180.xml"/><Relationship Id="rId1" Type="http://schemas.microsoft.com/office/2011/relationships/chartStyle" Target="style180.xml"/></Relationships>
</file>

<file path=xl/charts/_rels/chart183.xml.rels><?xml version="1.0" encoding="UTF-8" standalone="yes"?>
<Relationships xmlns="http://schemas.openxmlformats.org/package/2006/relationships"><Relationship Id="rId2" Type="http://schemas.microsoft.com/office/2011/relationships/chartColorStyle" Target="colors181.xml"/><Relationship Id="rId1" Type="http://schemas.microsoft.com/office/2011/relationships/chartStyle" Target="style181.xml"/></Relationships>
</file>

<file path=xl/charts/_rels/chart184.xml.rels><?xml version="1.0" encoding="UTF-8" standalone="yes"?>
<Relationships xmlns="http://schemas.openxmlformats.org/package/2006/relationships"><Relationship Id="rId2" Type="http://schemas.microsoft.com/office/2011/relationships/chartColorStyle" Target="colors182.xml"/><Relationship Id="rId1" Type="http://schemas.microsoft.com/office/2011/relationships/chartStyle" Target="style182.xml"/></Relationships>
</file>

<file path=xl/charts/_rels/chart185.xml.rels><?xml version="1.0" encoding="UTF-8" standalone="yes"?>
<Relationships xmlns="http://schemas.openxmlformats.org/package/2006/relationships"><Relationship Id="rId2" Type="http://schemas.microsoft.com/office/2011/relationships/chartColorStyle" Target="colors183.xml"/><Relationship Id="rId1" Type="http://schemas.microsoft.com/office/2011/relationships/chartStyle" Target="style183.xml"/></Relationships>
</file>

<file path=xl/charts/_rels/chart186.xml.rels><?xml version="1.0" encoding="UTF-8" standalone="yes"?>
<Relationships xmlns="http://schemas.openxmlformats.org/package/2006/relationships"><Relationship Id="rId2" Type="http://schemas.microsoft.com/office/2011/relationships/chartColorStyle" Target="colors184.xml"/><Relationship Id="rId1" Type="http://schemas.microsoft.com/office/2011/relationships/chartStyle" Target="style184.xml"/></Relationships>
</file>

<file path=xl/charts/_rels/chart187.xml.rels><?xml version="1.0" encoding="UTF-8" standalone="yes"?>
<Relationships xmlns="http://schemas.openxmlformats.org/package/2006/relationships"><Relationship Id="rId2" Type="http://schemas.microsoft.com/office/2011/relationships/chartColorStyle" Target="colors185.xml"/><Relationship Id="rId1" Type="http://schemas.microsoft.com/office/2011/relationships/chartStyle" Target="style185.xml"/></Relationships>
</file>

<file path=xl/charts/_rels/chart188.xml.rels><?xml version="1.0" encoding="UTF-8" standalone="yes"?>
<Relationships xmlns="http://schemas.openxmlformats.org/package/2006/relationships"><Relationship Id="rId2" Type="http://schemas.microsoft.com/office/2011/relationships/chartColorStyle" Target="colors186.xml"/><Relationship Id="rId1" Type="http://schemas.microsoft.com/office/2011/relationships/chartStyle" Target="style186.xml"/></Relationships>
</file>

<file path=xl/charts/_rels/chart189.xml.rels><?xml version="1.0" encoding="UTF-8" standalone="yes"?>
<Relationships xmlns="http://schemas.openxmlformats.org/package/2006/relationships"><Relationship Id="rId2" Type="http://schemas.microsoft.com/office/2011/relationships/chartColorStyle" Target="colors187.xml"/><Relationship Id="rId1" Type="http://schemas.microsoft.com/office/2011/relationships/chartStyle" Target="style187.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190.xml.rels><?xml version="1.0" encoding="UTF-8" standalone="yes"?>
<Relationships xmlns="http://schemas.openxmlformats.org/package/2006/relationships"><Relationship Id="rId2" Type="http://schemas.microsoft.com/office/2011/relationships/chartColorStyle" Target="colors188.xml"/><Relationship Id="rId1" Type="http://schemas.microsoft.com/office/2011/relationships/chartStyle" Target="style188.xml"/></Relationships>
</file>

<file path=xl/charts/_rels/chart191.xml.rels><?xml version="1.0" encoding="UTF-8" standalone="yes"?>
<Relationships xmlns="http://schemas.openxmlformats.org/package/2006/relationships"><Relationship Id="rId2" Type="http://schemas.microsoft.com/office/2011/relationships/chartColorStyle" Target="colors189.xml"/><Relationship Id="rId1" Type="http://schemas.microsoft.com/office/2011/relationships/chartStyle" Target="style189.xml"/></Relationships>
</file>

<file path=xl/charts/_rels/chart192.xml.rels><?xml version="1.0" encoding="UTF-8" standalone="yes"?>
<Relationships xmlns="http://schemas.openxmlformats.org/package/2006/relationships"><Relationship Id="rId2" Type="http://schemas.microsoft.com/office/2011/relationships/chartColorStyle" Target="colors190.xml"/><Relationship Id="rId1" Type="http://schemas.microsoft.com/office/2011/relationships/chartStyle" Target="style190.xml"/></Relationships>
</file>

<file path=xl/charts/_rels/chart193.xml.rels><?xml version="1.0" encoding="UTF-8" standalone="yes"?>
<Relationships xmlns="http://schemas.openxmlformats.org/package/2006/relationships"><Relationship Id="rId2" Type="http://schemas.microsoft.com/office/2011/relationships/chartColorStyle" Target="colors191.xml"/><Relationship Id="rId1" Type="http://schemas.microsoft.com/office/2011/relationships/chartStyle" Target="style191.xml"/></Relationships>
</file>

<file path=xl/charts/_rels/chart194.xml.rels><?xml version="1.0" encoding="UTF-8" standalone="yes"?>
<Relationships xmlns="http://schemas.openxmlformats.org/package/2006/relationships"><Relationship Id="rId2" Type="http://schemas.microsoft.com/office/2011/relationships/chartColorStyle" Target="colors192.xml"/><Relationship Id="rId1" Type="http://schemas.microsoft.com/office/2011/relationships/chartStyle" Target="style192.xml"/></Relationships>
</file>

<file path=xl/charts/_rels/chart195.xml.rels><?xml version="1.0" encoding="UTF-8" standalone="yes"?>
<Relationships xmlns="http://schemas.openxmlformats.org/package/2006/relationships"><Relationship Id="rId2" Type="http://schemas.microsoft.com/office/2011/relationships/chartColorStyle" Target="colors193.xml"/><Relationship Id="rId1" Type="http://schemas.microsoft.com/office/2011/relationships/chartStyle" Target="style193.xml"/></Relationships>
</file>

<file path=xl/charts/_rels/chart196.xml.rels><?xml version="1.0" encoding="UTF-8" standalone="yes"?>
<Relationships xmlns="http://schemas.openxmlformats.org/package/2006/relationships"><Relationship Id="rId2" Type="http://schemas.microsoft.com/office/2011/relationships/chartColorStyle" Target="colors194.xml"/><Relationship Id="rId1" Type="http://schemas.microsoft.com/office/2011/relationships/chartStyle" Target="style194.xml"/></Relationships>
</file>

<file path=xl/charts/_rels/chart197.xml.rels><?xml version="1.0" encoding="UTF-8" standalone="yes"?>
<Relationships xmlns="http://schemas.openxmlformats.org/package/2006/relationships"><Relationship Id="rId2" Type="http://schemas.microsoft.com/office/2011/relationships/chartColorStyle" Target="colors195.xml"/><Relationship Id="rId1" Type="http://schemas.microsoft.com/office/2011/relationships/chartStyle" Target="style195.xml"/></Relationships>
</file>

<file path=xl/charts/_rels/chart198.xml.rels><?xml version="1.0" encoding="UTF-8" standalone="yes"?>
<Relationships xmlns="http://schemas.openxmlformats.org/package/2006/relationships"><Relationship Id="rId2" Type="http://schemas.microsoft.com/office/2011/relationships/chartColorStyle" Target="colors196.xml"/><Relationship Id="rId1" Type="http://schemas.microsoft.com/office/2011/relationships/chartStyle" Target="style196.xml"/></Relationships>
</file>

<file path=xl/charts/_rels/chart199.xml.rels><?xml version="1.0" encoding="UTF-8" standalone="yes"?>
<Relationships xmlns="http://schemas.openxmlformats.org/package/2006/relationships"><Relationship Id="rId2" Type="http://schemas.microsoft.com/office/2011/relationships/chartColorStyle" Target="colors197.xml"/><Relationship Id="rId1" Type="http://schemas.microsoft.com/office/2011/relationships/chartStyle" Target="style19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00.xml.rels><?xml version="1.0" encoding="UTF-8" standalone="yes"?>
<Relationships xmlns="http://schemas.openxmlformats.org/package/2006/relationships"><Relationship Id="rId2" Type="http://schemas.microsoft.com/office/2011/relationships/chartColorStyle" Target="colors198.xml"/><Relationship Id="rId1" Type="http://schemas.microsoft.com/office/2011/relationships/chartStyle" Target="style198.xml"/></Relationships>
</file>

<file path=xl/charts/_rels/chart201.xml.rels><?xml version="1.0" encoding="UTF-8" standalone="yes"?>
<Relationships xmlns="http://schemas.openxmlformats.org/package/2006/relationships"><Relationship Id="rId2" Type="http://schemas.microsoft.com/office/2011/relationships/chartColorStyle" Target="colors199.xml"/><Relationship Id="rId1" Type="http://schemas.microsoft.com/office/2011/relationships/chartStyle" Target="style199.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6.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7.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8.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9.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1.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2.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4.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5.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6.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7.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8.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_rels/chart99.xml.rels><?xml version="1.0" encoding="UTF-8" standalone="yes"?>
<Relationships xmlns="http://schemas.openxmlformats.org/package/2006/relationships"><Relationship Id="rId2" Type="http://schemas.microsoft.com/office/2011/relationships/chartColorStyle" Target="colors97.xml"/><Relationship Id="rId1" Type="http://schemas.microsoft.com/office/2011/relationships/chartStyle" Target="style9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 CEDENAR'!$J$6</c:f>
              <c:strCache>
                <c:ptCount val="1"/>
                <c:pt idx="0">
                  <c:v>CUV_119</c:v>
                </c:pt>
              </c:strCache>
            </c:strRef>
          </c:tx>
          <c:spPr>
            <a:ln w="28575" cap="rnd">
              <a:solidFill>
                <a:schemeClr val="accent1"/>
              </a:solidFill>
              <a:round/>
            </a:ln>
            <a:effectLst/>
          </c:spPr>
          <c:marker>
            <c:symbol val="none"/>
          </c:marker>
          <c:cat>
            <c:strRef>
              <c:f>'1. CEDENAR'!$A$7:$A$18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 CEDENAR'!$J$7:$J$18</c:f>
              <c:numCache>
                <c:formatCode>0.00</c:formatCode>
                <c:ptCount val="12"/>
                <c:pt idx="0">
                  <c:v>1008.46</c:v>
                </c:pt>
                <c:pt idx="1">
                  <c:v>969.81</c:v>
                </c:pt>
                <c:pt idx="2">
                  <c:v>1000.9</c:v>
                </c:pt>
                <c:pt idx="3">
                  <c:v>916.04</c:v>
                </c:pt>
                <c:pt idx="4">
                  <c:v>923.68</c:v>
                </c:pt>
                <c:pt idx="5">
                  <c:v>925.68</c:v>
                </c:pt>
                <c:pt idx="6">
                  <c:v>883.61344999999983</c:v>
                </c:pt>
                <c:pt idx="7">
                  <c:v>878.47706000000005</c:v>
                </c:pt>
                <c:pt idx="8">
                  <c:v>899.18561</c:v>
                </c:pt>
                <c:pt idx="9">
                  <c:v>904.75417000000004</c:v>
                </c:pt>
                <c:pt idx="10">
                  <c:v>891.00941</c:v>
                </c:pt>
                <c:pt idx="11">
                  <c:v>972.87486999999999</c:v>
                </c:pt>
              </c:numCache>
            </c:numRef>
          </c:val>
          <c:smooth val="0"/>
          <c:extLst>
            <c:ext xmlns:c16="http://schemas.microsoft.com/office/drawing/2014/chart" uri="{C3380CC4-5D6E-409C-BE32-E72D297353CC}">
              <c16:uniqueId val="{00000000-3283-4701-A46A-514EC2505E6C}"/>
            </c:ext>
          </c:extLst>
        </c:ser>
        <c:ser>
          <c:idx val="1"/>
          <c:order val="1"/>
          <c:tx>
            <c:strRef>
              <c:f>'1. CEDENAR'!$K$6</c:f>
              <c:strCache>
                <c:ptCount val="1"/>
                <c:pt idx="0">
                  <c:v>CUV_Op</c:v>
                </c:pt>
              </c:strCache>
            </c:strRef>
          </c:tx>
          <c:spPr>
            <a:ln w="28575" cap="rnd">
              <a:solidFill>
                <a:schemeClr val="accent2"/>
              </a:solidFill>
              <a:prstDash val="lgDash"/>
              <a:round/>
            </a:ln>
            <a:effectLst/>
          </c:spPr>
          <c:marker>
            <c:symbol val="none"/>
          </c:marker>
          <c:cat>
            <c:strRef>
              <c:f>'1. CEDENAR'!$A$7:$A$18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 CEDENAR'!$K$7:$K$13</c:f>
              <c:numCache>
                <c:formatCode>0.00</c:formatCode>
                <c:ptCount val="7"/>
              </c:numCache>
            </c:numRef>
          </c:val>
          <c:smooth val="0"/>
          <c:extLst>
            <c:ext xmlns:c16="http://schemas.microsoft.com/office/drawing/2014/chart" uri="{C3380CC4-5D6E-409C-BE32-E72D297353CC}">
              <c16:uniqueId val="{00000001-3283-4701-A46A-514EC2505E6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'3. CELSIA COLOMBIA Tolima'!$D$6</c:f>
              <c:strCache>
                <c:ptCount val="1"/>
                <c:pt idx="0">
                  <c:v>GM</c:v>
                </c:pt>
              </c:strCache>
            </c:strRef>
          </c:tx>
          <c:spPr>
            <a:solidFill>
              <a:schemeClr val="accent2"/>
            </a:solidFill>
            <a:ln>
              <a:noFill/>
            </a:ln>
            <a:effectLst/>
          </c:spPr>
          <c:val>
            <c:numRef>
              <c:f>'3. CELSIA COLOMBIA Tolima'!$D$7:$D$18</c:f>
              <c:numCache>
                <c:formatCode>0.00</c:formatCode>
                <c:ptCount val="12"/>
                <c:pt idx="0">
                  <c:v>343.89</c:v>
                </c:pt>
                <c:pt idx="1">
                  <c:v>378.36</c:v>
                </c:pt>
                <c:pt idx="2">
                  <c:v>387.43</c:v>
                </c:pt>
                <c:pt idx="3">
                  <c:v>299.93</c:v>
                </c:pt>
                <c:pt idx="4">
                  <c:v>294.05</c:v>
                </c:pt>
                <c:pt idx="5">
                  <c:v>301.61</c:v>
                </c:pt>
                <c:pt idx="6">
                  <c:v>351.83</c:v>
                </c:pt>
                <c:pt idx="7">
                  <c:v>397.3</c:v>
                </c:pt>
                <c:pt idx="8">
                  <c:v>395.68</c:v>
                </c:pt>
                <c:pt idx="9">
                  <c:v>395.88</c:v>
                </c:pt>
                <c:pt idx="10">
                  <c:v>400.94</c:v>
                </c:pt>
                <c:pt idx="11">
                  <c:v>398.74</c:v>
                </c:pt>
              </c:numCache>
            </c:numRef>
          </c:val>
          <c:extLst>
            <c:ext xmlns:c16="http://schemas.microsoft.com/office/drawing/2014/chart" uri="{C3380CC4-5D6E-409C-BE32-E72D297353CC}">
              <c16:uniqueId val="{00000000-11DB-42FD-A5A1-BD717DAEDCFB}"/>
            </c:ext>
          </c:extLst>
        </c:ser>
        <c:ser>
          <c:idx val="2"/>
          <c:order val="2"/>
          <c:tx>
            <c:strRef>
              <c:f>'3. CELSIA COLOMBIA Tolima'!$G$6</c:f>
              <c:strCache>
                <c:ptCount val="1"/>
                <c:pt idx="0">
                  <c:v>D</c:v>
                </c:pt>
              </c:strCache>
            </c:strRef>
          </c:tx>
          <c:spPr>
            <a:solidFill>
              <a:schemeClr val="accent3"/>
            </a:solidFill>
            <a:ln>
              <a:noFill/>
            </a:ln>
            <a:effectLst/>
          </c:spPr>
          <c:val>
            <c:numRef>
              <c:f>'3. CELSIA COLOMBIA Tolima'!$G$7:$G$18</c:f>
              <c:numCache>
                <c:formatCode>0.00</c:formatCode>
                <c:ptCount val="12"/>
                <c:pt idx="0">
                  <c:v>268.05</c:v>
                </c:pt>
                <c:pt idx="1">
                  <c:v>266.13</c:v>
                </c:pt>
                <c:pt idx="2">
                  <c:v>257.12</c:v>
                </c:pt>
                <c:pt idx="3">
                  <c:v>257.95</c:v>
                </c:pt>
                <c:pt idx="4">
                  <c:v>266.32</c:v>
                </c:pt>
                <c:pt idx="5">
                  <c:v>265.55</c:v>
                </c:pt>
                <c:pt idx="6">
                  <c:v>266.89999999999998</c:v>
                </c:pt>
                <c:pt idx="7">
                  <c:v>264.60000000000002</c:v>
                </c:pt>
                <c:pt idx="8">
                  <c:v>263.14999999999998</c:v>
                </c:pt>
                <c:pt idx="9">
                  <c:v>280.72000000000003</c:v>
                </c:pt>
                <c:pt idx="10">
                  <c:v>280.91000000000003</c:v>
                </c:pt>
                <c:pt idx="11">
                  <c:v>272.98</c:v>
                </c:pt>
              </c:numCache>
            </c:numRef>
          </c:val>
          <c:extLst>
            <c:ext xmlns:c16="http://schemas.microsoft.com/office/drawing/2014/chart" uri="{C3380CC4-5D6E-409C-BE32-E72D297353CC}">
              <c16:uniqueId val="{00000001-11DB-42FD-A5A1-BD717DAEDCFB}"/>
            </c:ext>
          </c:extLst>
        </c:ser>
        <c:ser>
          <c:idx val="3"/>
          <c:order val="3"/>
          <c:tx>
            <c:strRef>
              <c:f>'3. CELSIA COLOMBIA Tolima'!$H$6</c:f>
              <c:strCache>
                <c:ptCount val="1"/>
                <c:pt idx="0">
                  <c:v>CV</c:v>
                </c:pt>
              </c:strCache>
            </c:strRef>
          </c:tx>
          <c:spPr>
            <a:solidFill>
              <a:schemeClr val="accent4"/>
            </a:solidFill>
            <a:ln>
              <a:noFill/>
            </a:ln>
            <a:effectLst/>
          </c:spPr>
          <c:val>
            <c:numRef>
              <c:f>'3. CELSIA COLOMBIA Tolima'!$H$7:$H$18</c:f>
              <c:numCache>
                <c:formatCode>0.00</c:formatCode>
                <c:ptCount val="12"/>
                <c:pt idx="0">
                  <c:v>186.84</c:v>
                </c:pt>
                <c:pt idx="1">
                  <c:v>187.01</c:v>
                </c:pt>
                <c:pt idx="2">
                  <c:v>189.88</c:v>
                </c:pt>
                <c:pt idx="3">
                  <c:v>188.35</c:v>
                </c:pt>
                <c:pt idx="4">
                  <c:v>194.41</c:v>
                </c:pt>
                <c:pt idx="5">
                  <c:v>190.77</c:v>
                </c:pt>
                <c:pt idx="6">
                  <c:v>195.71</c:v>
                </c:pt>
                <c:pt idx="7">
                  <c:v>193.62</c:v>
                </c:pt>
                <c:pt idx="8">
                  <c:v>193.47</c:v>
                </c:pt>
                <c:pt idx="9">
                  <c:v>193.8</c:v>
                </c:pt>
                <c:pt idx="10">
                  <c:v>198.34</c:v>
                </c:pt>
                <c:pt idx="11">
                  <c:v>203.92</c:v>
                </c:pt>
              </c:numCache>
            </c:numRef>
          </c:val>
          <c:extLst>
            <c:ext xmlns:c16="http://schemas.microsoft.com/office/drawing/2014/chart" uri="{C3380CC4-5D6E-409C-BE32-E72D297353CC}">
              <c16:uniqueId val="{00000002-11DB-42FD-A5A1-BD717DAEDCFB}"/>
            </c:ext>
          </c:extLst>
        </c:ser>
        <c:ser>
          <c:idx val="4"/>
          <c:order val="4"/>
          <c:tx>
            <c:strRef>
              <c:f>'3. CELSIA COLOMBIA Tolima'!$F$6</c:f>
              <c:strCache>
                <c:ptCount val="1"/>
                <c:pt idx="0">
                  <c:v>PR</c:v>
                </c:pt>
              </c:strCache>
            </c:strRef>
          </c:tx>
          <c:spPr>
            <a:solidFill>
              <a:schemeClr val="accent5"/>
            </a:solidFill>
            <a:ln>
              <a:noFill/>
            </a:ln>
            <a:effectLst/>
          </c:spPr>
          <c:val>
            <c:numRef>
              <c:f>'3. CELSIA COLOMBIA Tolima'!$F$7:$F$18</c:f>
              <c:numCache>
                <c:formatCode>0.00</c:formatCode>
                <c:ptCount val="12"/>
                <c:pt idx="0">
                  <c:v>95.39</c:v>
                </c:pt>
                <c:pt idx="1">
                  <c:v>100.25</c:v>
                </c:pt>
                <c:pt idx="2">
                  <c:v>99.97</c:v>
                </c:pt>
                <c:pt idx="3">
                  <c:v>82.98</c:v>
                </c:pt>
                <c:pt idx="4">
                  <c:v>81.13</c:v>
                </c:pt>
                <c:pt idx="5">
                  <c:v>83.49</c:v>
                </c:pt>
                <c:pt idx="6">
                  <c:v>92.87</c:v>
                </c:pt>
                <c:pt idx="7">
                  <c:v>104.19</c:v>
                </c:pt>
                <c:pt idx="8">
                  <c:v>103.25</c:v>
                </c:pt>
                <c:pt idx="9">
                  <c:v>104.37</c:v>
                </c:pt>
                <c:pt idx="10">
                  <c:v>105.67</c:v>
                </c:pt>
                <c:pt idx="11">
                  <c:v>103.34</c:v>
                </c:pt>
              </c:numCache>
            </c:numRef>
          </c:val>
          <c:extLst>
            <c:ext xmlns:c16="http://schemas.microsoft.com/office/drawing/2014/chart" uri="{C3380CC4-5D6E-409C-BE32-E72D297353CC}">
              <c16:uniqueId val="{00000003-11DB-42FD-A5A1-BD717DAEDCFB}"/>
            </c:ext>
          </c:extLst>
        </c:ser>
        <c:ser>
          <c:idx val="5"/>
          <c:order val="5"/>
          <c:tx>
            <c:strRef>
              <c:f>'3. CELSIA COLOMBIA Tolima'!$E$6</c:f>
              <c:strCache>
                <c:ptCount val="1"/>
                <c:pt idx="0">
                  <c:v>TM</c:v>
                </c:pt>
              </c:strCache>
            </c:strRef>
          </c:tx>
          <c:spPr>
            <a:solidFill>
              <a:schemeClr val="accent6"/>
            </a:solidFill>
            <a:ln>
              <a:noFill/>
            </a:ln>
            <a:effectLst/>
          </c:spPr>
          <c:val>
            <c:numRef>
              <c:f>'3. CELSIA COLOMBIA Tolima'!$E$7:$E$18</c:f>
              <c:numCache>
                <c:formatCode>0.00</c:formatCode>
                <c:ptCount val="12"/>
                <c:pt idx="0">
                  <c:v>57.43</c:v>
                </c:pt>
                <c:pt idx="1">
                  <c:v>54.27</c:v>
                </c:pt>
                <c:pt idx="2">
                  <c:v>47.96</c:v>
                </c:pt>
                <c:pt idx="3">
                  <c:v>52.84</c:v>
                </c:pt>
                <c:pt idx="4">
                  <c:v>55.93</c:v>
                </c:pt>
                <c:pt idx="5">
                  <c:v>57.14</c:v>
                </c:pt>
                <c:pt idx="6">
                  <c:v>48.55</c:v>
                </c:pt>
                <c:pt idx="7">
                  <c:v>52.27</c:v>
                </c:pt>
                <c:pt idx="8">
                  <c:v>55.37</c:v>
                </c:pt>
                <c:pt idx="9">
                  <c:v>58.19</c:v>
                </c:pt>
                <c:pt idx="10">
                  <c:v>56.03</c:v>
                </c:pt>
                <c:pt idx="11">
                  <c:v>49.85</c:v>
                </c:pt>
              </c:numCache>
            </c:numRef>
          </c:val>
          <c:extLst>
            <c:ext xmlns:c16="http://schemas.microsoft.com/office/drawing/2014/chart" uri="{C3380CC4-5D6E-409C-BE32-E72D297353CC}">
              <c16:uniqueId val="{00000004-11DB-42FD-A5A1-BD717DAEDCFB}"/>
            </c:ext>
          </c:extLst>
        </c:ser>
        <c:ser>
          <c:idx val="6"/>
          <c:order val="6"/>
          <c:tx>
            <c:strRef>
              <c:f>'3. CELSIA COLOMBIA Tolima'!$I$6</c:f>
              <c:strCache>
                <c:ptCount val="1"/>
                <c:pt idx="0">
                  <c:v>RM</c:v>
                </c:pt>
              </c:strCache>
            </c:strRef>
          </c:tx>
          <c:spPr>
            <a:solidFill>
              <a:schemeClr val="accent5">
                <a:lumMod val="75000"/>
              </a:schemeClr>
            </a:solidFill>
            <a:ln>
              <a:noFill/>
            </a:ln>
            <a:effectLst/>
          </c:spPr>
          <c:val>
            <c:numRef>
              <c:f>'3. CELSIA COLOMBIA Tolima'!$I$7:$I$18</c:f>
              <c:numCache>
                <c:formatCode>0.00</c:formatCode>
                <c:ptCount val="12"/>
                <c:pt idx="0">
                  <c:v>6.7</c:v>
                </c:pt>
                <c:pt idx="1">
                  <c:v>7.28</c:v>
                </c:pt>
                <c:pt idx="2">
                  <c:v>36.71</c:v>
                </c:pt>
                <c:pt idx="3">
                  <c:v>24.01</c:v>
                </c:pt>
                <c:pt idx="4">
                  <c:v>25.19</c:v>
                </c:pt>
                <c:pt idx="5">
                  <c:v>31.79</c:v>
                </c:pt>
                <c:pt idx="6">
                  <c:v>11.28</c:v>
                </c:pt>
                <c:pt idx="7">
                  <c:v>1.68</c:v>
                </c:pt>
                <c:pt idx="8">
                  <c:v>1.67</c:v>
                </c:pt>
                <c:pt idx="9">
                  <c:v>9.9</c:v>
                </c:pt>
                <c:pt idx="10">
                  <c:v>3.72</c:v>
                </c:pt>
                <c:pt idx="11">
                  <c:v>18.13</c:v>
                </c:pt>
              </c:numCache>
            </c:numRef>
          </c:val>
          <c:extLst>
            <c:ext xmlns:c16="http://schemas.microsoft.com/office/drawing/2014/chart" uri="{C3380CC4-5D6E-409C-BE32-E72D297353CC}">
              <c16:uniqueId val="{00000005-11DB-42FD-A5A1-BD717DAEDCF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'3. CELSIA COLOMBIA Tolima'!$J$6</c:f>
              <c:strCache>
                <c:ptCount val="1"/>
                <c:pt idx="0">
                  <c:v>CUV_119</c:v>
                </c:pt>
              </c:strCache>
            </c:strRef>
          </c:tx>
          <c:spPr>
            <a:ln w="28575" cap="rnd" cmpd="sng" algn="ctr">
              <a:solidFill>
                <a:schemeClr val="tx1"/>
              </a:solidFill>
              <a:prstDash val="solid"/>
              <a:round/>
            </a:ln>
            <a:effectLst/>
          </c:spPr>
          <c:marker>
            <c:symbol val="none"/>
          </c:marker>
          <c:cat>
            <c:strRef>
              <c:f>'3. CELSIA COLOMBIA Tolima'!$A$7:$A$18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'3. CELSIA COLOMBIA Tolima'!$J$7:$J$18</c:f>
              <c:numCache>
                <c:formatCode>0.00</c:formatCode>
                <c:ptCount val="12"/>
                <c:pt idx="0">
                  <c:v>958.3</c:v>
                </c:pt>
                <c:pt idx="1">
                  <c:v>993.3</c:v>
                </c:pt>
                <c:pt idx="2">
                  <c:v>1019.07</c:v>
                </c:pt>
                <c:pt idx="3">
                  <c:v>906.06</c:v>
                </c:pt>
                <c:pt idx="4">
                  <c:v>917.03</c:v>
                </c:pt>
                <c:pt idx="5">
                  <c:v>930.35</c:v>
                </c:pt>
                <c:pt idx="6">
                  <c:v>967.14</c:v>
                </c:pt>
                <c:pt idx="7">
                  <c:v>1013.66</c:v>
                </c:pt>
                <c:pt idx="8">
                  <c:v>1012.59</c:v>
                </c:pt>
                <c:pt idx="9">
                  <c:v>1042.8599999999999</c:v>
                </c:pt>
                <c:pt idx="10">
                  <c:v>1045.6099999999999</c:v>
                </c:pt>
                <c:pt idx="11">
                  <c:v>1046.96</c:v>
                </c:pt>
              </c:numCache>
            </c:numRef>
          </c:val>
          <c:smooth val="0"/>
          <c:extLst>
            <c:ext xmlns:c16="http://schemas.microsoft.com/office/drawing/2014/chart" uri="{C3380CC4-5D6E-409C-BE32-E72D297353CC}">
              <c16:uniqueId val="{00000006-11DB-42FD-A5A1-BD717DAEDCF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'25.ENERCA'!$M$6</c:f>
              <c:strCache>
                <c:ptCount val="1"/>
                <c:pt idx="0">
                  <c:v>COT</c:v>
                </c:pt>
              </c:strCache>
            </c:strRef>
          </c:tx>
          <c:spPr>
            <a:ln w="28575" cap="rnd">
              <a:solidFill>
                <a:srgbClr val="FFC000"/>
              </a:solidFill>
              <a:prstDash val="sysDash"/>
              <a:round/>
            </a:ln>
            <a:effectLst/>
          </c:spPr>
          <c:marker>
            <c:symbol val="none"/>
          </c:marker>
          <c:cat>
            <c:strRef>
              <c:f>'25.ENERCA'!$A$7:$A$18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'25.ENERCA'!$M$7:$M$18</c:f>
              <c:numCache>
                <c:formatCode>0.00</c:formatCode>
                <c:ptCount val="12"/>
                <c:pt idx="0">
                  <c:v>26.39</c:v>
                </c:pt>
                <c:pt idx="1">
                  <c:v>24.689006103308142</c:v>
                </c:pt>
                <c:pt idx="2">
                  <c:v>25.164217851459529</c:v>
                </c:pt>
                <c:pt idx="3">
                  <c:v>23.981726331904561</c:v>
                </c:pt>
                <c:pt idx="4">
                  <c:v>24.503453292668109</c:v>
                </c:pt>
                <c:pt idx="5">
                  <c:v>24.803774961503713</c:v>
                </c:pt>
                <c:pt idx="6">
                  <c:v>27.094700870361532</c:v>
                </c:pt>
                <c:pt idx="7">
                  <c:v>25.413020189983783</c:v>
                </c:pt>
                <c:pt idx="8">
                  <c:v>23.605768243724889</c:v>
                </c:pt>
                <c:pt idx="9">
                  <c:v>22.607129155317306</c:v>
                </c:pt>
                <c:pt idx="10">
                  <c:v>21.575847251583358</c:v>
                </c:pt>
                <c:pt idx="11">
                  <c:v>21.88</c:v>
                </c:pt>
              </c:numCache>
            </c:numRef>
          </c:val>
          <c:smooth val="0"/>
          <c:extLst>
            <c:ext xmlns:c16="http://schemas.microsoft.com/office/drawing/2014/chart" uri="{C3380CC4-5D6E-409C-BE32-E72D297353CC}">
              <c16:uniqueId val="{00000000-68A7-460A-ACDE-744B8BF48140}"/>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'26.ENERGUAVIARE'!$J$6</c:f>
              <c:strCache>
                <c:ptCount val="1"/>
                <c:pt idx="0">
                  <c:v>CUV_119</c:v>
                </c:pt>
              </c:strCache>
            </c:strRef>
          </c:tx>
          <c:spPr>
            <a:ln w="28575" cap="rnd">
              <a:solidFill>
                <a:schemeClr val="accent1"/>
              </a:solidFill>
              <a:round/>
            </a:ln>
            <a:effectLst/>
          </c:spPr>
          <c:marker>
            <c:symbol val="none"/>
          </c:marker>
          <c:cat>
            <c:strRef>
              <c:f>'26.ENERGUAVIARE'!$A$7:$A$18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'26.ENERGUAVIARE'!$J$7:$J$18</c:f>
              <c:numCache>
                <c:formatCode>0.00</c:formatCode>
                <c:ptCount val="12"/>
                <c:pt idx="0">
                  <c:v>786.61255000000006</c:v>
                </c:pt>
                <c:pt idx="1">
                  <c:v>786.21618999999998</c:v>
                </c:pt>
                <c:pt idx="2">
                  <c:v>808.70520999999997</c:v>
                </c:pt>
                <c:pt idx="3">
                  <c:v>810.72973999999999</c:v>
                </c:pt>
                <c:pt idx="4">
                  <c:v>814.24243000000001</c:v>
                </c:pt>
                <c:pt idx="5">
                  <c:v>812.7</c:v>
                </c:pt>
                <c:pt idx="6">
                  <c:v>780.91774999999996</c:v>
                </c:pt>
                <c:pt idx="7">
                  <c:v>794.05858000000001</c:v>
                </c:pt>
                <c:pt idx="8">
                  <c:v>805.68875000000003</c:v>
                </c:pt>
                <c:pt idx="9">
                  <c:v>857.21016999999995</c:v>
                </c:pt>
                <c:pt idx="10">
                  <c:v>903.05915000000005</c:v>
                </c:pt>
                <c:pt idx="11">
                  <c:v>901.62496999999996</c:v>
                </c:pt>
              </c:numCache>
            </c:numRef>
          </c:val>
          <c:smooth val="0"/>
          <c:extLst>
            <c:ext xmlns:c16="http://schemas.microsoft.com/office/drawing/2014/chart" uri="{C3380CC4-5D6E-409C-BE32-E72D297353CC}">
              <c16:uniqueId val="{00000000-22EB-4D8F-9FE6-9BD09AF0F375}"/>
            </c:ext>
          </c:extLst>
        </c:ser>
        <c:ser>
          <c:idx val="1"/>
          <c:order val="1"/>
          <c:tx>
            <c:strRef>
              <c:f>'26.ENERGUAVIARE'!$K$6</c:f>
              <c:strCache>
                <c:ptCount val="1"/>
                <c:pt idx="0">
                  <c:v>CUV_Op</c:v>
                </c:pt>
              </c:strCache>
            </c:strRef>
          </c:tx>
          <c:spPr>
            <a:ln w="28575" cap="rnd">
              <a:solidFill>
                <a:schemeClr val="accent2"/>
              </a:solidFill>
              <a:prstDash val="lgDash"/>
              <a:round/>
            </a:ln>
            <a:effectLst/>
          </c:spPr>
          <c:marker>
            <c:symbol val="none"/>
          </c:marker>
          <c:cat>
            <c:strRef>
              <c:f>'26.ENERGUAVIARE'!$A$7:$A$18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'26.ENERGUAVIARE'!$K$7:$K$13</c:f>
              <c:numCache>
                <c:formatCode>0.00</c:formatCode>
                <c:ptCount val="7"/>
              </c:numCache>
            </c:numRef>
          </c:val>
          <c:smooth val="0"/>
          <c:extLst>
            <c:ext xmlns:c16="http://schemas.microsoft.com/office/drawing/2014/chart" uri="{C3380CC4-5D6E-409C-BE32-E72D297353CC}">
              <c16:uniqueId val="{00000001-22EB-4D8F-9FE6-9BD09AF0F37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'26.ENERGUAVIARE'!$D$6</c:f>
              <c:strCache>
                <c:ptCount val="1"/>
                <c:pt idx="0">
                  <c:v>GM</c:v>
                </c:pt>
              </c:strCache>
            </c:strRef>
          </c:tx>
          <c:spPr>
            <a:solidFill>
              <a:schemeClr val="accent2"/>
            </a:solidFill>
            <a:ln>
              <a:noFill/>
            </a:ln>
            <a:effectLst/>
          </c:spPr>
          <c:val>
            <c:numRef>
              <c:f>'26.ENERGUAVIARE'!$D$7:$D$18</c:f>
              <c:numCache>
                <c:formatCode>0.00</c:formatCode>
                <c:ptCount val="12"/>
                <c:pt idx="0">
                  <c:v>294.88272999999998</c:v>
                </c:pt>
                <c:pt idx="1">
                  <c:v>308.14688000000001</c:v>
                </c:pt>
                <c:pt idx="2">
                  <c:v>311.21395999999999</c:v>
                </c:pt>
                <c:pt idx="3">
                  <c:v>306.89409000000001</c:v>
                </c:pt>
                <c:pt idx="4">
                  <c:v>300.95350000000002</c:v>
                </c:pt>
                <c:pt idx="5">
                  <c:v>301.39999999999998</c:v>
                </c:pt>
                <c:pt idx="6">
                  <c:v>306.66840000000002</c:v>
                </c:pt>
                <c:pt idx="7">
                  <c:v>316.10829999999999</c:v>
                </c:pt>
                <c:pt idx="8">
                  <c:v>317.43898000000002</c:v>
                </c:pt>
                <c:pt idx="9">
                  <c:v>367.76521000000002</c:v>
                </c:pt>
                <c:pt idx="10">
                  <c:v>405.09494999999998</c:v>
                </c:pt>
                <c:pt idx="11">
                  <c:v>395.85739000000001</c:v>
                </c:pt>
              </c:numCache>
            </c:numRef>
          </c:val>
          <c:extLst>
            <c:ext xmlns:c16="http://schemas.microsoft.com/office/drawing/2014/chart" uri="{C3380CC4-5D6E-409C-BE32-E72D297353CC}">
              <c16:uniqueId val="{00000000-7886-45DB-A549-ACFCB44D1229}"/>
            </c:ext>
          </c:extLst>
        </c:ser>
        <c:ser>
          <c:idx val="2"/>
          <c:order val="2"/>
          <c:tx>
            <c:strRef>
              <c:f>'26.ENERGUAVIARE'!$G$6</c:f>
              <c:strCache>
                <c:ptCount val="1"/>
                <c:pt idx="0">
                  <c:v>D</c:v>
                </c:pt>
              </c:strCache>
            </c:strRef>
          </c:tx>
          <c:spPr>
            <a:solidFill>
              <a:schemeClr val="accent3"/>
            </a:solidFill>
            <a:ln>
              <a:noFill/>
            </a:ln>
            <a:effectLst/>
          </c:spPr>
          <c:val>
            <c:numRef>
              <c:f>'26.ENERGUAVIARE'!$G$7:$G$18</c:f>
              <c:numCache>
                <c:formatCode>0.00</c:formatCode>
                <c:ptCount val="12"/>
                <c:pt idx="0">
                  <c:v>196.38082</c:v>
                </c:pt>
                <c:pt idx="1">
                  <c:v>192.34175999999999</c:v>
                </c:pt>
                <c:pt idx="2">
                  <c:v>192.45289</c:v>
                </c:pt>
                <c:pt idx="3">
                  <c:v>189.11777000000001</c:v>
                </c:pt>
                <c:pt idx="4">
                  <c:v>191.42069000000001</c:v>
                </c:pt>
                <c:pt idx="5">
                  <c:v>188.142</c:v>
                </c:pt>
                <c:pt idx="6">
                  <c:v>185.16936000000001</c:v>
                </c:pt>
                <c:pt idx="7">
                  <c:v>186.57102</c:v>
                </c:pt>
                <c:pt idx="8">
                  <c:v>186.94834</c:v>
                </c:pt>
                <c:pt idx="9">
                  <c:v>190.8372</c:v>
                </c:pt>
                <c:pt idx="10">
                  <c:v>190.15366</c:v>
                </c:pt>
                <c:pt idx="11">
                  <c:v>191.41538</c:v>
                </c:pt>
              </c:numCache>
            </c:numRef>
          </c:val>
          <c:extLst>
            <c:ext xmlns:c16="http://schemas.microsoft.com/office/drawing/2014/chart" uri="{C3380CC4-5D6E-409C-BE32-E72D297353CC}">
              <c16:uniqueId val="{00000001-7886-45DB-A549-ACFCB44D1229}"/>
            </c:ext>
          </c:extLst>
        </c:ser>
        <c:ser>
          <c:idx val="3"/>
          <c:order val="3"/>
          <c:tx>
            <c:strRef>
              <c:f>'26.ENERGUAVIARE'!$H$6</c:f>
              <c:strCache>
                <c:ptCount val="1"/>
                <c:pt idx="0">
                  <c:v>CV</c:v>
                </c:pt>
              </c:strCache>
            </c:strRef>
          </c:tx>
          <c:spPr>
            <a:solidFill>
              <a:schemeClr val="accent4"/>
            </a:solidFill>
            <a:ln>
              <a:noFill/>
            </a:ln>
            <a:effectLst/>
          </c:spPr>
          <c:val>
            <c:numRef>
              <c:f>'26.ENERGUAVIARE'!$H$7:$H$18</c:f>
              <c:numCache>
                <c:formatCode>0.00</c:formatCode>
                <c:ptCount val="12"/>
                <c:pt idx="0">
                  <c:v>187.08042</c:v>
                </c:pt>
                <c:pt idx="1">
                  <c:v>163.39559</c:v>
                </c:pt>
                <c:pt idx="2">
                  <c:v>155.65705</c:v>
                </c:pt>
                <c:pt idx="3">
                  <c:v>177.86709999999999</c:v>
                </c:pt>
                <c:pt idx="4">
                  <c:v>179.73088000000001</c:v>
                </c:pt>
                <c:pt idx="5">
                  <c:v>179.881</c:v>
                </c:pt>
                <c:pt idx="6">
                  <c:v>172.38800000000001</c:v>
                </c:pt>
                <c:pt idx="7">
                  <c:v>179.78899999999999</c:v>
                </c:pt>
                <c:pt idx="8">
                  <c:v>181.91057000000001</c:v>
                </c:pt>
                <c:pt idx="9">
                  <c:v>169.18369999999999</c:v>
                </c:pt>
                <c:pt idx="10">
                  <c:v>175.45670000000001</c:v>
                </c:pt>
                <c:pt idx="11">
                  <c:v>181.67921999999999</c:v>
                </c:pt>
              </c:numCache>
            </c:numRef>
          </c:val>
          <c:extLst>
            <c:ext xmlns:c16="http://schemas.microsoft.com/office/drawing/2014/chart" uri="{C3380CC4-5D6E-409C-BE32-E72D297353CC}">
              <c16:uniqueId val="{00000002-7886-45DB-A549-ACFCB44D1229}"/>
            </c:ext>
          </c:extLst>
        </c:ser>
        <c:ser>
          <c:idx val="4"/>
          <c:order val="4"/>
          <c:tx>
            <c:strRef>
              <c:f>'26.ENERGUAVIARE'!$F$6</c:f>
              <c:strCache>
                <c:ptCount val="1"/>
                <c:pt idx="0">
                  <c:v>PR</c:v>
                </c:pt>
              </c:strCache>
            </c:strRef>
          </c:tx>
          <c:spPr>
            <a:solidFill>
              <a:schemeClr val="accent5"/>
            </a:solidFill>
            <a:ln>
              <a:noFill/>
            </a:ln>
            <a:effectLst/>
          </c:spPr>
          <c:val>
            <c:numRef>
              <c:f>'26.ENERGUAVIARE'!$F$7:$F$18</c:f>
              <c:numCache>
                <c:formatCode>0.00</c:formatCode>
                <c:ptCount val="12"/>
                <c:pt idx="0">
                  <c:v>45.023989999999998</c:v>
                </c:pt>
                <c:pt idx="1">
                  <c:v>61.252189999999999</c:v>
                </c:pt>
                <c:pt idx="2">
                  <c:v>56.179760000000002</c:v>
                </c:pt>
                <c:pt idx="3">
                  <c:v>56.93206</c:v>
                </c:pt>
                <c:pt idx="4">
                  <c:v>55.435789999999997</c:v>
                </c:pt>
                <c:pt idx="5">
                  <c:v>55.978999999999999</c:v>
                </c:pt>
                <c:pt idx="6">
                  <c:v>55.810130000000001</c:v>
                </c:pt>
                <c:pt idx="7">
                  <c:v>58.107120000000002</c:v>
                </c:pt>
                <c:pt idx="8">
                  <c:v>57.744840000000003</c:v>
                </c:pt>
                <c:pt idx="9">
                  <c:v>65.760589999999993</c:v>
                </c:pt>
                <c:pt idx="10">
                  <c:v>71.33775</c:v>
                </c:pt>
                <c:pt idx="11">
                  <c:v>68.495819999999995</c:v>
                </c:pt>
              </c:numCache>
            </c:numRef>
          </c:val>
          <c:extLst>
            <c:ext xmlns:c16="http://schemas.microsoft.com/office/drawing/2014/chart" uri="{C3380CC4-5D6E-409C-BE32-E72D297353CC}">
              <c16:uniqueId val="{00000003-7886-45DB-A549-ACFCB44D1229}"/>
            </c:ext>
          </c:extLst>
        </c:ser>
        <c:ser>
          <c:idx val="5"/>
          <c:order val="5"/>
          <c:tx>
            <c:strRef>
              <c:f>'26.ENERGUAVIARE'!$E$6</c:f>
              <c:strCache>
                <c:ptCount val="1"/>
                <c:pt idx="0">
                  <c:v>TM</c:v>
                </c:pt>
              </c:strCache>
            </c:strRef>
          </c:tx>
          <c:spPr>
            <a:solidFill>
              <a:schemeClr val="accent6"/>
            </a:solidFill>
            <a:ln>
              <a:noFill/>
            </a:ln>
            <a:effectLst/>
          </c:spPr>
          <c:val>
            <c:numRef>
              <c:f>'26.ENERGUAVIARE'!$E$7:$E$18</c:f>
              <c:numCache>
                <c:formatCode>0.00</c:formatCode>
                <c:ptCount val="12"/>
                <c:pt idx="0">
                  <c:v>57.433459999999997</c:v>
                </c:pt>
                <c:pt idx="1">
                  <c:v>54.266739999999999</c:v>
                </c:pt>
                <c:pt idx="2">
                  <c:v>47.963389999999997</c:v>
                </c:pt>
                <c:pt idx="3">
                  <c:v>52.837389999999999</c:v>
                </c:pt>
                <c:pt idx="4">
                  <c:v>55.932389999999998</c:v>
                </c:pt>
                <c:pt idx="5">
                  <c:v>57.142000000000003</c:v>
                </c:pt>
                <c:pt idx="6">
                  <c:v>48.551650000000002</c:v>
                </c:pt>
                <c:pt idx="7">
                  <c:v>52.269359999999999</c:v>
                </c:pt>
                <c:pt idx="8">
                  <c:v>55.369109999999999</c:v>
                </c:pt>
                <c:pt idx="9">
                  <c:v>58.1922</c:v>
                </c:pt>
                <c:pt idx="10">
                  <c:v>56.032690000000002</c:v>
                </c:pt>
                <c:pt idx="11">
                  <c:v>49.846739999999997</c:v>
                </c:pt>
              </c:numCache>
            </c:numRef>
          </c:val>
          <c:extLst>
            <c:ext xmlns:c16="http://schemas.microsoft.com/office/drawing/2014/chart" uri="{C3380CC4-5D6E-409C-BE32-E72D297353CC}">
              <c16:uniqueId val="{00000004-7886-45DB-A549-ACFCB44D1229}"/>
            </c:ext>
          </c:extLst>
        </c:ser>
        <c:ser>
          <c:idx val="6"/>
          <c:order val="6"/>
          <c:tx>
            <c:strRef>
              <c:f>'26.ENERGUAVIARE'!$I$6</c:f>
              <c:strCache>
                <c:ptCount val="1"/>
                <c:pt idx="0">
                  <c:v>RM</c:v>
                </c:pt>
              </c:strCache>
            </c:strRef>
          </c:tx>
          <c:spPr>
            <a:solidFill>
              <a:schemeClr val="accent5">
                <a:lumMod val="75000"/>
              </a:schemeClr>
            </a:solidFill>
            <a:ln>
              <a:noFill/>
            </a:ln>
            <a:effectLst/>
          </c:spPr>
          <c:val>
            <c:numRef>
              <c:f>'26.ENERGUAVIARE'!$I$7:$I$18</c:f>
              <c:numCache>
                <c:formatCode>0.00</c:formatCode>
                <c:ptCount val="12"/>
                <c:pt idx="0">
                  <c:v>5.8111300000000004</c:v>
                </c:pt>
                <c:pt idx="1">
                  <c:v>6.8130300000000004</c:v>
                </c:pt>
                <c:pt idx="2">
                  <c:v>45.238160000000001</c:v>
                </c:pt>
                <c:pt idx="3">
                  <c:v>27.081330000000001</c:v>
                </c:pt>
                <c:pt idx="4">
                  <c:v>30.769130000000001</c:v>
                </c:pt>
                <c:pt idx="5">
                  <c:v>30.153600000000001</c:v>
                </c:pt>
                <c:pt idx="6">
                  <c:v>12.330120000000001</c:v>
                </c:pt>
                <c:pt idx="7">
                  <c:v>1.2130300000000001</c:v>
                </c:pt>
                <c:pt idx="8">
                  <c:v>6.27691</c:v>
                </c:pt>
                <c:pt idx="9">
                  <c:v>5.4711699999999999</c:v>
                </c:pt>
                <c:pt idx="10">
                  <c:v>4.9833999999999996</c:v>
                </c:pt>
                <c:pt idx="11">
                  <c:v>14.33042</c:v>
                </c:pt>
              </c:numCache>
            </c:numRef>
          </c:val>
          <c:extLst>
            <c:ext xmlns:c16="http://schemas.microsoft.com/office/drawing/2014/chart" uri="{C3380CC4-5D6E-409C-BE32-E72D297353CC}">
              <c16:uniqueId val="{00000005-7886-45DB-A549-ACFCB44D12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'26.ENERGUAVIARE'!$J$6</c:f>
              <c:strCache>
                <c:ptCount val="1"/>
                <c:pt idx="0">
                  <c:v>CUV_119</c:v>
                </c:pt>
              </c:strCache>
            </c:strRef>
          </c:tx>
          <c:spPr>
            <a:ln w="28575" cap="rnd" cmpd="sng" algn="ctr">
              <a:solidFill>
                <a:schemeClr val="tx1"/>
              </a:solidFill>
              <a:prstDash val="solid"/>
              <a:round/>
            </a:ln>
            <a:effectLst/>
          </c:spPr>
          <c:marker>
            <c:symbol val="none"/>
          </c:marker>
          <c:cat>
            <c:strRef>
              <c:f>'26.ENERGUAVIARE'!$A$7:$A$18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'26.ENERGUAVIARE'!$J$7:$J$18</c:f>
              <c:numCache>
                <c:formatCode>0.00</c:formatCode>
                <c:ptCount val="12"/>
                <c:pt idx="0">
                  <c:v>786.61255000000006</c:v>
                </c:pt>
                <c:pt idx="1">
                  <c:v>786.21618999999998</c:v>
                </c:pt>
                <c:pt idx="2">
                  <c:v>808.70520999999997</c:v>
                </c:pt>
                <c:pt idx="3">
                  <c:v>810.72973999999999</c:v>
                </c:pt>
                <c:pt idx="4">
                  <c:v>814.24243000000001</c:v>
                </c:pt>
                <c:pt idx="5">
                  <c:v>812.7</c:v>
                </c:pt>
                <c:pt idx="6">
                  <c:v>780.91774999999996</c:v>
                </c:pt>
                <c:pt idx="7">
                  <c:v>794.05858000000001</c:v>
                </c:pt>
                <c:pt idx="8">
                  <c:v>805.68875000000003</c:v>
                </c:pt>
                <c:pt idx="9">
                  <c:v>857.21016999999995</c:v>
                </c:pt>
                <c:pt idx="10">
                  <c:v>903.05915000000005</c:v>
                </c:pt>
                <c:pt idx="11">
                  <c:v>901.62496999999996</c:v>
                </c:pt>
              </c:numCache>
            </c:numRef>
          </c:val>
          <c:smooth val="0"/>
          <c:extLst>
            <c:ext xmlns:c16="http://schemas.microsoft.com/office/drawing/2014/chart" uri="{C3380CC4-5D6E-409C-BE32-E72D297353CC}">
              <c16:uniqueId val="{00000006-7886-45DB-A549-ACFCB44D12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'26.ENERGUAVIARE'!$P$7</c:f>
              <c:strCache>
                <c:ptCount val="1"/>
                <c:pt idx="0">
                  <c:v>Mar-24</c:v>
                </c:pt>
              </c:strCache>
            </c:strRef>
          </c:tx>
          <c:spPr>
            <a:solidFill>
              <a:schemeClr val="accent6">
                <a:tint val="4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'26.ENERGUAVIARE'!$S$7:$W$7</c:f>
              <c:numCache>
                <c:formatCode>0.00</c:formatCode>
                <c:ptCount val="5"/>
                <c:pt idx="0">
                  <c:v>314.64501999999999</c:v>
                </c:pt>
                <c:pt idx="1">
                  <c:v>393.30628000000002</c:v>
                </c:pt>
                <c:pt idx="2">
                  <c:v>668.62067000000002</c:v>
                </c:pt>
                <c:pt idx="3">
                  <c:v>786.61255000000006</c:v>
                </c:pt>
                <c:pt idx="4">
                  <c:v>943.93506000000002</c:v>
                </c:pt>
              </c:numCache>
            </c:numRef>
          </c:val>
          <c:extLst>
            <c:ext xmlns:c16="http://schemas.microsoft.com/office/drawing/2014/chart" uri="{C3380CC4-5D6E-409C-BE32-E72D297353CC}">
              <c16:uniqueId val="{00000000-600A-40DE-818A-1C5CD5215642}"/>
            </c:ext>
          </c:extLst>
        </c:ser>
        <c:ser>
          <c:idx val="1"/>
          <c:order val="1"/>
          <c:tx>
            <c:strRef>
              <c:f>'26.ENERGUAVIARE'!$P$8</c:f>
              <c:strCache>
                <c:ptCount val="1"/>
                <c:pt idx="0">
                  <c:v>Abr-24</c:v>
                </c:pt>
              </c:strCache>
            </c:strRef>
          </c:tx>
          <c:spPr>
            <a:solidFill>
              <a:schemeClr val="accent6">
                <a:tint val="5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'26.ENERGUAVIARE'!$S$8:$W$8</c:f>
              <c:numCache>
                <c:formatCode>0.00</c:formatCode>
                <c:ptCount val="5"/>
                <c:pt idx="0">
                  <c:v>314.48647999999997</c:v>
                </c:pt>
                <c:pt idx="1">
                  <c:v>393.10809999999998</c:v>
                </c:pt>
                <c:pt idx="2">
                  <c:v>668.28376000000003</c:v>
                </c:pt>
                <c:pt idx="3">
                  <c:v>786.21618999999998</c:v>
                </c:pt>
                <c:pt idx="4">
                  <c:v>943.45943</c:v>
                </c:pt>
              </c:numCache>
            </c:numRef>
          </c:val>
          <c:extLst>
            <c:ext xmlns:c16="http://schemas.microsoft.com/office/drawing/2014/chart" uri="{C3380CC4-5D6E-409C-BE32-E72D297353CC}">
              <c16:uniqueId val="{00000001-600A-40DE-818A-1C5CD5215642}"/>
            </c:ext>
          </c:extLst>
        </c:ser>
        <c:ser>
          <c:idx val="2"/>
          <c:order val="2"/>
          <c:tx>
            <c:strRef>
              <c:f>'26.ENERGUAVIARE'!$P$9</c:f>
              <c:strCache>
                <c:ptCount val="1"/>
                <c:pt idx="0">
                  <c:v>May-24</c:v>
                </c:pt>
              </c:strCache>
            </c:strRef>
          </c:tx>
          <c:spPr>
            <a:solidFill>
              <a:schemeClr val="accent6">
                <a:tint val="6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'26.ENERGUAVIARE'!$S$9:$W$9</c:f>
              <c:numCache>
                <c:formatCode>0.00</c:formatCode>
                <c:ptCount val="5"/>
                <c:pt idx="0">
                  <c:v>323.48208</c:v>
                </c:pt>
                <c:pt idx="1">
                  <c:v>404.35261000000003</c:v>
                </c:pt>
                <c:pt idx="2">
                  <c:v>687.39943000000005</c:v>
                </c:pt>
                <c:pt idx="3">
                  <c:v>808.70520999999997</c:v>
                </c:pt>
                <c:pt idx="4">
                  <c:v>970.44624999999996</c:v>
                </c:pt>
              </c:numCache>
            </c:numRef>
          </c:val>
          <c:extLst>
            <c:ext xmlns:c16="http://schemas.microsoft.com/office/drawing/2014/chart" uri="{C3380CC4-5D6E-409C-BE32-E72D297353CC}">
              <c16:uniqueId val="{00000002-600A-40DE-818A-1C5CD5215642}"/>
            </c:ext>
          </c:extLst>
        </c:ser>
        <c:ser>
          <c:idx val="3"/>
          <c:order val="3"/>
          <c:tx>
            <c:strRef>
              <c:f>'26.ENERGUAVIARE'!$P$10</c:f>
              <c:strCache>
                <c:ptCount val="1"/>
                <c:pt idx="0">
                  <c:v>Jun-24</c:v>
                </c:pt>
              </c:strCache>
            </c:strRef>
          </c:tx>
          <c:spPr>
            <a:solidFill>
              <a:schemeClr val="accent6">
                <a:tint val="7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'26.ENERGUAVIARE'!$S$10:$W$10</c:f>
              <c:numCache>
                <c:formatCode>0.00</c:formatCode>
                <c:ptCount val="5"/>
                <c:pt idx="0">
                  <c:v>324.2919</c:v>
                </c:pt>
                <c:pt idx="1">
                  <c:v>405.36488000000003</c:v>
                </c:pt>
                <c:pt idx="2">
                  <c:v>689.12027999999998</c:v>
                </c:pt>
                <c:pt idx="3">
                  <c:v>810.72973999999999</c:v>
                </c:pt>
                <c:pt idx="4">
                  <c:v>972.87568999999996</c:v>
                </c:pt>
              </c:numCache>
            </c:numRef>
          </c:val>
          <c:extLst>
            <c:ext xmlns:c16="http://schemas.microsoft.com/office/drawing/2014/chart" uri="{C3380CC4-5D6E-409C-BE32-E72D297353CC}">
              <c16:uniqueId val="{00000003-600A-40DE-818A-1C5CD5215642}"/>
            </c:ext>
          </c:extLst>
        </c:ser>
        <c:ser>
          <c:idx val="4"/>
          <c:order val="4"/>
          <c:tx>
            <c:strRef>
              <c:f>'26.ENERGUAVIARE'!$P$11</c:f>
              <c:strCache>
                <c:ptCount val="1"/>
                <c:pt idx="0">
                  <c:v>Jul-24</c:v>
                </c:pt>
              </c:strCache>
            </c:strRef>
          </c:tx>
          <c:spPr>
            <a:solidFill>
              <a:schemeClr val="accent6">
                <a:tint val="8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'26.ENERGUAVIARE'!$S$11:$W$11</c:f>
              <c:numCache>
                <c:formatCode>0.00</c:formatCode>
                <c:ptCount val="5"/>
                <c:pt idx="0">
                  <c:v>325.69697000000002</c:v>
                </c:pt>
                <c:pt idx="1">
                  <c:v>407.12220000000002</c:v>
                </c:pt>
                <c:pt idx="2">
                  <c:v>692.10607000000005</c:v>
                </c:pt>
                <c:pt idx="3">
                  <c:v>814.24243000000001</c:v>
                </c:pt>
                <c:pt idx="4">
                  <c:v>977.09091999999998</c:v>
                </c:pt>
              </c:numCache>
            </c:numRef>
          </c:val>
          <c:extLst>
            <c:ext xmlns:c16="http://schemas.microsoft.com/office/drawing/2014/chart" uri="{C3380CC4-5D6E-409C-BE32-E72D297353CC}">
              <c16:uniqueId val="{00000004-600A-40DE-818A-1C5CD5215642}"/>
            </c:ext>
          </c:extLst>
        </c:ser>
        <c:ser>
          <c:idx val="5"/>
          <c:order val="5"/>
          <c:tx>
            <c:strRef>
              <c:f>'26.ENERGUAVIARE'!$P$12</c:f>
              <c:strCache>
                <c:ptCount val="1"/>
                <c:pt idx="0">
                  <c:v>Ago-24</c:v>
                </c:pt>
              </c:strCache>
            </c:strRef>
          </c:tx>
          <c:spPr>
            <a:solidFill>
              <a:schemeClr val="accent6">
                <a:tint val="95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'26.ENERGUAVIARE'!$S$12:$W$12</c:f>
              <c:numCache>
                <c:formatCode>0.00</c:formatCode>
                <c:ptCount val="5"/>
                <c:pt idx="0">
                  <c:v>325.08</c:v>
                </c:pt>
                <c:pt idx="1">
                  <c:v>406.35</c:v>
                </c:pt>
                <c:pt idx="2">
                  <c:v>690.79520000000002</c:v>
                </c:pt>
                <c:pt idx="3">
                  <c:v>812.7</c:v>
                </c:pt>
                <c:pt idx="4">
                  <c:v>975.24</c:v>
                </c:pt>
              </c:numCache>
            </c:numRef>
          </c:val>
          <c:extLst>
            <c:ext xmlns:c16="http://schemas.microsoft.com/office/drawing/2014/chart" uri="{C3380CC4-5D6E-409C-BE32-E72D297353CC}">
              <c16:uniqueId val="{00000005-600A-40DE-818A-1C5CD5215642}"/>
            </c:ext>
          </c:extLst>
        </c:ser>
        <c:ser>
          <c:idx val="6"/>
          <c:order val="6"/>
          <c:tx>
            <c:strRef>
              <c:f>'26.ENERGUAVIARE'!$P$13</c:f>
              <c:strCache>
                <c:ptCount val="1"/>
                <c:pt idx="0">
                  <c:v>Sep-24</c:v>
                </c:pt>
              </c:strCache>
            </c:strRef>
          </c:tx>
          <c:spPr>
            <a:solidFill>
              <a:schemeClr val="accent6">
                <a:shade val="94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'26.ENERGUAVIARE'!$S$13:$W$13</c:f>
              <c:numCache>
                <c:formatCode>0.00</c:formatCode>
                <c:ptCount val="5"/>
                <c:pt idx="0">
                  <c:v>312.36709999999999</c:v>
                </c:pt>
                <c:pt idx="1">
                  <c:v>390.4588</c:v>
                </c:pt>
                <c:pt idx="2">
                  <c:v>663.78008999999997</c:v>
                </c:pt>
                <c:pt idx="3">
                  <c:v>780.91774999999996</c:v>
                </c:pt>
                <c:pt idx="4">
                  <c:v>937.10130000000004</c:v>
                </c:pt>
              </c:numCache>
            </c:numRef>
          </c:val>
          <c:extLst>
            <c:ext xmlns:c16="http://schemas.microsoft.com/office/drawing/2014/chart" uri="{C3380CC4-5D6E-409C-BE32-E72D297353CC}">
              <c16:uniqueId val="{00000006-600A-40DE-818A-1C5CD5215642}"/>
            </c:ext>
          </c:extLst>
        </c:ser>
        <c:ser>
          <c:idx val="7"/>
          <c:order val="7"/>
          <c:tx>
            <c:strRef>
              <c:f>'26.ENERGUAVIARE'!$P$14</c:f>
              <c:strCache>
                <c:ptCount val="1"/>
                <c:pt idx="0">
                  <c:v>Oct-24</c:v>
                </c:pt>
              </c:strCache>
            </c:strRef>
          </c:tx>
          <c:spPr>
            <a:solidFill>
              <a:schemeClr val="accent6">
                <a:shade val="8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'26.ENERGUAVIARE'!$S$14:$W$14</c:f>
              <c:numCache>
                <c:formatCode>0.00</c:formatCode>
                <c:ptCount val="5"/>
                <c:pt idx="0">
                  <c:v>317.62342999999998</c:v>
                </c:pt>
                <c:pt idx="1">
                  <c:v>397.02929</c:v>
                </c:pt>
                <c:pt idx="2">
                  <c:v>674.94979000000001</c:v>
                </c:pt>
                <c:pt idx="3">
                  <c:v>794.05849999999998</c:v>
                </c:pt>
                <c:pt idx="4">
                  <c:v>952.87019999999995</c:v>
                </c:pt>
              </c:numCache>
            </c:numRef>
          </c:val>
          <c:extLst>
            <c:ext xmlns:c16="http://schemas.microsoft.com/office/drawing/2014/chart" uri="{C3380CC4-5D6E-409C-BE32-E72D297353CC}">
              <c16:uniqueId val="{00000007-600A-40DE-818A-1C5CD5215642}"/>
            </c:ext>
          </c:extLst>
        </c:ser>
        <c:ser>
          <c:idx val="8"/>
          <c:order val="8"/>
          <c:tx>
            <c:strRef>
              <c:f>'26.ENERGUAVIARE'!$P$15</c:f>
              <c:strCache>
                <c:ptCount val="1"/>
                <c:pt idx="0">
                  <c:v>Nov-24</c:v>
                </c:pt>
              </c:strCache>
            </c:strRef>
          </c:tx>
          <c:spPr>
            <a:solidFill>
              <a:schemeClr val="accent6">
                <a:shade val="73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'26.ENERGUAVIARE'!$S$15:$W$15</c:f>
              <c:numCache>
                <c:formatCode>0.00</c:formatCode>
                <c:ptCount val="5"/>
                <c:pt idx="0">
                  <c:v>322.27550000000002</c:v>
                </c:pt>
                <c:pt idx="1">
                  <c:v>402.84438</c:v>
                </c:pt>
                <c:pt idx="2">
                  <c:v>684.83543999999995</c:v>
                </c:pt>
                <c:pt idx="3">
                  <c:v>805.68875000000003</c:v>
                </c:pt>
                <c:pt idx="4">
                  <c:v>966.82650000000001</c:v>
                </c:pt>
              </c:numCache>
            </c:numRef>
          </c:val>
          <c:extLst>
            <c:ext xmlns:c16="http://schemas.microsoft.com/office/drawing/2014/chart" uri="{C3380CC4-5D6E-409C-BE32-E72D297353CC}">
              <c16:uniqueId val="{00000008-600A-40DE-818A-1C5CD5215642}"/>
            </c:ext>
          </c:extLst>
        </c:ser>
        <c:ser>
          <c:idx val="9"/>
          <c:order val="9"/>
          <c:tx>
            <c:strRef>
              <c:f>'26.ENERGUAVIARE'!$P$16</c:f>
              <c:strCache>
                <c:ptCount val="1"/>
                <c:pt idx="0">
                  <c:v>Dic-24</c:v>
                </c:pt>
              </c:strCache>
            </c:strRef>
          </c:tx>
          <c:spPr>
            <a:solidFill>
              <a:schemeClr val="accent6">
                <a:shade val="62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'26.ENERGUAVIARE'!$S$16:$W$16</c:f>
              <c:numCache>
                <c:formatCode>0.00</c:formatCode>
                <c:ptCount val="5"/>
                <c:pt idx="0">
                  <c:v>342.88407000000001</c:v>
                </c:pt>
                <c:pt idx="1">
                  <c:v>428.60509000000002</c:v>
                </c:pt>
                <c:pt idx="2">
                  <c:v>728.62864000000002</c:v>
                </c:pt>
                <c:pt idx="3">
                  <c:v>857.21016999999995</c:v>
                </c:pt>
                <c:pt idx="4">
                  <c:v>1028.6522</c:v>
                </c:pt>
              </c:numCache>
            </c:numRef>
          </c:val>
          <c:extLst>
            <c:ext xmlns:c16="http://schemas.microsoft.com/office/drawing/2014/chart" uri="{C3380CC4-5D6E-409C-BE32-E72D297353CC}">
              <c16:uniqueId val="{00000009-600A-40DE-818A-1C5CD5215642}"/>
            </c:ext>
          </c:extLst>
        </c:ser>
        <c:ser>
          <c:idx val="10"/>
          <c:order val="10"/>
          <c:tx>
            <c:strRef>
              <c:f>'26.ENERGUAVIARE'!$P$17</c:f>
              <c:strCache>
                <c:ptCount val="1"/>
                <c:pt idx="0">
                  <c:v>Ene-25</c:v>
                </c:pt>
              </c:strCache>
            </c:strRef>
          </c:tx>
          <c:spPr>
            <a:solidFill>
              <a:schemeClr val="accent6">
                <a:shade val="51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'26.ENERGUAVIARE'!$S$17:$W$17</c:f>
              <c:numCache>
                <c:formatCode>0.00</c:formatCode>
                <c:ptCount val="5"/>
                <c:pt idx="0">
                  <c:v>361.22366</c:v>
                </c:pt>
                <c:pt idx="1">
                  <c:v>451.52958000000001</c:v>
                </c:pt>
                <c:pt idx="2">
                  <c:v>767.60028</c:v>
                </c:pt>
                <c:pt idx="3">
                  <c:v>903.05915000000005</c:v>
                </c:pt>
                <c:pt idx="4">
                  <c:v>1083.6709800000001</c:v>
                </c:pt>
              </c:numCache>
            </c:numRef>
          </c:val>
          <c:extLst>
            <c:ext xmlns:c16="http://schemas.microsoft.com/office/drawing/2014/chart" uri="{C3380CC4-5D6E-409C-BE32-E72D297353CC}">
              <c16:uniqueId val="{0000000A-600A-40DE-818A-1C5CD5215642}"/>
            </c:ext>
          </c:extLst>
        </c:ser>
        <c:ser>
          <c:idx val="11"/>
          <c:order val="11"/>
          <c:tx>
            <c:strRef>
              <c:f>'26.ENERGUAVIARE'!$P$18</c:f>
              <c:strCache>
                <c:ptCount val="1"/>
                <c:pt idx="0">
                  <c:v>Feb-25</c:v>
                </c:pt>
              </c:strCache>
            </c:strRef>
          </c:tx>
          <c:spPr>
            <a:solidFill>
              <a:schemeClr val="accent6">
                <a:shade val="40000"/>
              </a:schemeClr>
            </a:solidFill>
            <a:ln>
              <a:noFill/>
            </a:ln>
            <a:effectLst/>
          </c:spPr>
          <c:invertIfNegative val="0"/>
          <c:cat>
            <c:strRef>
              <c:f>'26.ENERGUAVIARE'!$S$6:$W$6</c:f>
              <c:strCache>
                <c:ptCount val="5"/>
                <c:pt idx="0">
                  <c:v>ESTRATO 1</c:v>
                </c:pt>
                <c:pt idx="1">
                  <c:v>ESTRATO 2</c:v>
                </c:pt>
                <c:pt idx="2">
                  <c:v>ESTRATO 3</c:v>
                </c:pt>
                <c:pt idx="3">
                  <c:v>ESTRATO 4</c:v>
                </c:pt>
                <c:pt idx="4">
                  <c:v>ESTRATO 5 y 6, Ind y Com</c:v>
                </c:pt>
              </c:strCache>
            </c:strRef>
          </c:cat>
          <c:val>
            <c:numRef>
              <c:f>'26.ENERGUAVIARE'!$S$18:$W$18</c:f>
              <c:numCache>
                <c:formatCode>0.00</c:formatCode>
                <c:ptCount val="5"/>
                <c:pt idx="0">
                  <c:v>364.61450000000002</c:v>
                </c:pt>
                <c:pt idx="1">
                  <c:v>455.76812000000001</c:v>
                </c:pt>
                <c:pt idx="2">
                  <c:v>766.38121999999998</c:v>
                </c:pt>
                <c:pt idx="3">
                  <c:v>901.62496999999996</c:v>
                </c:pt>
                <c:pt idx="4">
                  <c:v>1081.9499599999999</c:v>
                </c:pt>
              </c:numCache>
            </c:numRef>
          </c:val>
          <c:extLst>
            <c:ext xmlns:c16="http://schemas.microsoft.com/office/drawing/2014/chart" uri="{C3380CC4-5D6E-409C-BE32-E72D297353CC}">
              <c16:uniqueId val="{0000000B-600A-40DE-818A-1C5CD521564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'26.ENERGUAVIARE'!$M$6</c:f>
              <c:strCache>
                <c:ptCount val="1"/>
                <c:pt idx="0">
                  <c:v>COT</c:v>
                </c:pt>
              </c:strCache>
            </c:strRef>
          </c:tx>
          <c:spPr>
            <a:ln w="28575" cap="rnd">
              <a:solidFill>
                <a:srgbClr val="FFC000"/>
              </a:solidFill>
              <a:prstDash val="sysDash"/>
              <a:round/>
            </a:ln>
            <a:effectLst/>
          </c:spPr>
          <c:marker>
            <c:symbol val="none"/>
          </c:marker>
          <c:cat>
            <c:strRef>
              <c:f>'26.ENERGUAVIARE'!$A$7:$A$18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'26.ENERGUAVIARE'!$M$7:$M$18</c:f>
              <c:numCache>
                <c:formatCode>0.00</c:formatCode>
                <c:ptCount val="12"/>
                <c:pt idx="0">
                  <c:v>21.38</c:v>
                </c:pt>
                <c:pt idx="1">
                  <c:v>23.598376500000001</c:v>
                </c:pt>
                <c:pt idx="2">
                  <c:v>23.586485700000001</c:v>
                </c:pt>
                <c:pt idx="3">
                  <c:v>24.2611563</c:v>
                </c:pt>
                <c:pt idx="4">
                  <c:v>24.321892200000001</c:v>
                </c:pt>
                <c:pt idx="5">
                  <c:v>24.427272899999998</c:v>
                </c:pt>
                <c:pt idx="6">
                  <c:v>24.381007199999999</c:v>
                </c:pt>
                <c:pt idx="7">
                  <c:v>23.427532499999998</c:v>
                </c:pt>
                <c:pt idx="8">
                  <c:v>23.821757399999999</c:v>
                </c:pt>
                <c:pt idx="9">
                  <c:v>24.170662499999999</c:v>
                </c:pt>
                <c:pt idx="10">
                  <c:v>29.419227155059019</c:v>
                </c:pt>
                <c:pt idx="11">
                  <c:v>27.09</c:v>
                </c:pt>
              </c:numCache>
            </c:numRef>
          </c:val>
          <c:smooth val="0"/>
          <c:extLst>
            <c:ext xmlns:c16="http://schemas.microsoft.com/office/drawing/2014/chart" uri="{C3380CC4-5D6E-409C-BE32-E72D297353CC}">
              <c16:uniqueId val="{00000000-25D8-476F-9E36-98A6FF07C9D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'27.EPM'!$J$6</c:f>
              <c:strCache>
                <c:ptCount val="1"/>
                <c:pt idx="0">
                  <c:v>CUV_119</c:v>
                </c:pt>
              </c:strCache>
            </c:strRef>
          </c:tx>
          <c:spPr>
            <a:ln w="28575" cap="rnd">
              <a:solidFill>
                <a:schemeClr val="accent1"/>
              </a:solidFill>
              <a:round/>
            </a:ln>
            <a:effectLst/>
          </c:spPr>
          <c:marker>
            <c:symbol val="none"/>
          </c:marker>
          <c:cat>
            <c:strRef>
              <c:f>'27.EPM'!$A$7:$A$18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'27.EPM'!$J$7:$J$18</c:f>
              <c:numCache>
                <c:formatCode>0.00</c:formatCode>
                <c:ptCount val="12"/>
                <c:pt idx="0">
                  <c:v>884.21</c:v>
                </c:pt>
                <c:pt idx="1">
                  <c:v>899.5</c:v>
                </c:pt>
                <c:pt idx="2">
                  <c:v>943.74</c:v>
                </c:pt>
                <c:pt idx="3">
                  <c:v>842.86</c:v>
                </c:pt>
                <c:pt idx="4">
                  <c:v>848.54</c:v>
                </c:pt>
                <c:pt idx="5">
                  <c:v>854.74</c:v>
                </c:pt>
                <c:pt idx="6">
                  <c:v>842.27854000000002</c:v>
                </c:pt>
                <c:pt idx="7">
                  <c:v>876.14174000000003</c:v>
                </c:pt>
                <c:pt idx="8">
                  <c:v>906.15598</c:v>
                </c:pt>
                <c:pt idx="9">
                  <c:v>891.08610999999996</c:v>
                </c:pt>
                <c:pt idx="10">
                  <c:v>913.52731000000006</c:v>
                </c:pt>
                <c:pt idx="11">
                  <c:v>919.83713</c:v>
                </c:pt>
              </c:numCache>
            </c:numRef>
          </c:val>
          <c:smooth val="0"/>
          <c:extLst>
            <c:ext xmlns:c16="http://schemas.microsoft.com/office/drawing/2014/chart" uri="{C3380CC4-5D6E-409C-BE32-E72D297353CC}">
              <c16:uniqueId val="{00000000-A75B-4061-8930-2DA5F27625A5}"/>
            </c:ext>
          </c:extLst>
        </c:ser>
        <c:ser>
          <c:idx val="1"/>
          <c:order val="1"/>
          <c:tx>
            <c:strRef>
              <c:f>'27.EPM'!$K$6</c:f>
              <c:strCache>
                <c:ptCount val="1"/>
                <c:pt idx="0">
                  <c:v>CUV_Op</c:v>
                </c:pt>
              </c:strCache>
            </c:strRef>
          </c:tx>
          <c:spPr>
            <a:ln w="28575" cap="rnd">
              <a:solidFill>
                <a:schemeClr val="accent2"/>
              </a:solidFill>
              <a:prstDash val="lgDash"/>
              <a:round/>
            </a:ln>
            <a:effectLst/>
          </c:spPr>
          <c:marker>
            <c:symbol val="none"/>
          </c:marker>
          <c:cat>
            <c:strRef>
              <c:f>'27.EPM'!$A$7:$A$18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'27.EPM'!$K$7:$K$13</c:f>
              <c:numCache>
                <c:formatCode>0.00</c:formatCode>
                <c:ptCount val="7"/>
              </c:numCache>
            </c:numRef>
          </c:val>
          <c:smooth val="0"/>
          <c:extLst>
            <c:ext xmlns:c16="http://schemas.microsoft.com/office/drawing/2014/chart" uri="{C3380CC4-5D6E-409C-BE32-E72D297353CC}">
              <c16:uniqueId val="{00000001-A75B-4061-8930-2DA5F27625A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'27.EPM'!$D$6</c:f>
              <c:strCache>
                <c:ptCount val="1"/>
                <c:pt idx="0">
                  <c:v>GM</c:v>
                </c:pt>
              </c:strCache>
            </c:strRef>
          </c:tx>
          <c:spPr>
            <a:solidFill>
              <a:schemeClr val="accent2"/>
            </a:solidFill>
            <a:ln>
              <a:noFill/>
            </a:ln>
            <a:effectLst/>
          </c:spPr>
          <c:val>
            <c:numRef>
              <c:f>'27.EPM'!$D$7:$D$18</c:f>
              <c:numCache>
                <c:formatCode>0.00</c:formatCode>
                <c:ptCount val="12"/>
                <c:pt idx="0">
                  <c:v>343.92</c:v>
                </c:pt>
                <c:pt idx="1">
                  <c:v>352.52</c:v>
                </c:pt>
                <c:pt idx="2">
                  <c:v>384.17</c:v>
                </c:pt>
                <c:pt idx="3">
                  <c:v>303.8</c:v>
                </c:pt>
                <c:pt idx="4">
                  <c:v>296.35000000000002</c:v>
                </c:pt>
                <c:pt idx="5">
                  <c:v>298.74</c:v>
                </c:pt>
                <c:pt idx="6">
                  <c:v>320.52346999999997</c:v>
                </c:pt>
                <c:pt idx="7">
                  <c:v>355.09694999999999</c:v>
                </c:pt>
                <c:pt idx="8">
                  <c:v>366.56578000000002</c:v>
                </c:pt>
                <c:pt idx="9">
                  <c:v>344.71208000000001</c:v>
                </c:pt>
                <c:pt idx="10">
                  <c:v>371.11277000000001</c:v>
                </c:pt>
                <c:pt idx="11">
                  <c:v>363.5924</c:v>
                </c:pt>
              </c:numCache>
            </c:numRef>
          </c:val>
          <c:extLst>
            <c:ext xmlns:c16="http://schemas.microsoft.com/office/drawing/2014/chart" uri="{C3380CC4-5D6E-409C-BE32-E72D297353CC}">
              <c16:uniqueId val="{00000000-E51C-4119-857F-0F6A8DF483B9}"/>
            </c:ext>
          </c:extLst>
        </c:ser>
        <c:ser>
          <c:idx val="2"/>
          <c:order val="2"/>
          <c:tx>
            <c:strRef>
              <c:f>'27.EPM'!$G$6</c:f>
              <c:strCache>
                <c:ptCount val="1"/>
                <c:pt idx="0">
                  <c:v>D</c:v>
                </c:pt>
              </c:strCache>
            </c:strRef>
          </c:tx>
          <c:spPr>
            <a:solidFill>
              <a:schemeClr val="accent3"/>
            </a:solidFill>
            <a:ln>
              <a:noFill/>
            </a:ln>
            <a:effectLst/>
          </c:spPr>
          <c:val>
            <c:numRef>
              <c:f>'27.EPM'!$G$7:$G$18</c:f>
              <c:numCache>
                <c:formatCode>0.00</c:formatCode>
                <c:ptCount val="12"/>
                <c:pt idx="0">
                  <c:v>293.48</c:v>
                </c:pt>
                <c:pt idx="1">
                  <c:v>297.05</c:v>
                </c:pt>
                <c:pt idx="2">
                  <c:v>285.69</c:v>
                </c:pt>
                <c:pt idx="3">
                  <c:v>282.14</c:v>
                </c:pt>
                <c:pt idx="4">
                  <c:v>295.07</c:v>
                </c:pt>
                <c:pt idx="5">
                  <c:v>294.55</c:v>
                </c:pt>
                <c:pt idx="6">
                  <c:v>282.05637000000002</c:v>
                </c:pt>
                <c:pt idx="7">
                  <c:v>282.73581000000001</c:v>
                </c:pt>
                <c:pt idx="8">
                  <c:v>291.95873</c:v>
                </c:pt>
                <c:pt idx="9">
                  <c:v>299.73984999999999</c:v>
                </c:pt>
                <c:pt idx="10">
                  <c:v>292.11027999999999</c:v>
                </c:pt>
                <c:pt idx="11">
                  <c:v>293.50637</c:v>
                </c:pt>
              </c:numCache>
            </c:numRef>
          </c:val>
          <c:extLst>
            <c:ext xmlns:c16="http://schemas.microsoft.com/office/drawing/2014/chart" uri="{C3380CC4-5D6E-409C-BE32-E72D297353CC}">
              <c16:uniqueId val="{00000001-E51C-4119-857F-0F6A8DF483B9}"/>
            </c:ext>
          </c:extLst>
        </c:ser>
        <c:ser>
          <c:idx val="3"/>
          <c:order val="3"/>
          <c:tx>
            <c:strRef>
              <c:f>'27.EPM'!$H$6</c:f>
              <c:strCache>
                <c:ptCount val="1"/>
                <c:pt idx="0">
                  <c:v>CV</c:v>
                </c:pt>
              </c:strCache>
            </c:strRef>
          </c:tx>
          <c:spPr>
            <a:solidFill>
              <a:schemeClr val="accent4"/>
            </a:solidFill>
            <a:ln>
              <a:noFill/>
            </a:ln>
            <a:effectLst/>
          </c:spPr>
          <c:val>
            <c:numRef>
              <c:f>'27.EPM'!$H$7:$H$18</c:f>
              <c:numCache>
                <c:formatCode>0.00</c:formatCode>
                <c:ptCount val="12"/>
                <c:pt idx="0">
                  <c:v>113.38</c:v>
                </c:pt>
                <c:pt idx="1">
                  <c:v>115.79</c:v>
                </c:pt>
                <c:pt idx="2">
                  <c:v>113.76</c:v>
                </c:pt>
                <c:pt idx="3">
                  <c:v>117.87</c:v>
                </c:pt>
                <c:pt idx="4">
                  <c:v>113.05</c:v>
                </c:pt>
                <c:pt idx="5">
                  <c:v>113.47</c:v>
                </c:pt>
                <c:pt idx="6">
                  <c:v>115.85746</c:v>
                </c:pt>
                <c:pt idx="7">
                  <c:v>112.77988000000001</c:v>
                </c:pt>
                <c:pt idx="8">
                  <c:v>114.78694</c:v>
                </c:pt>
                <c:pt idx="9">
                  <c:v>113.25188</c:v>
                </c:pt>
                <c:pt idx="10">
                  <c:v>115.64790000000001</c:v>
                </c:pt>
                <c:pt idx="11">
                  <c:v>118.68733</c:v>
                </c:pt>
              </c:numCache>
            </c:numRef>
          </c:val>
          <c:extLst>
            <c:ext xmlns:c16="http://schemas.microsoft.com/office/drawing/2014/chart" uri="{C3380CC4-5D6E-409C-BE32-E72D297353CC}">
              <c16:uniqueId val="{00000002-E51C-4119-857F-0F6A8DF483B9}"/>
            </c:ext>
          </c:extLst>
        </c:ser>
        <c:ser>
          <c:idx val="4"/>
          <c:order val="4"/>
          <c:tx>
            <c:strRef>
              <c:f>'27.EPM'!$F$6</c:f>
              <c:strCache>
                <c:ptCount val="1"/>
                <c:pt idx="0">
                  <c:v>PR</c:v>
                </c:pt>
              </c:strCache>
            </c:strRef>
          </c:tx>
          <c:spPr>
            <a:solidFill>
              <a:schemeClr val="accent5"/>
            </a:solidFill>
            <a:ln>
              <a:noFill/>
            </a:ln>
            <a:effectLst/>
          </c:spPr>
          <c:val>
            <c:numRef>
              <c:f>'27.EPM'!$F$7:$F$18</c:f>
              <c:numCache>
                <c:formatCode>0.00</c:formatCode>
                <c:ptCount val="12"/>
                <c:pt idx="0">
                  <c:v>69.78</c:v>
                </c:pt>
                <c:pt idx="1">
                  <c:v>71.569999999999993</c:v>
                </c:pt>
                <c:pt idx="2">
                  <c:v>75.010000000000005</c:v>
                </c:pt>
                <c:pt idx="3">
                  <c:v>63.37</c:v>
                </c:pt>
                <c:pt idx="4">
                  <c:v>61.57</c:v>
                </c:pt>
                <c:pt idx="5">
                  <c:v>61.96</c:v>
                </c:pt>
                <c:pt idx="6">
                  <c:v>64.27646</c:v>
                </c:pt>
                <c:pt idx="7">
                  <c:v>71.701589999999996</c:v>
                </c:pt>
                <c:pt idx="8">
                  <c:v>73.033439999999999</c:v>
                </c:pt>
                <c:pt idx="9">
                  <c:v>70.231139999999996</c:v>
                </c:pt>
                <c:pt idx="10">
                  <c:v>74.913349999999994</c:v>
                </c:pt>
                <c:pt idx="11">
                  <c:v>72.134900000000002</c:v>
                </c:pt>
              </c:numCache>
            </c:numRef>
          </c:val>
          <c:extLst>
            <c:ext xmlns:c16="http://schemas.microsoft.com/office/drawing/2014/chart" uri="{C3380CC4-5D6E-409C-BE32-E72D297353CC}">
              <c16:uniqueId val="{00000003-E51C-4119-857F-0F6A8DF483B9}"/>
            </c:ext>
          </c:extLst>
        </c:ser>
        <c:ser>
          <c:idx val="5"/>
          <c:order val="5"/>
          <c:tx>
            <c:strRef>
              <c:f>'27.EPM'!$E$6</c:f>
              <c:strCache>
                <c:ptCount val="1"/>
                <c:pt idx="0">
                  <c:v>TM</c:v>
                </c:pt>
              </c:strCache>
            </c:strRef>
          </c:tx>
          <c:spPr>
            <a:solidFill>
              <a:schemeClr val="accent6"/>
            </a:solidFill>
            <a:ln>
              <a:noFill/>
            </a:ln>
            <a:effectLst/>
          </c:spPr>
          <c:val>
            <c:numRef>
              <c:f>'27.EPM'!$E$7:$E$18</c:f>
              <c:numCache>
                <c:formatCode>0.00</c:formatCode>
                <c:ptCount val="12"/>
                <c:pt idx="0">
                  <c:v>57.43</c:v>
                </c:pt>
                <c:pt idx="1">
                  <c:v>54.27</c:v>
                </c:pt>
                <c:pt idx="2">
                  <c:v>47.96</c:v>
                </c:pt>
                <c:pt idx="3">
                  <c:v>52.84</c:v>
                </c:pt>
                <c:pt idx="4">
                  <c:v>55.93</c:v>
                </c:pt>
                <c:pt idx="5">
                  <c:v>57.14</c:v>
                </c:pt>
                <c:pt idx="6">
                  <c:v>48.551650000000002</c:v>
                </c:pt>
                <c:pt idx="7">
                  <c:v>52.269359999999999</c:v>
                </c:pt>
                <c:pt idx="8">
                  <c:v>55.369109999999999</c:v>
                </c:pt>
                <c:pt idx="9">
                  <c:v>58.192230000000002</c:v>
                </c:pt>
                <c:pt idx="10">
                  <c:v>56.032690000000002</c:v>
                </c:pt>
                <c:pt idx="11">
                  <c:v>49.846739999999997</c:v>
                </c:pt>
              </c:numCache>
            </c:numRef>
          </c:val>
          <c:extLst>
            <c:ext xmlns:c16="http://schemas.microsoft.com/office/drawing/2014/chart" uri="{C3380CC4-5D6E-409C-BE32-E72D297353CC}">
              <c16:uniqueId val="{00000004-E51C-4119-857F-0F6A8DF483B9}"/>
            </c:ext>
          </c:extLst>
        </c:ser>
        <c:ser>
          <c:idx val="6"/>
          <c:order val="6"/>
          <c:tx>
            <c:strRef>
              <c:f>'27.EPM'!$I$6</c:f>
              <c:strCache>
                <c:ptCount val="1"/>
                <c:pt idx="0">
                  <c:v>RM</c:v>
                </c:pt>
              </c:strCache>
            </c:strRef>
          </c:tx>
          <c:spPr>
            <a:solidFill>
              <a:schemeClr val="accent5">
                <a:lumMod val="75000"/>
              </a:schemeClr>
            </a:solidFill>
            <a:ln>
              <a:noFill/>
            </a:ln>
            <a:effectLst/>
          </c:spPr>
          <c:val>
            <c:numRef>
              <c:f>'27.EPM'!$I$7:$I$18</c:f>
              <c:numCache>
                <c:formatCode>0.00</c:formatCode>
                <c:ptCount val="12"/>
                <c:pt idx="0">
                  <c:v>6.21</c:v>
                </c:pt>
                <c:pt idx="1">
                  <c:v>8.31</c:v>
                </c:pt>
                <c:pt idx="2">
                  <c:v>37.14</c:v>
                </c:pt>
                <c:pt idx="3">
                  <c:v>22.85</c:v>
                </c:pt>
                <c:pt idx="4">
                  <c:v>26.57</c:v>
                </c:pt>
                <c:pt idx="5">
                  <c:v>28.88</c:v>
                </c:pt>
                <c:pt idx="6">
                  <c:v>11.01313</c:v>
                </c:pt>
                <c:pt idx="7">
                  <c:v>1.5581499999999999</c:v>
                </c:pt>
                <c:pt idx="8">
                  <c:v>4.44198</c:v>
                </c:pt>
                <c:pt idx="9">
                  <c:v>4.9589299999999996</c:v>
                </c:pt>
                <c:pt idx="10">
                  <c:v>3.7103199999999998</c:v>
                </c:pt>
                <c:pt idx="11">
                  <c:v>22.069389999999999</c:v>
                </c:pt>
              </c:numCache>
            </c:numRef>
          </c:val>
          <c:extLst>
            <c:ext xmlns:c16="http://schemas.microsoft.com/office/drawing/2014/chart" uri="{C3380CC4-5D6E-409C-BE32-E72D297353CC}">
              <c16:uniqueId val="{00000005-E51C-4119-857F-0F6A8DF483B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'27.EPM'!$J$6</c:f>
              <c:strCache>
                <c:ptCount val="1"/>
                <c:pt idx="0">
                  <c:v>CUV_119</c:v>
                </c:pt>
              </c:strCache>
            </c:strRef>
          </c:tx>
          <c:spPr>
            <a:ln w="28575" cap="rnd" cmpd="sng" algn="ctr">
              <a:solidFill>
                <a:schemeClr val="tx1"/>
              </a:solidFill>
              <a:prstDash val="solid"/>
              <a:round/>
            </a:ln>
            <a:effectLst/>
          </c:spPr>
          <c:marker>
            <c:symbol val="none"/>
          </c:marker>
          <c:cat>
            <c:strRef>
              <c:f>'27.EPM'!$A$7:$A$18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'27.EPM'!$J$7:$J$18</c:f>
              <c:numCache>
                <c:formatCode>0.00</c:formatCode>
                <c:ptCount val="12"/>
                <c:pt idx="0">
                  <c:v>884.21</c:v>
                </c:pt>
                <c:pt idx="1">
                  <c:v>899.5</c:v>
                </c:pt>
                <c:pt idx="2">
                  <c:v>943.74</c:v>
                </c:pt>
                <c:pt idx="3">
                  <c:v>842.86</c:v>
                </c:pt>
                <c:pt idx="4">
                  <c:v>848.54</c:v>
                </c:pt>
                <c:pt idx="5">
                  <c:v>854.74</c:v>
                </c:pt>
                <c:pt idx="6">
                  <c:v>842.27854000000002</c:v>
                </c:pt>
                <c:pt idx="7">
                  <c:v>876.14174000000003</c:v>
                </c:pt>
                <c:pt idx="8">
                  <c:v>906.15598</c:v>
                </c:pt>
                <c:pt idx="9">
                  <c:v>891.08610999999996</c:v>
                </c:pt>
                <c:pt idx="10">
                  <c:v>913.52731000000006</c:v>
                </c:pt>
                <c:pt idx="11">
                  <c:v>919.83713</c:v>
                </c:pt>
              </c:numCache>
            </c:numRef>
          </c:val>
          <c:smooth val="0"/>
          <c:extLst>
            <c:ext xmlns:c16="http://schemas.microsoft.com/office/drawing/2014/chart" uri="{C3380CC4-5D6E-409C-BE32-E72D297353CC}">
              <c16:uniqueId val="{00000006-E51C-4119-857F-0F6A8DF483B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'27.EPM'!$P$7</c:f>
              <c:strCache>
                <c:ptCount val="1"/>
                <c:pt idx="0">
                  <c:v>Mar-24</c:v>
                </c:pt>
              </c:strCache>
            </c:strRef>
          </c:tx>
          <c:spPr>
            <a:solidFill>
              <a:schemeClr val="accent6">
                <a:tint val="4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'27.EPM'!$S$7:$W$7</c:f>
              <c:numCache>
                <c:formatCode>0.00</c:formatCode>
                <c:ptCount val="5"/>
                <c:pt idx="0">
                  <c:v>366.77</c:v>
                </c:pt>
                <c:pt idx="1">
                  <c:v>458.47</c:v>
                </c:pt>
                <c:pt idx="2">
                  <c:v>751.57</c:v>
                </c:pt>
                <c:pt idx="3">
                  <c:v>884.21</c:v>
                </c:pt>
                <c:pt idx="4">
                  <c:v>1061.05</c:v>
                </c:pt>
              </c:numCache>
            </c:numRef>
          </c:val>
          <c:extLst>
            <c:ext xmlns:c16="http://schemas.microsoft.com/office/drawing/2014/chart" uri="{C3380CC4-5D6E-409C-BE32-E72D297353CC}">
              <c16:uniqueId val="{00000000-428A-4EA8-82BB-3ADB0A46F343}"/>
            </c:ext>
          </c:extLst>
        </c:ser>
        <c:ser>
          <c:idx val="1"/>
          <c:order val="1"/>
          <c:tx>
            <c:strRef>
              <c:f>'27.EPM'!$P$8</c:f>
              <c:strCache>
                <c:ptCount val="1"/>
                <c:pt idx="0">
                  <c:v>Abr-24</c:v>
                </c:pt>
              </c:strCache>
            </c:strRef>
          </c:tx>
          <c:spPr>
            <a:solidFill>
              <a:schemeClr val="accent6">
                <a:tint val="5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'27.EPM'!$S$8:$W$8</c:f>
              <c:numCache>
                <c:formatCode>0.00</c:formatCode>
                <c:ptCount val="5"/>
                <c:pt idx="0">
                  <c:v>369.36</c:v>
                </c:pt>
                <c:pt idx="1">
                  <c:v>461.7</c:v>
                </c:pt>
                <c:pt idx="2">
                  <c:v>764.58</c:v>
                </c:pt>
                <c:pt idx="3">
                  <c:v>899.5</c:v>
                </c:pt>
                <c:pt idx="4">
                  <c:v>1079.4100000000001</c:v>
                </c:pt>
              </c:numCache>
            </c:numRef>
          </c:val>
          <c:extLst>
            <c:ext xmlns:c16="http://schemas.microsoft.com/office/drawing/2014/chart" uri="{C3380CC4-5D6E-409C-BE32-E72D297353CC}">
              <c16:uniqueId val="{00000001-428A-4EA8-82BB-3ADB0A46F343}"/>
            </c:ext>
          </c:extLst>
        </c:ser>
        <c:ser>
          <c:idx val="2"/>
          <c:order val="2"/>
          <c:tx>
            <c:strRef>
              <c:f>'27.EPM'!$P$9</c:f>
              <c:strCache>
                <c:ptCount val="1"/>
                <c:pt idx="0">
                  <c:v>May-24</c:v>
                </c:pt>
              </c:strCache>
            </c:strRef>
          </c:tx>
          <c:spPr>
            <a:solidFill>
              <a:schemeClr val="accent6">
                <a:tint val="6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'27.EPM'!$S$9:$W$9</c:f>
              <c:numCache>
                <c:formatCode>0.00</c:formatCode>
                <c:ptCount val="5"/>
                <c:pt idx="0">
                  <c:v>377.5</c:v>
                </c:pt>
                <c:pt idx="1">
                  <c:v>471.87</c:v>
                </c:pt>
                <c:pt idx="2">
                  <c:v>802.18</c:v>
                </c:pt>
                <c:pt idx="3">
                  <c:v>943.74</c:v>
                </c:pt>
                <c:pt idx="4">
                  <c:v>1132.49</c:v>
                </c:pt>
              </c:numCache>
            </c:numRef>
          </c:val>
          <c:extLst>
            <c:ext xmlns:c16="http://schemas.microsoft.com/office/drawing/2014/chart" uri="{C3380CC4-5D6E-409C-BE32-E72D297353CC}">
              <c16:uniqueId val="{00000002-428A-4EA8-82BB-3ADB0A46F343}"/>
            </c:ext>
          </c:extLst>
        </c:ser>
        <c:ser>
          <c:idx val="3"/>
          <c:order val="3"/>
          <c:tx>
            <c:strRef>
              <c:f>'27.EPM'!$P$10</c:f>
              <c:strCache>
                <c:ptCount val="1"/>
                <c:pt idx="0">
                  <c:v>Jun-24</c:v>
                </c:pt>
              </c:strCache>
            </c:strRef>
          </c:tx>
          <c:spPr>
            <a:solidFill>
              <a:schemeClr val="accent6">
                <a:tint val="7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'27.EPM'!$S$10:$W$10</c:f>
              <c:numCache>
                <c:formatCode>0.00</c:formatCode>
                <c:ptCount val="5"/>
                <c:pt idx="0">
                  <c:v>379.09</c:v>
                </c:pt>
                <c:pt idx="1">
                  <c:v>473.86</c:v>
                </c:pt>
                <c:pt idx="2">
                  <c:v>716.43</c:v>
                </c:pt>
                <c:pt idx="3">
                  <c:v>842.86</c:v>
                </c:pt>
                <c:pt idx="4">
                  <c:v>1011.44</c:v>
                </c:pt>
              </c:numCache>
            </c:numRef>
          </c:val>
          <c:extLst>
            <c:ext xmlns:c16="http://schemas.microsoft.com/office/drawing/2014/chart" uri="{C3380CC4-5D6E-409C-BE32-E72D297353CC}">
              <c16:uniqueId val="{00000003-428A-4EA8-82BB-3ADB0A46F343}"/>
            </c:ext>
          </c:extLst>
        </c:ser>
        <c:ser>
          <c:idx val="4"/>
          <c:order val="4"/>
          <c:tx>
            <c:strRef>
              <c:f>'27.EPM'!$P$11</c:f>
              <c:strCache>
                <c:ptCount val="1"/>
                <c:pt idx="0">
                  <c:v>Jul-24</c:v>
                </c:pt>
              </c:strCache>
            </c:strRef>
          </c:tx>
          <c:spPr>
            <a:solidFill>
              <a:schemeClr val="accent6">
                <a:tint val="8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'27.EPM'!$S$11:$W$11</c:f>
              <c:numCache>
                <c:formatCode>0.00</c:formatCode>
                <c:ptCount val="5"/>
                <c:pt idx="0">
                  <c:v>380.31</c:v>
                </c:pt>
                <c:pt idx="1">
                  <c:v>475.39</c:v>
                </c:pt>
                <c:pt idx="2">
                  <c:v>721.26</c:v>
                </c:pt>
                <c:pt idx="3">
                  <c:v>848.54</c:v>
                </c:pt>
                <c:pt idx="4">
                  <c:v>1018.24</c:v>
                </c:pt>
              </c:numCache>
            </c:numRef>
          </c:val>
          <c:extLst>
            <c:ext xmlns:c16="http://schemas.microsoft.com/office/drawing/2014/chart" uri="{C3380CC4-5D6E-409C-BE32-E72D297353CC}">
              <c16:uniqueId val="{00000004-428A-4EA8-82BB-3ADB0A46F343}"/>
            </c:ext>
          </c:extLst>
        </c:ser>
        <c:ser>
          <c:idx val="5"/>
          <c:order val="5"/>
          <c:tx>
            <c:strRef>
              <c:f>'27.EPM'!$P$12</c:f>
              <c:strCache>
                <c:ptCount val="1"/>
                <c:pt idx="0">
                  <c:v>Ago-24</c:v>
                </c:pt>
              </c:strCache>
            </c:strRef>
          </c:tx>
          <c:spPr>
            <a:solidFill>
              <a:schemeClr val="accent6">
                <a:tint val="95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'27.EPM'!$S$12:$W$12</c:f>
              <c:numCache>
                <c:formatCode>0.00</c:formatCode>
                <c:ptCount val="5"/>
                <c:pt idx="0">
                  <c:v>381.08</c:v>
                </c:pt>
                <c:pt idx="1">
                  <c:v>476.35</c:v>
                </c:pt>
                <c:pt idx="2">
                  <c:v>726.53</c:v>
                </c:pt>
                <c:pt idx="3">
                  <c:v>854.74</c:v>
                </c:pt>
                <c:pt idx="4">
                  <c:v>1025.6879999999999</c:v>
                </c:pt>
              </c:numCache>
            </c:numRef>
          </c:val>
          <c:extLst>
            <c:ext xmlns:c16="http://schemas.microsoft.com/office/drawing/2014/chart" uri="{C3380CC4-5D6E-409C-BE32-E72D297353CC}">
              <c16:uniqueId val="{00000005-428A-4EA8-82BB-3ADB0A46F343}"/>
            </c:ext>
          </c:extLst>
        </c:ser>
        <c:ser>
          <c:idx val="6"/>
          <c:order val="6"/>
          <c:tx>
            <c:strRef>
              <c:f>'27.EPM'!$P$13</c:f>
              <c:strCache>
                <c:ptCount val="1"/>
                <c:pt idx="0">
                  <c:v>Sep-24</c:v>
                </c:pt>
              </c:strCache>
            </c:strRef>
          </c:tx>
          <c:spPr>
            <a:solidFill>
              <a:schemeClr val="accent6">
                <a:shade val="94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'27.EPM'!$S$13:$W$13</c:f>
              <c:numCache>
                <c:formatCode>0.00</c:formatCode>
                <c:ptCount val="5"/>
                <c:pt idx="0">
                  <c:v>381.08</c:v>
                </c:pt>
                <c:pt idx="1">
                  <c:v>476.35</c:v>
                </c:pt>
                <c:pt idx="2">
                  <c:v>715.94</c:v>
                </c:pt>
                <c:pt idx="3">
                  <c:v>842.27854000000002</c:v>
                </c:pt>
                <c:pt idx="4">
                  <c:v>1010.734248</c:v>
                </c:pt>
              </c:numCache>
            </c:numRef>
          </c:val>
          <c:extLst>
            <c:ext xmlns:c16="http://schemas.microsoft.com/office/drawing/2014/chart" uri="{C3380CC4-5D6E-409C-BE32-E72D297353CC}">
              <c16:uniqueId val="{00000006-428A-4EA8-82BB-3ADB0A46F343}"/>
            </c:ext>
          </c:extLst>
        </c:ser>
        <c:ser>
          <c:idx val="7"/>
          <c:order val="7"/>
          <c:tx>
            <c:strRef>
              <c:f>'27.EPM'!$P$14</c:f>
              <c:strCache>
                <c:ptCount val="1"/>
                <c:pt idx="0">
                  <c:v>Oct-24</c:v>
                </c:pt>
              </c:strCache>
            </c:strRef>
          </c:tx>
          <c:spPr>
            <a:solidFill>
              <a:schemeClr val="accent6">
                <a:shade val="8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'27.EPM'!$S$14:$W$14</c:f>
              <c:numCache>
                <c:formatCode>0.00</c:formatCode>
                <c:ptCount val="5"/>
                <c:pt idx="0">
                  <c:v>382.01</c:v>
                </c:pt>
                <c:pt idx="1">
                  <c:v>477.51</c:v>
                </c:pt>
                <c:pt idx="2">
                  <c:v>744.72</c:v>
                </c:pt>
                <c:pt idx="3">
                  <c:v>876.14</c:v>
                </c:pt>
                <c:pt idx="4">
                  <c:v>1051.3679999999999</c:v>
                </c:pt>
              </c:numCache>
            </c:numRef>
          </c:val>
          <c:extLst>
            <c:ext xmlns:c16="http://schemas.microsoft.com/office/drawing/2014/chart" uri="{C3380CC4-5D6E-409C-BE32-E72D297353CC}">
              <c16:uniqueId val="{00000007-428A-4EA8-82BB-3ADB0A46F343}"/>
            </c:ext>
          </c:extLst>
        </c:ser>
        <c:ser>
          <c:idx val="8"/>
          <c:order val="8"/>
          <c:tx>
            <c:strRef>
              <c:f>'27.EPM'!$P$15</c:f>
              <c:strCache>
                <c:ptCount val="1"/>
                <c:pt idx="0">
                  <c:v>Nov-24</c:v>
                </c:pt>
              </c:strCache>
            </c:strRef>
          </c:tx>
          <c:spPr>
            <a:solidFill>
              <a:schemeClr val="accent6">
                <a:shade val="73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'27.EPM'!$S$15:$W$15</c:f>
              <c:numCache>
                <c:formatCode>0.00</c:formatCode>
                <c:ptCount val="5"/>
                <c:pt idx="0">
                  <c:v>381.5</c:v>
                </c:pt>
                <c:pt idx="1">
                  <c:v>476.88</c:v>
                </c:pt>
                <c:pt idx="2">
                  <c:v>770.23</c:v>
                </c:pt>
                <c:pt idx="3">
                  <c:v>906.16</c:v>
                </c:pt>
                <c:pt idx="4">
                  <c:v>1087.3919999999998</c:v>
                </c:pt>
              </c:numCache>
            </c:numRef>
          </c:val>
          <c:extLst>
            <c:ext xmlns:c16="http://schemas.microsoft.com/office/drawing/2014/chart" uri="{C3380CC4-5D6E-409C-BE32-E72D297353CC}">
              <c16:uniqueId val="{00000008-428A-4EA8-82BB-3ADB0A46F343}"/>
            </c:ext>
          </c:extLst>
        </c:ser>
        <c:ser>
          <c:idx val="9"/>
          <c:order val="9"/>
          <c:tx>
            <c:strRef>
              <c:f>'27.EPM'!$P$16</c:f>
              <c:strCache>
                <c:ptCount val="1"/>
                <c:pt idx="0">
                  <c:v>Dic-24</c:v>
                </c:pt>
              </c:strCache>
            </c:strRef>
          </c:tx>
          <c:spPr>
            <a:solidFill>
              <a:schemeClr val="accent6">
                <a:shade val="62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'27.EPM'!$S$16:$W$16</c:f>
              <c:numCache>
                <c:formatCode>0.00</c:formatCode>
                <c:ptCount val="5"/>
                <c:pt idx="0">
                  <c:v>382.54</c:v>
                </c:pt>
                <c:pt idx="1">
                  <c:v>478.17</c:v>
                </c:pt>
                <c:pt idx="2">
                  <c:v>757.42</c:v>
                </c:pt>
                <c:pt idx="3">
                  <c:v>891.09</c:v>
                </c:pt>
                <c:pt idx="4">
                  <c:v>1069.3</c:v>
                </c:pt>
              </c:numCache>
            </c:numRef>
          </c:val>
          <c:extLst>
            <c:ext xmlns:c16="http://schemas.microsoft.com/office/drawing/2014/chart" uri="{C3380CC4-5D6E-409C-BE32-E72D297353CC}">
              <c16:uniqueId val="{00000009-428A-4EA8-82BB-3ADB0A46F343}"/>
            </c:ext>
          </c:extLst>
        </c:ser>
        <c:ser>
          <c:idx val="10"/>
          <c:order val="10"/>
          <c:tx>
            <c:strRef>
              <c:f>'27.EPM'!$P$17</c:f>
              <c:strCache>
                <c:ptCount val="1"/>
                <c:pt idx="0">
                  <c:v>Ene-25</c:v>
                </c:pt>
              </c:strCache>
            </c:strRef>
          </c:tx>
          <c:spPr>
            <a:solidFill>
              <a:schemeClr val="accent6">
                <a:shade val="51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'27.EPM'!$S$17:$W$17</c:f>
              <c:numCache>
                <c:formatCode>0.00</c:formatCode>
                <c:ptCount val="5"/>
                <c:pt idx="0">
                  <c:v>384.29</c:v>
                </c:pt>
                <c:pt idx="1">
                  <c:v>480.36</c:v>
                </c:pt>
                <c:pt idx="2">
                  <c:v>776.5</c:v>
                </c:pt>
                <c:pt idx="3">
                  <c:v>913.53</c:v>
                </c:pt>
                <c:pt idx="4">
                  <c:v>1096.23</c:v>
                </c:pt>
              </c:numCache>
            </c:numRef>
          </c:val>
          <c:extLst>
            <c:ext xmlns:c16="http://schemas.microsoft.com/office/drawing/2014/chart" uri="{C3380CC4-5D6E-409C-BE32-E72D297353CC}">
              <c16:uniqueId val="{0000000A-428A-4EA8-82BB-3ADB0A46F343}"/>
            </c:ext>
          </c:extLst>
        </c:ser>
        <c:ser>
          <c:idx val="11"/>
          <c:order val="11"/>
          <c:tx>
            <c:strRef>
              <c:f>'27.EPM'!$P$18</c:f>
              <c:strCache>
                <c:ptCount val="1"/>
                <c:pt idx="0">
                  <c:v>Feb-25</c:v>
                </c:pt>
              </c:strCache>
            </c:strRef>
          </c:tx>
          <c:spPr>
            <a:solidFill>
              <a:schemeClr val="accent6">
                <a:shade val="40000"/>
              </a:schemeClr>
            </a:solidFill>
            <a:ln>
              <a:noFill/>
            </a:ln>
            <a:effectLst/>
          </c:spPr>
          <c:invertIfNegative val="0"/>
          <c:cat>
            <c:strRef>
              <c:f>'27.EPM'!$S$6:$W$6</c:f>
              <c:strCache>
                <c:ptCount val="5"/>
                <c:pt idx="0">
                  <c:v>ESTRATO 1</c:v>
                </c:pt>
                <c:pt idx="1">
                  <c:v>ESTRATO 2</c:v>
                </c:pt>
                <c:pt idx="2">
                  <c:v>ESTRATO 3</c:v>
                </c:pt>
                <c:pt idx="3">
                  <c:v>ESTRATO 4</c:v>
                </c:pt>
                <c:pt idx="4">
                  <c:v>ESTRATO 5 y 6, Ind y Com</c:v>
                </c:pt>
              </c:strCache>
            </c:strRef>
          </c:cat>
          <c:val>
            <c:numRef>
              <c:f>'27.EPM'!$S$18:$W$18</c:f>
              <c:numCache>
                <c:formatCode>0.00</c:formatCode>
                <c:ptCount val="5"/>
                <c:pt idx="0">
                  <c:v>387.89</c:v>
                </c:pt>
                <c:pt idx="1">
                  <c:v>484.87</c:v>
                </c:pt>
                <c:pt idx="2">
                  <c:v>781.86</c:v>
                </c:pt>
                <c:pt idx="3">
                  <c:v>919.84</c:v>
                </c:pt>
                <c:pt idx="4">
                  <c:v>1103.8</c:v>
                </c:pt>
              </c:numCache>
            </c:numRef>
          </c:val>
          <c:extLst>
            <c:ext xmlns:c16="http://schemas.microsoft.com/office/drawing/2014/chart" uri="{C3380CC4-5D6E-409C-BE32-E72D297353CC}">
              <c16:uniqueId val="{0000000B-428A-4EA8-82BB-3ADB0A46F34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'27.EPM'!$M$6</c:f>
              <c:strCache>
                <c:ptCount val="1"/>
                <c:pt idx="0">
                  <c:v>COT</c:v>
                </c:pt>
              </c:strCache>
            </c:strRef>
          </c:tx>
          <c:spPr>
            <a:ln w="28575" cap="rnd">
              <a:solidFill>
                <a:srgbClr val="FFC000"/>
              </a:solidFill>
              <a:prstDash val="sysDash"/>
              <a:round/>
            </a:ln>
            <a:effectLst/>
          </c:spPr>
          <c:marker>
            <c:symbol val="none"/>
          </c:marker>
          <c:cat>
            <c:strRef>
              <c:f>'27.EPM'!$A$7:$A$18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'27.EPM'!$M$7:$M$18</c:f>
              <c:numCache>
                <c:formatCode>0.00</c:formatCode>
                <c:ptCount val="12"/>
                <c:pt idx="0">
                  <c:v>46.38</c:v>
                </c:pt>
                <c:pt idx="1">
                  <c:v>47.04</c:v>
                </c:pt>
                <c:pt idx="2">
                  <c:v>45.72</c:v>
                </c:pt>
                <c:pt idx="3">
                  <c:v>46.64</c:v>
                </c:pt>
                <c:pt idx="4">
                  <c:v>45.81</c:v>
                </c:pt>
                <c:pt idx="5">
                  <c:v>45.71</c:v>
                </c:pt>
                <c:pt idx="6">
                  <c:v>46.74</c:v>
                </c:pt>
                <c:pt idx="7">
                  <c:v>45.42</c:v>
                </c:pt>
                <c:pt idx="8">
                  <c:v>44.66</c:v>
                </c:pt>
                <c:pt idx="9">
                  <c:v>44.52</c:v>
                </c:pt>
                <c:pt idx="10">
                  <c:v>45.44</c:v>
                </c:pt>
                <c:pt idx="11">
                  <c:v>45.66</c:v>
                </c:pt>
              </c:numCache>
            </c:numRef>
          </c:val>
          <c:smooth val="0"/>
          <c:extLst>
            <c:ext xmlns:c16="http://schemas.microsoft.com/office/drawing/2014/chart" uri="{C3380CC4-5D6E-409C-BE32-E72D297353CC}">
              <c16:uniqueId val="{00000000-9799-47F0-A355-C0265DFBB9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'28.ESSA'!$J$6</c:f>
              <c:strCache>
                <c:ptCount val="1"/>
                <c:pt idx="0">
                  <c:v>CUV_119</c:v>
                </c:pt>
              </c:strCache>
            </c:strRef>
          </c:tx>
          <c:spPr>
            <a:ln w="28575" cap="rnd">
              <a:solidFill>
                <a:schemeClr val="accent1"/>
              </a:solidFill>
              <a:round/>
            </a:ln>
            <a:effectLst/>
          </c:spPr>
          <c:marker>
            <c:symbol val="none"/>
          </c:marker>
          <c:cat>
            <c:strRef>
              <c:f>'28.ESSA'!$A$7:$A$18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'28.ESSA'!$J$7:$J$18</c:f>
              <c:numCache>
                <c:formatCode>0.00</c:formatCode>
                <c:ptCount val="12"/>
                <c:pt idx="0">
                  <c:v>936.92</c:v>
                </c:pt>
                <c:pt idx="1">
                  <c:v>955.55</c:v>
                </c:pt>
                <c:pt idx="2">
                  <c:v>977.48</c:v>
                </c:pt>
                <c:pt idx="3">
                  <c:v>966.78</c:v>
                </c:pt>
                <c:pt idx="4">
                  <c:v>986.2</c:v>
                </c:pt>
                <c:pt idx="5">
                  <c:v>996.03</c:v>
                </c:pt>
                <c:pt idx="6">
                  <c:v>945.2</c:v>
                </c:pt>
                <c:pt idx="7">
                  <c:v>945.02</c:v>
                </c:pt>
                <c:pt idx="8">
                  <c:v>957.79</c:v>
                </c:pt>
                <c:pt idx="9">
                  <c:v>976.64</c:v>
                </c:pt>
                <c:pt idx="10">
                  <c:v>984.65</c:v>
                </c:pt>
                <c:pt idx="11">
                  <c:v>976.37</c:v>
                </c:pt>
              </c:numCache>
            </c:numRef>
          </c:val>
          <c:smooth val="0"/>
          <c:extLst>
            <c:ext xmlns:c16="http://schemas.microsoft.com/office/drawing/2014/chart" uri="{C3380CC4-5D6E-409C-BE32-E72D297353CC}">
              <c16:uniqueId val="{00000000-B460-4CBB-B8ED-A394EDC2AE5A}"/>
            </c:ext>
          </c:extLst>
        </c:ser>
        <c:ser>
          <c:idx val="1"/>
          <c:order val="1"/>
          <c:tx>
            <c:strRef>
              <c:f>'28.ESSA'!$K$6</c:f>
              <c:strCache>
                <c:ptCount val="1"/>
                <c:pt idx="0">
                  <c:v>CUV_Op</c:v>
                </c:pt>
              </c:strCache>
            </c:strRef>
          </c:tx>
          <c:spPr>
            <a:ln w="28575" cap="rnd">
              <a:solidFill>
                <a:schemeClr val="accent2"/>
              </a:solidFill>
              <a:prstDash val="lgDash"/>
              <a:round/>
            </a:ln>
            <a:effectLst/>
          </c:spPr>
          <c:marker>
            <c:symbol val="none"/>
          </c:marker>
          <c:cat>
            <c:strRef>
              <c:f>'28.ESSA'!$A$7:$A$18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'28.ESSA'!$K$7:$K$13</c:f>
              <c:numCache>
                <c:formatCode>0.00</c:formatCode>
                <c:ptCount val="7"/>
              </c:numCache>
            </c:numRef>
          </c:val>
          <c:smooth val="0"/>
          <c:extLst>
            <c:ext xmlns:c16="http://schemas.microsoft.com/office/drawing/2014/chart" uri="{C3380CC4-5D6E-409C-BE32-E72D297353CC}">
              <c16:uniqueId val="{00000001-B460-4CBB-B8ED-A394EDC2AE5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'3. CELSIA COLOMBIA Tolima'!$P$7</c:f>
              <c:strCache>
                <c:ptCount val="1"/>
                <c:pt idx="0">
                  <c:v>Mar-24</c:v>
                </c:pt>
              </c:strCache>
            </c:strRef>
          </c:tx>
          <c:spPr>
            <a:solidFill>
              <a:schemeClr val="accent6">
                <a:tint val="4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Tolima'!$S$7:$W$7</c:f>
              <c:numCache>
                <c:formatCode>0.00</c:formatCode>
                <c:ptCount val="5"/>
                <c:pt idx="0">
                  <c:v>396.61</c:v>
                </c:pt>
                <c:pt idx="1">
                  <c:v>495.76</c:v>
                </c:pt>
                <c:pt idx="2">
                  <c:v>814.55</c:v>
                </c:pt>
                <c:pt idx="3">
                  <c:v>958.3</c:v>
                </c:pt>
                <c:pt idx="4">
                  <c:v>1149.9599999999998</c:v>
                </c:pt>
              </c:numCache>
            </c:numRef>
          </c:val>
          <c:extLst>
            <c:ext xmlns:c16="http://schemas.microsoft.com/office/drawing/2014/chart" uri="{C3380CC4-5D6E-409C-BE32-E72D297353CC}">
              <c16:uniqueId val="{00000000-DC5A-48D0-A8AE-FA13A925B2F8}"/>
            </c:ext>
          </c:extLst>
        </c:ser>
        <c:ser>
          <c:idx val="1"/>
          <c:order val="1"/>
          <c:tx>
            <c:strRef>
              <c:f>'3. CELSIA COLOMBIA Tolima'!$P$8</c:f>
              <c:strCache>
                <c:ptCount val="1"/>
                <c:pt idx="0">
                  <c:v>Abr-24</c:v>
                </c:pt>
              </c:strCache>
            </c:strRef>
          </c:tx>
          <c:spPr>
            <a:solidFill>
              <a:schemeClr val="accent6">
                <a:tint val="5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Tolima'!$S$8:$W$8</c:f>
              <c:numCache>
                <c:formatCode>0.00</c:formatCode>
                <c:ptCount val="5"/>
                <c:pt idx="0">
                  <c:v>399.4</c:v>
                </c:pt>
                <c:pt idx="1">
                  <c:v>499.25</c:v>
                </c:pt>
                <c:pt idx="2">
                  <c:v>844.3</c:v>
                </c:pt>
                <c:pt idx="3">
                  <c:v>993.3</c:v>
                </c:pt>
                <c:pt idx="4">
                  <c:v>1191.9599999999998</c:v>
                </c:pt>
              </c:numCache>
            </c:numRef>
          </c:val>
          <c:extLst>
            <c:ext xmlns:c16="http://schemas.microsoft.com/office/drawing/2014/chart" uri="{C3380CC4-5D6E-409C-BE32-E72D297353CC}">
              <c16:uniqueId val="{00000001-DC5A-48D0-A8AE-FA13A925B2F8}"/>
            </c:ext>
          </c:extLst>
        </c:ser>
        <c:ser>
          <c:idx val="2"/>
          <c:order val="2"/>
          <c:tx>
            <c:strRef>
              <c:f>'3. CELSIA COLOMBIA Tolima'!$P$9</c:f>
              <c:strCache>
                <c:ptCount val="1"/>
                <c:pt idx="0">
                  <c:v>May-24</c:v>
                </c:pt>
              </c:strCache>
            </c:strRef>
          </c:tx>
          <c:spPr>
            <a:solidFill>
              <a:schemeClr val="accent6">
                <a:tint val="6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Tolima'!$S$9:$W$9</c:f>
              <c:numCache>
                <c:formatCode>0.00</c:formatCode>
                <c:ptCount val="5"/>
                <c:pt idx="0">
                  <c:v>407.63</c:v>
                </c:pt>
                <c:pt idx="1">
                  <c:v>509.53</c:v>
                </c:pt>
                <c:pt idx="2">
                  <c:v>866.21</c:v>
                </c:pt>
                <c:pt idx="3">
                  <c:v>1019.07</c:v>
                </c:pt>
                <c:pt idx="4">
                  <c:v>1222.884</c:v>
                </c:pt>
              </c:numCache>
            </c:numRef>
          </c:val>
          <c:extLst>
            <c:ext xmlns:c16="http://schemas.microsoft.com/office/drawing/2014/chart" uri="{C3380CC4-5D6E-409C-BE32-E72D297353CC}">
              <c16:uniqueId val="{00000002-DC5A-48D0-A8AE-FA13A925B2F8}"/>
            </c:ext>
          </c:extLst>
        </c:ser>
        <c:ser>
          <c:idx val="3"/>
          <c:order val="3"/>
          <c:tx>
            <c:strRef>
              <c:f>'3. CELSIA COLOMBIA Tolima'!$P$10</c:f>
              <c:strCache>
                <c:ptCount val="1"/>
                <c:pt idx="0">
                  <c:v>Jun-24</c:v>
                </c:pt>
              </c:strCache>
            </c:strRef>
          </c:tx>
          <c:spPr>
            <a:solidFill>
              <a:schemeClr val="accent6">
                <a:tint val="7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Tolima'!$S$10:$W$10</c:f>
              <c:numCache>
                <c:formatCode>0.00</c:formatCode>
                <c:ptCount val="5"/>
                <c:pt idx="0">
                  <c:v>409.35</c:v>
                </c:pt>
                <c:pt idx="1">
                  <c:v>511.68</c:v>
                </c:pt>
                <c:pt idx="2">
                  <c:v>770.15</c:v>
                </c:pt>
                <c:pt idx="3">
                  <c:v>906.06</c:v>
                </c:pt>
                <c:pt idx="4">
                  <c:v>1087.2719999999999</c:v>
                </c:pt>
              </c:numCache>
            </c:numRef>
          </c:val>
          <c:extLst>
            <c:ext xmlns:c16="http://schemas.microsoft.com/office/drawing/2014/chart" uri="{C3380CC4-5D6E-409C-BE32-E72D297353CC}">
              <c16:uniqueId val="{00000003-DC5A-48D0-A8AE-FA13A925B2F8}"/>
            </c:ext>
          </c:extLst>
        </c:ser>
        <c:ser>
          <c:idx val="4"/>
          <c:order val="4"/>
          <c:tx>
            <c:strRef>
              <c:f>'3. CELSIA COLOMBIA Tolima'!$P$11</c:f>
              <c:strCache>
                <c:ptCount val="1"/>
                <c:pt idx="0">
                  <c:v>Jul-24</c:v>
                </c:pt>
              </c:strCache>
            </c:strRef>
          </c:tx>
          <c:spPr>
            <a:solidFill>
              <a:schemeClr val="accent6">
                <a:tint val="8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Tolima'!$S$11:$W$11</c:f>
              <c:numCache>
                <c:formatCode>0.00</c:formatCode>
                <c:ptCount val="5"/>
                <c:pt idx="0">
                  <c:v>410.67</c:v>
                </c:pt>
                <c:pt idx="1">
                  <c:v>513.33000000000004</c:v>
                </c:pt>
                <c:pt idx="2">
                  <c:v>779.48</c:v>
                </c:pt>
                <c:pt idx="3">
                  <c:v>917.03</c:v>
                </c:pt>
                <c:pt idx="4">
                  <c:v>1100.4359999999999</c:v>
                </c:pt>
              </c:numCache>
            </c:numRef>
          </c:val>
          <c:extLst>
            <c:ext xmlns:c16="http://schemas.microsoft.com/office/drawing/2014/chart" uri="{C3380CC4-5D6E-409C-BE32-E72D297353CC}">
              <c16:uniqueId val="{00000004-DC5A-48D0-A8AE-FA13A925B2F8}"/>
            </c:ext>
          </c:extLst>
        </c:ser>
        <c:ser>
          <c:idx val="5"/>
          <c:order val="5"/>
          <c:tx>
            <c:strRef>
              <c:f>'3. CELSIA COLOMBIA Tolima'!$P$12</c:f>
              <c:strCache>
                <c:ptCount val="1"/>
                <c:pt idx="0">
                  <c:v>Ago-24</c:v>
                </c:pt>
              </c:strCache>
            </c:strRef>
          </c:tx>
          <c:spPr>
            <a:solidFill>
              <a:schemeClr val="accent6">
                <a:tint val="95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Tolima'!$S$12:$W$12</c:f>
              <c:numCache>
                <c:formatCode>0.00</c:formatCode>
                <c:ptCount val="5"/>
                <c:pt idx="0">
                  <c:v>411.5</c:v>
                </c:pt>
                <c:pt idx="1">
                  <c:v>514.37</c:v>
                </c:pt>
                <c:pt idx="2">
                  <c:v>790.8</c:v>
                </c:pt>
                <c:pt idx="3">
                  <c:v>930.35</c:v>
                </c:pt>
                <c:pt idx="4">
                  <c:v>1116.42</c:v>
                </c:pt>
              </c:numCache>
            </c:numRef>
          </c:val>
          <c:extLst>
            <c:ext xmlns:c16="http://schemas.microsoft.com/office/drawing/2014/chart" uri="{C3380CC4-5D6E-409C-BE32-E72D297353CC}">
              <c16:uniqueId val="{00000005-DC5A-48D0-A8AE-FA13A925B2F8}"/>
            </c:ext>
          </c:extLst>
        </c:ser>
        <c:ser>
          <c:idx val="6"/>
          <c:order val="6"/>
          <c:tx>
            <c:strRef>
              <c:f>'3. CELSIA COLOMBIA Tolima'!$P$13</c:f>
              <c:strCache>
                <c:ptCount val="1"/>
                <c:pt idx="0">
                  <c:v>Sep-24</c:v>
                </c:pt>
              </c:strCache>
            </c:strRef>
          </c:tx>
          <c:spPr>
            <a:solidFill>
              <a:schemeClr val="accent6">
                <a:shade val="94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Tolima'!$S$13:$W$13</c:f>
              <c:numCache>
                <c:formatCode>0.00</c:formatCode>
                <c:ptCount val="5"/>
                <c:pt idx="0">
                  <c:v>411.5</c:v>
                </c:pt>
                <c:pt idx="1">
                  <c:v>514.37</c:v>
                </c:pt>
                <c:pt idx="2">
                  <c:v>822.07</c:v>
                </c:pt>
                <c:pt idx="3">
                  <c:v>967.14</c:v>
                </c:pt>
                <c:pt idx="4">
                  <c:v>1160.568</c:v>
                </c:pt>
              </c:numCache>
            </c:numRef>
          </c:val>
          <c:extLst>
            <c:ext xmlns:c16="http://schemas.microsoft.com/office/drawing/2014/chart" uri="{C3380CC4-5D6E-409C-BE32-E72D297353CC}">
              <c16:uniqueId val="{00000006-DC5A-48D0-A8AE-FA13A925B2F8}"/>
            </c:ext>
          </c:extLst>
        </c:ser>
        <c:ser>
          <c:idx val="7"/>
          <c:order val="7"/>
          <c:tx>
            <c:strRef>
              <c:f>'3. CELSIA COLOMBIA Tolima'!$P$14</c:f>
              <c:strCache>
                <c:ptCount val="1"/>
                <c:pt idx="0">
                  <c:v>Oct-24</c:v>
                </c:pt>
              </c:strCache>
            </c:strRef>
          </c:tx>
          <c:spPr>
            <a:solidFill>
              <a:schemeClr val="accent6">
                <a:shade val="8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Tolima'!$S$14:$W$14</c:f>
              <c:numCache>
                <c:formatCode>0.00</c:formatCode>
                <c:ptCount val="5"/>
                <c:pt idx="0">
                  <c:v>412.5</c:v>
                </c:pt>
                <c:pt idx="1">
                  <c:v>515.62</c:v>
                </c:pt>
                <c:pt idx="2">
                  <c:v>861.61</c:v>
                </c:pt>
                <c:pt idx="3">
                  <c:v>1013.66</c:v>
                </c:pt>
                <c:pt idx="4">
                  <c:v>1216.3919999999998</c:v>
                </c:pt>
              </c:numCache>
            </c:numRef>
          </c:val>
          <c:extLst>
            <c:ext xmlns:c16="http://schemas.microsoft.com/office/drawing/2014/chart" uri="{C3380CC4-5D6E-409C-BE32-E72D297353CC}">
              <c16:uniqueId val="{00000007-DC5A-48D0-A8AE-FA13A925B2F8}"/>
            </c:ext>
          </c:extLst>
        </c:ser>
        <c:ser>
          <c:idx val="8"/>
          <c:order val="8"/>
          <c:tx>
            <c:strRef>
              <c:f>'3. CELSIA COLOMBIA Tolima'!$P$15</c:f>
              <c:strCache>
                <c:ptCount val="1"/>
                <c:pt idx="0">
                  <c:v>Nov-24</c:v>
                </c:pt>
              </c:strCache>
            </c:strRef>
          </c:tx>
          <c:spPr>
            <a:solidFill>
              <a:schemeClr val="accent6">
                <a:shade val="73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Tolima'!$S$15:$W$15</c:f>
              <c:numCache>
                <c:formatCode>0.00</c:formatCode>
                <c:ptCount val="5"/>
                <c:pt idx="0">
                  <c:v>411.96</c:v>
                </c:pt>
                <c:pt idx="1">
                  <c:v>514.94000000000005</c:v>
                </c:pt>
                <c:pt idx="2">
                  <c:v>860.7</c:v>
                </c:pt>
                <c:pt idx="3">
                  <c:v>1012.59</c:v>
                </c:pt>
                <c:pt idx="4">
                  <c:v>1215.1079999999999</c:v>
                </c:pt>
              </c:numCache>
            </c:numRef>
          </c:val>
          <c:extLst>
            <c:ext xmlns:c16="http://schemas.microsoft.com/office/drawing/2014/chart" uri="{C3380CC4-5D6E-409C-BE32-E72D297353CC}">
              <c16:uniqueId val="{00000008-DC5A-48D0-A8AE-FA13A925B2F8}"/>
            </c:ext>
          </c:extLst>
        </c:ser>
        <c:ser>
          <c:idx val="9"/>
          <c:order val="9"/>
          <c:tx>
            <c:strRef>
              <c:f>'3. CELSIA COLOMBIA Tolima'!$P$16</c:f>
              <c:strCache>
                <c:ptCount val="1"/>
                <c:pt idx="0">
                  <c:v>Dic-24</c:v>
                </c:pt>
              </c:strCache>
            </c:strRef>
          </c:tx>
          <c:spPr>
            <a:solidFill>
              <a:schemeClr val="accent6">
                <a:shade val="62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Tolima'!$S$16:$W$16</c:f>
              <c:numCache>
                <c:formatCode>0.00</c:formatCode>
                <c:ptCount val="5"/>
                <c:pt idx="0">
                  <c:v>417.14</c:v>
                </c:pt>
                <c:pt idx="1">
                  <c:v>521.42999999999995</c:v>
                </c:pt>
                <c:pt idx="2">
                  <c:v>886.43</c:v>
                </c:pt>
                <c:pt idx="3">
                  <c:v>1042.8599999999999</c:v>
                </c:pt>
                <c:pt idx="4">
                  <c:v>1251.4319999999998</c:v>
                </c:pt>
              </c:numCache>
            </c:numRef>
          </c:val>
          <c:extLst>
            <c:ext xmlns:c16="http://schemas.microsoft.com/office/drawing/2014/chart" uri="{C3380CC4-5D6E-409C-BE32-E72D297353CC}">
              <c16:uniqueId val="{00000009-DC5A-48D0-A8AE-FA13A925B2F8}"/>
            </c:ext>
          </c:extLst>
        </c:ser>
        <c:ser>
          <c:idx val="10"/>
          <c:order val="10"/>
          <c:tx>
            <c:strRef>
              <c:f>'3. CELSIA COLOMBIA Tolima'!$P$17</c:f>
              <c:strCache>
                <c:ptCount val="1"/>
                <c:pt idx="0">
                  <c:v>Ene-25</c:v>
                </c:pt>
              </c:strCache>
            </c:strRef>
          </c:tx>
          <c:spPr>
            <a:solidFill>
              <a:schemeClr val="accent6">
                <a:shade val="51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Tolima'!$S$17:$W$17</c:f>
              <c:numCache>
                <c:formatCode>0.00</c:formatCode>
                <c:ptCount val="5"/>
                <c:pt idx="0">
                  <c:v>419.05</c:v>
                </c:pt>
                <c:pt idx="1">
                  <c:v>523.82000000000005</c:v>
                </c:pt>
                <c:pt idx="2">
                  <c:v>888.77</c:v>
                </c:pt>
                <c:pt idx="3">
                  <c:v>1045.6099999999999</c:v>
                </c:pt>
                <c:pt idx="4">
                  <c:v>1254.7319999999997</c:v>
                </c:pt>
              </c:numCache>
            </c:numRef>
          </c:val>
          <c:extLst>
            <c:ext xmlns:c16="http://schemas.microsoft.com/office/drawing/2014/chart" uri="{C3380CC4-5D6E-409C-BE32-E72D297353CC}">
              <c16:uniqueId val="{0000000A-DC5A-48D0-A8AE-FA13A925B2F8}"/>
            </c:ext>
          </c:extLst>
        </c:ser>
        <c:ser>
          <c:idx val="11"/>
          <c:order val="11"/>
          <c:tx>
            <c:strRef>
              <c:f>'3. CELSIA COLOMBIA Tolima'!$P$18</c:f>
              <c:strCache>
                <c:ptCount val="1"/>
                <c:pt idx="0">
                  <c:v>Feb-25</c:v>
                </c:pt>
              </c:strCache>
            </c:strRef>
          </c:tx>
          <c:spPr>
            <a:solidFill>
              <a:schemeClr val="accent6">
                <a:shade val="40000"/>
              </a:schemeClr>
            </a:solidFill>
            <a:ln>
              <a:noFill/>
            </a:ln>
            <a:effectLst/>
          </c:spPr>
          <c:invertIfNegative val="0"/>
          <c:cat>
            <c:strRef>
              <c:f>'3. CELSIA COLOMBIA Tolima'!$S$6:$W$6</c:f>
              <c:strCache>
                <c:ptCount val="5"/>
                <c:pt idx="0">
                  <c:v>ESTRATO 1</c:v>
                </c:pt>
                <c:pt idx="1">
                  <c:v>ESTRATO 2</c:v>
                </c:pt>
                <c:pt idx="2">
                  <c:v>ESTRATO 3</c:v>
                </c:pt>
                <c:pt idx="3">
                  <c:v>ESTRATO 4</c:v>
                </c:pt>
                <c:pt idx="4">
                  <c:v>ESTRATO 5 y 6, Ind y Com</c:v>
                </c:pt>
              </c:strCache>
            </c:strRef>
          </c:cat>
          <c:val>
            <c:numRef>
              <c:f>'3. CELSIA COLOMBIA Tolima'!$S$18:$W$18</c:f>
              <c:numCache>
                <c:formatCode>0.00</c:formatCode>
                <c:ptCount val="5"/>
                <c:pt idx="0">
                  <c:v>422.98</c:v>
                </c:pt>
                <c:pt idx="1">
                  <c:v>528.74</c:v>
                </c:pt>
                <c:pt idx="2">
                  <c:v>889.92</c:v>
                </c:pt>
                <c:pt idx="3">
                  <c:v>1046.96</c:v>
                </c:pt>
                <c:pt idx="4">
                  <c:v>1256.3520000000001</c:v>
                </c:pt>
              </c:numCache>
            </c:numRef>
          </c:val>
          <c:extLst>
            <c:ext xmlns:c16="http://schemas.microsoft.com/office/drawing/2014/chart" uri="{C3380CC4-5D6E-409C-BE32-E72D297353CC}">
              <c16:uniqueId val="{0000000B-DC5A-48D0-A8AE-FA13A925B2F8}"/>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'28.ESSA'!$D$6</c:f>
              <c:strCache>
                <c:ptCount val="1"/>
                <c:pt idx="0">
                  <c:v>GM</c:v>
                </c:pt>
              </c:strCache>
            </c:strRef>
          </c:tx>
          <c:spPr>
            <a:solidFill>
              <a:schemeClr val="accent2"/>
            </a:solidFill>
            <a:ln>
              <a:noFill/>
            </a:ln>
            <a:effectLst/>
          </c:spPr>
          <c:val>
            <c:numRef>
              <c:f>'28.ESSA'!$D$7:$D$18</c:f>
              <c:numCache>
                <c:formatCode>0.00</c:formatCode>
                <c:ptCount val="12"/>
                <c:pt idx="0">
                  <c:v>376.01</c:v>
                </c:pt>
                <c:pt idx="1">
                  <c:v>390.11</c:v>
                </c:pt>
                <c:pt idx="2">
                  <c:v>398.17</c:v>
                </c:pt>
                <c:pt idx="3">
                  <c:v>398.55</c:v>
                </c:pt>
                <c:pt idx="4">
                  <c:v>399.8</c:v>
                </c:pt>
                <c:pt idx="5">
                  <c:v>401.32</c:v>
                </c:pt>
                <c:pt idx="6">
                  <c:v>391.88</c:v>
                </c:pt>
                <c:pt idx="7">
                  <c:v>397.74</c:v>
                </c:pt>
                <c:pt idx="8">
                  <c:v>398.48</c:v>
                </c:pt>
                <c:pt idx="9">
                  <c:v>401.59</c:v>
                </c:pt>
                <c:pt idx="10">
                  <c:v>403.9</c:v>
                </c:pt>
                <c:pt idx="11">
                  <c:v>400.59</c:v>
                </c:pt>
              </c:numCache>
            </c:numRef>
          </c:val>
          <c:extLst>
            <c:ext xmlns:c16="http://schemas.microsoft.com/office/drawing/2014/chart" uri="{C3380CC4-5D6E-409C-BE32-E72D297353CC}">
              <c16:uniqueId val="{00000000-FEB6-42D5-9EE3-125CDF28085C}"/>
            </c:ext>
          </c:extLst>
        </c:ser>
        <c:ser>
          <c:idx val="2"/>
          <c:order val="2"/>
          <c:tx>
            <c:strRef>
              <c:f>'28.ESSA'!$G$6</c:f>
              <c:strCache>
                <c:ptCount val="1"/>
                <c:pt idx="0">
                  <c:v>D</c:v>
                </c:pt>
              </c:strCache>
            </c:strRef>
          </c:tx>
          <c:spPr>
            <a:solidFill>
              <a:schemeClr val="accent3"/>
            </a:solidFill>
            <a:ln>
              <a:noFill/>
            </a:ln>
            <a:effectLst/>
          </c:spPr>
          <c:val>
            <c:numRef>
              <c:f>'28.ESSA'!$G$7:$G$18</c:f>
              <c:numCache>
                <c:formatCode>0.00</c:formatCode>
                <c:ptCount val="12"/>
                <c:pt idx="0">
                  <c:v>293.48</c:v>
                </c:pt>
                <c:pt idx="1">
                  <c:v>297.05</c:v>
                </c:pt>
                <c:pt idx="2">
                  <c:v>285.69</c:v>
                </c:pt>
                <c:pt idx="3">
                  <c:v>282.14</c:v>
                </c:pt>
                <c:pt idx="4">
                  <c:v>295.07</c:v>
                </c:pt>
                <c:pt idx="5">
                  <c:v>294.55</c:v>
                </c:pt>
                <c:pt idx="6">
                  <c:v>282.06</c:v>
                </c:pt>
                <c:pt idx="7">
                  <c:v>282.74</c:v>
                </c:pt>
                <c:pt idx="8">
                  <c:v>291.95999999999998</c:v>
                </c:pt>
                <c:pt idx="9">
                  <c:v>299.75</c:v>
                </c:pt>
                <c:pt idx="10">
                  <c:v>292.11</c:v>
                </c:pt>
                <c:pt idx="11">
                  <c:v>293.51</c:v>
                </c:pt>
              </c:numCache>
            </c:numRef>
          </c:val>
          <c:extLst>
            <c:ext xmlns:c16="http://schemas.microsoft.com/office/drawing/2014/chart" uri="{C3380CC4-5D6E-409C-BE32-E72D297353CC}">
              <c16:uniqueId val="{00000001-FEB6-42D5-9EE3-125CDF28085C}"/>
            </c:ext>
          </c:extLst>
        </c:ser>
        <c:ser>
          <c:idx val="3"/>
          <c:order val="3"/>
          <c:tx>
            <c:strRef>
              <c:f>'28.ESSA'!$H$6</c:f>
              <c:strCache>
                <c:ptCount val="1"/>
                <c:pt idx="0">
                  <c:v>CV</c:v>
                </c:pt>
              </c:strCache>
            </c:strRef>
          </c:tx>
          <c:spPr>
            <a:solidFill>
              <a:schemeClr val="accent4"/>
            </a:solidFill>
            <a:ln>
              <a:noFill/>
            </a:ln>
            <a:effectLst/>
          </c:spPr>
          <c:val>
            <c:numRef>
              <c:f>'28.ESSA'!$H$7:$H$18</c:f>
              <c:numCache>
                <c:formatCode>0.00</c:formatCode>
                <c:ptCount val="12"/>
                <c:pt idx="0">
                  <c:v>122.66</c:v>
                </c:pt>
                <c:pt idx="1">
                  <c:v>123.27</c:v>
                </c:pt>
                <c:pt idx="2">
                  <c:v>123.83</c:v>
                </c:pt>
                <c:pt idx="3">
                  <c:v>122.64</c:v>
                </c:pt>
                <c:pt idx="4">
                  <c:v>124.54</c:v>
                </c:pt>
                <c:pt idx="5">
                  <c:v>126.41</c:v>
                </c:pt>
                <c:pt idx="6">
                  <c:v>128.9</c:v>
                </c:pt>
                <c:pt idx="7">
                  <c:v>126.03</c:v>
                </c:pt>
                <c:pt idx="8">
                  <c:v>124.74</c:v>
                </c:pt>
                <c:pt idx="9">
                  <c:v>127.32</c:v>
                </c:pt>
                <c:pt idx="10">
                  <c:v>132.22999999999999</c:v>
                </c:pt>
                <c:pt idx="11">
                  <c:v>132.81</c:v>
                </c:pt>
              </c:numCache>
            </c:numRef>
          </c:val>
          <c:extLst>
            <c:ext xmlns:c16="http://schemas.microsoft.com/office/drawing/2014/chart" uri="{C3380CC4-5D6E-409C-BE32-E72D297353CC}">
              <c16:uniqueId val="{00000002-FEB6-42D5-9EE3-125CDF28085C}"/>
            </c:ext>
          </c:extLst>
        </c:ser>
        <c:ser>
          <c:idx val="4"/>
          <c:order val="4"/>
          <c:tx>
            <c:strRef>
              <c:f>'28.ESSA'!$F$6</c:f>
              <c:strCache>
                <c:ptCount val="1"/>
                <c:pt idx="0">
                  <c:v>PR</c:v>
                </c:pt>
              </c:strCache>
            </c:strRef>
          </c:tx>
          <c:spPr>
            <a:solidFill>
              <a:schemeClr val="accent5"/>
            </a:solidFill>
            <a:ln>
              <a:noFill/>
            </a:ln>
            <a:effectLst/>
          </c:spPr>
          <c:val>
            <c:numRef>
              <c:f>'28.ESSA'!$F$7:$F$18</c:f>
              <c:numCache>
                <c:formatCode>0.00</c:formatCode>
                <c:ptCount val="12"/>
                <c:pt idx="0">
                  <c:v>80.25</c:v>
                </c:pt>
                <c:pt idx="1">
                  <c:v>83.22</c:v>
                </c:pt>
                <c:pt idx="2">
                  <c:v>82.69</c:v>
                </c:pt>
                <c:pt idx="3">
                  <c:v>84.66</c:v>
                </c:pt>
                <c:pt idx="4">
                  <c:v>83.17</c:v>
                </c:pt>
                <c:pt idx="5">
                  <c:v>83.92</c:v>
                </c:pt>
                <c:pt idx="6">
                  <c:v>81.84</c:v>
                </c:pt>
                <c:pt idx="7">
                  <c:v>84.28</c:v>
                </c:pt>
                <c:pt idx="8">
                  <c:v>83.61</c:v>
                </c:pt>
                <c:pt idx="9">
                  <c:v>84.69</c:v>
                </c:pt>
                <c:pt idx="10">
                  <c:v>85.92</c:v>
                </c:pt>
                <c:pt idx="11">
                  <c:v>84.97</c:v>
                </c:pt>
              </c:numCache>
            </c:numRef>
          </c:val>
          <c:extLst>
            <c:ext xmlns:c16="http://schemas.microsoft.com/office/drawing/2014/chart" uri="{C3380CC4-5D6E-409C-BE32-E72D297353CC}">
              <c16:uniqueId val="{00000003-FEB6-42D5-9EE3-125CDF28085C}"/>
            </c:ext>
          </c:extLst>
        </c:ser>
        <c:ser>
          <c:idx val="5"/>
          <c:order val="5"/>
          <c:tx>
            <c:strRef>
              <c:f>'28.ESSA'!$E$6</c:f>
              <c:strCache>
                <c:ptCount val="1"/>
                <c:pt idx="0">
                  <c:v>TM</c:v>
                </c:pt>
              </c:strCache>
            </c:strRef>
          </c:tx>
          <c:spPr>
            <a:solidFill>
              <a:schemeClr val="accent6"/>
            </a:solidFill>
            <a:ln>
              <a:noFill/>
            </a:ln>
            <a:effectLst/>
          </c:spPr>
          <c:val>
            <c:numRef>
              <c:f>'28.ESSA'!$E$7:$E$18</c:f>
              <c:numCache>
                <c:formatCode>0.00</c:formatCode>
                <c:ptCount val="12"/>
                <c:pt idx="0">
                  <c:v>57.43</c:v>
                </c:pt>
                <c:pt idx="1">
                  <c:v>54.27</c:v>
                </c:pt>
                <c:pt idx="2">
                  <c:v>47.96</c:v>
                </c:pt>
                <c:pt idx="3">
                  <c:v>52.84</c:v>
                </c:pt>
                <c:pt idx="4">
                  <c:v>55.93</c:v>
                </c:pt>
                <c:pt idx="5">
                  <c:v>57.14</c:v>
                </c:pt>
                <c:pt idx="6">
                  <c:v>48.55</c:v>
                </c:pt>
                <c:pt idx="7">
                  <c:v>52.27</c:v>
                </c:pt>
                <c:pt idx="8">
                  <c:v>55.37</c:v>
                </c:pt>
                <c:pt idx="9">
                  <c:v>58.19</c:v>
                </c:pt>
                <c:pt idx="10">
                  <c:v>56.03</c:v>
                </c:pt>
                <c:pt idx="11">
                  <c:v>49.85</c:v>
                </c:pt>
              </c:numCache>
            </c:numRef>
          </c:val>
          <c:extLst>
            <c:ext xmlns:c16="http://schemas.microsoft.com/office/drawing/2014/chart" uri="{C3380CC4-5D6E-409C-BE32-E72D297353CC}">
              <c16:uniqueId val="{00000004-FEB6-42D5-9EE3-125CDF28085C}"/>
            </c:ext>
          </c:extLst>
        </c:ser>
        <c:ser>
          <c:idx val="6"/>
          <c:order val="6"/>
          <c:tx>
            <c:strRef>
              <c:f>'28.ESSA'!$I$6</c:f>
              <c:strCache>
                <c:ptCount val="1"/>
                <c:pt idx="0">
                  <c:v>RM</c:v>
                </c:pt>
              </c:strCache>
            </c:strRef>
          </c:tx>
          <c:spPr>
            <a:solidFill>
              <a:schemeClr val="accent5">
                <a:lumMod val="75000"/>
              </a:schemeClr>
            </a:solidFill>
            <a:ln>
              <a:noFill/>
            </a:ln>
            <a:effectLst/>
          </c:spPr>
          <c:val>
            <c:numRef>
              <c:f>'28.ESSA'!$I$7:$I$18</c:f>
              <c:numCache>
                <c:formatCode>0.00</c:formatCode>
                <c:ptCount val="12"/>
                <c:pt idx="0">
                  <c:v>7.08</c:v>
                </c:pt>
                <c:pt idx="1">
                  <c:v>7.64</c:v>
                </c:pt>
                <c:pt idx="2">
                  <c:v>39.130000000000003</c:v>
                </c:pt>
                <c:pt idx="3">
                  <c:v>25.96</c:v>
                </c:pt>
                <c:pt idx="4">
                  <c:v>27.68</c:v>
                </c:pt>
                <c:pt idx="5">
                  <c:v>32.68</c:v>
                </c:pt>
                <c:pt idx="6">
                  <c:v>11.97</c:v>
                </c:pt>
                <c:pt idx="7">
                  <c:v>1.96</c:v>
                </c:pt>
                <c:pt idx="8">
                  <c:v>3.63</c:v>
                </c:pt>
                <c:pt idx="9">
                  <c:v>5.0999999999999996</c:v>
                </c:pt>
                <c:pt idx="10">
                  <c:v>14.46</c:v>
                </c:pt>
                <c:pt idx="11">
                  <c:v>14.64</c:v>
                </c:pt>
              </c:numCache>
            </c:numRef>
          </c:val>
          <c:extLst>
            <c:ext xmlns:c16="http://schemas.microsoft.com/office/drawing/2014/chart" uri="{C3380CC4-5D6E-409C-BE32-E72D297353CC}">
              <c16:uniqueId val="{00000005-FEB6-42D5-9EE3-125CDF28085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'28.ESSA'!$J$6</c:f>
              <c:strCache>
                <c:ptCount val="1"/>
                <c:pt idx="0">
                  <c:v>CUV_119</c:v>
                </c:pt>
              </c:strCache>
            </c:strRef>
          </c:tx>
          <c:spPr>
            <a:ln w="28575" cap="rnd" cmpd="sng" algn="ctr">
              <a:solidFill>
                <a:schemeClr val="tx1"/>
              </a:solidFill>
              <a:prstDash val="solid"/>
              <a:round/>
            </a:ln>
            <a:effectLst/>
          </c:spPr>
          <c:marker>
            <c:symbol val="none"/>
          </c:marker>
          <c:cat>
            <c:strRef>
              <c:f>'28.ESSA'!$A$7:$A$18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'28.ESSA'!$J$7:$J$18</c:f>
              <c:numCache>
                <c:formatCode>0.00</c:formatCode>
                <c:ptCount val="12"/>
                <c:pt idx="0">
                  <c:v>936.92</c:v>
                </c:pt>
                <c:pt idx="1">
                  <c:v>955.55</c:v>
                </c:pt>
                <c:pt idx="2">
                  <c:v>977.48</c:v>
                </c:pt>
                <c:pt idx="3">
                  <c:v>966.78</c:v>
                </c:pt>
                <c:pt idx="4">
                  <c:v>986.2</c:v>
                </c:pt>
                <c:pt idx="5">
                  <c:v>996.03</c:v>
                </c:pt>
                <c:pt idx="6">
                  <c:v>945.2</c:v>
                </c:pt>
                <c:pt idx="7">
                  <c:v>945.02</c:v>
                </c:pt>
                <c:pt idx="8">
                  <c:v>957.79</c:v>
                </c:pt>
                <c:pt idx="9">
                  <c:v>976.64</c:v>
                </c:pt>
                <c:pt idx="10">
                  <c:v>984.65</c:v>
                </c:pt>
                <c:pt idx="11">
                  <c:v>976.37</c:v>
                </c:pt>
              </c:numCache>
            </c:numRef>
          </c:val>
          <c:smooth val="0"/>
          <c:extLst>
            <c:ext xmlns:c16="http://schemas.microsoft.com/office/drawing/2014/chart" uri="{C3380CC4-5D6E-409C-BE32-E72D297353CC}">
              <c16:uniqueId val="{00000006-FEB6-42D5-9EE3-125CDF28085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'28.ESSA'!$P$7</c:f>
              <c:strCache>
                <c:ptCount val="1"/>
                <c:pt idx="0">
                  <c:v>Mar-24</c:v>
                </c:pt>
              </c:strCache>
            </c:strRef>
          </c:tx>
          <c:spPr>
            <a:solidFill>
              <a:schemeClr val="accent6">
                <a:tint val="4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'28.ESSA'!$S$7:$W$7</c:f>
              <c:numCache>
                <c:formatCode>0.00</c:formatCode>
                <c:ptCount val="5"/>
                <c:pt idx="0">
                  <c:v>387.69</c:v>
                </c:pt>
                <c:pt idx="1">
                  <c:v>484.62</c:v>
                </c:pt>
                <c:pt idx="2">
                  <c:v>796.38</c:v>
                </c:pt>
                <c:pt idx="3">
                  <c:v>936.92</c:v>
                </c:pt>
                <c:pt idx="4">
                  <c:v>1124.3</c:v>
                </c:pt>
              </c:numCache>
            </c:numRef>
          </c:val>
          <c:extLst>
            <c:ext xmlns:c16="http://schemas.microsoft.com/office/drawing/2014/chart" uri="{C3380CC4-5D6E-409C-BE32-E72D297353CC}">
              <c16:uniqueId val="{00000000-F943-48CE-A075-4826B6D489E7}"/>
            </c:ext>
          </c:extLst>
        </c:ser>
        <c:ser>
          <c:idx val="1"/>
          <c:order val="1"/>
          <c:tx>
            <c:strRef>
              <c:f>'28.ESSA'!$P$8</c:f>
              <c:strCache>
                <c:ptCount val="1"/>
                <c:pt idx="0">
                  <c:v>Abr-24</c:v>
                </c:pt>
              </c:strCache>
            </c:strRef>
          </c:tx>
          <c:spPr>
            <a:solidFill>
              <a:schemeClr val="accent6">
                <a:tint val="5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'28.ESSA'!$S$8:$W$8</c:f>
              <c:numCache>
                <c:formatCode>0.00</c:formatCode>
                <c:ptCount val="5"/>
                <c:pt idx="0">
                  <c:v>390.43</c:v>
                </c:pt>
                <c:pt idx="1">
                  <c:v>488.03</c:v>
                </c:pt>
                <c:pt idx="2">
                  <c:v>812.22</c:v>
                </c:pt>
                <c:pt idx="3">
                  <c:v>955.55</c:v>
                </c:pt>
                <c:pt idx="4">
                  <c:v>1146.6599999999999</c:v>
                </c:pt>
              </c:numCache>
            </c:numRef>
          </c:val>
          <c:extLst>
            <c:ext xmlns:c16="http://schemas.microsoft.com/office/drawing/2014/chart" uri="{C3380CC4-5D6E-409C-BE32-E72D297353CC}">
              <c16:uniqueId val="{00000001-F943-48CE-A075-4826B6D489E7}"/>
            </c:ext>
          </c:extLst>
        </c:ser>
        <c:ser>
          <c:idx val="2"/>
          <c:order val="2"/>
          <c:tx>
            <c:strRef>
              <c:f>'28.ESSA'!$P$9</c:f>
              <c:strCache>
                <c:ptCount val="1"/>
                <c:pt idx="0">
                  <c:v>May-24</c:v>
                </c:pt>
              </c:strCache>
            </c:strRef>
          </c:tx>
          <c:spPr>
            <a:solidFill>
              <a:schemeClr val="accent6">
                <a:tint val="6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'28.ESSA'!$S$9:$W$9</c:f>
              <c:numCache>
                <c:formatCode>0.00</c:formatCode>
                <c:ptCount val="5"/>
                <c:pt idx="0">
                  <c:v>392.74</c:v>
                </c:pt>
                <c:pt idx="1">
                  <c:v>490.93</c:v>
                </c:pt>
                <c:pt idx="2">
                  <c:v>830.86</c:v>
                </c:pt>
                <c:pt idx="3">
                  <c:v>977.48</c:v>
                </c:pt>
                <c:pt idx="4">
                  <c:v>1172.97</c:v>
                </c:pt>
              </c:numCache>
            </c:numRef>
          </c:val>
          <c:extLst>
            <c:ext xmlns:c16="http://schemas.microsoft.com/office/drawing/2014/chart" uri="{C3380CC4-5D6E-409C-BE32-E72D297353CC}">
              <c16:uniqueId val="{00000002-F943-48CE-A075-4826B6D489E7}"/>
            </c:ext>
          </c:extLst>
        </c:ser>
        <c:ser>
          <c:idx val="3"/>
          <c:order val="3"/>
          <c:tx>
            <c:strRef>
              <c:f>'28.ESSA'!$P$10</c:f>
              <c:strCache>
                <c:ptCount val="1"/>
                <c:pt idx="0">
                  <c:v>Jun-24</c:v>
                </c:pt>
              </c:strCache>
            </c:strRef>
          </c:tx>
          <c:spPr>
            <a:solidFill>
              <a:schemeClr val="accent6">
                <a:tint val="7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'28.ESSA'!$S$10:$W$10</c:f>
              <c:numCache>
                <c:formatCode>0.00</c:formatCode>
                <c:ptCount val="5"/>
                <c:pt idx="0">
                  <c:v>394.4</c:v>
                </c:pt>
                <c:pt idx="1">
                  <c:v>493</c:v>
                </c:pt>
                <c:pt idx="2">
                  <c:v>821.76</c:v>
                </c:pt>
                <c:pt idx="3">
                  <c:v>966.78</c:v>
                </c:pt>
                <c:pt idx="4">
                  <c:v>1160.136</c:v>
                </c:pt>
              </c:numCache>
            </c:numRef>
          </c:val>
          <c:extLst>
            <c:ext xmlns:c16="http://schemas.microsoft.com/office/drawing/2014/chart" uri="{C3380CC4-5D6E-409C-BE32-E72D297353CC}">
              <c16:uniqueId val="{00000003-F943-48CE-A075-4826B6D489E7}"/>
            </c:ext>
          </c:extLst>
        </c:ser>
        <c:ser>
          <c:idx val="4"/>
          <c:order val="4"/>
          <c:tx>
            <c:strRef>
              <c:f>'28.ESSA'!$P$11</c:f>
              <c:strCache>
                <c:ptCount val="1"/>
                <c:pt idx="0">
                  <c:v>Jul-24</c:v>
                </c:pt>
              </c:strCache>
            </c:strRef>
          </c:tx>
          <c:spPr>
            <a:solidFill>
              <a:schemeClr val="accent6">
                <a:tint val="8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'28.ESSA'!$S$11:$W$11</c:f>
              <c:numCache>
                <c:formatCode>0.00</c:formatCode>
                <c:ptCount val="5"/>
                <c:pt idx="0">
                  <c:v>395.67</c:v>
                </c:pt>
                <c:pt idx="1">
                  <c:v>494.59</c:v>
                </c:pt>
                <c:pt idx="2">
                  <c:v>838.27</c:v>
                </c:pt>
                <c:pt idx="3">
                  <c:v>986.2</c:v>
                </c:pt>
                <c:pt idx="4">
                  <c:v>1183.44</c:v>
                </c:pt>
              </c:numCache>
            </c:numRef>
          </c:val>
          <c:extLst>
            <c:ext xmlns:c16="http://schemas.microsoft.com/office/drawing/2014/chart" uri="{C3380CC4-5D6E-409C-BE32-E72D297353CC}">
              <c16:uniqueId val="{00000004-F943-48CE-A075-4826B6D489E7}"/>
            </c:ext>
          </c:extLst>
        </c:ser>
        <c:ser>
          <c:idx val="5"/>
          <c:order val="5"/>
          <c:tx>
            <c:strRef>
              <c:f>'28.ESSA'!$P$12</c:f>
              <c:strCache>
                <c:ptCount val="1"/>
                <c:pt idx="0">
                  <c:v>Ago-24</c:v>
                </c:pt>
              </c:strCache>
            </c:strRef>
          </c:tx>
          <c:spPr>
            <a:solidFill>
              <a:schemeClr val="accent6">
                <a:tint val="95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'28.ESSA'!$S$12:$W$12</c:f>
              <c:numCache>
                <c:formatCode>0.00</c:formatCode>
                <c:ptCount val="5"/>
                <c:pt idx="0">
                  <c:v>398.41</c:v>
                </c:pt>
                <c:pt idx="1">
                  <c:v>498.01</c:v>
                </c:pt>
                <c:pt idx="2">
                  <c:v>846.62</c:v>
                </c:pt>
                <c:pt idx="3">
                  <c:v>996.03</c:v>
                </c:pt>
                <c:pt idx="4">
                  <c:v>1195.2359999999999</c:v>
                </c:pt>
              </c:numCache>
            </c:numRef>
          </c:val>
          <c:extLst>
            <c:ext xmlns:c16="http://schemas.microsoft.com/office/drawing/2014/chart" uri="{C3380CC4-5D6E-409C-BE32-E72D297353CC}">
              <c16:uniqueId val="{00000005-F943-48CE-A075-4826B6D489E7}"/>
            </c:ext>
          </c:extLst>
        </c:ser>
        <c:ser>
          <c:idx val="6"/>
          <c:order val="6"/>
          <c:tx>
            <c:strRef>
              <c:f>'28.ESSA'!$P$13</c:f>
              <c:strCache>
                <c:ptCount val="1"/>
                <c:pt idx="0">
                  <c:v>Sep-24</c:v>
                </c:pt>
              </c:strCache>
            </c:strRef>
          </c:tx>
          <c:spPr>
            <a:solidFill>
              <a:schemeClr val="accent6">
                <a:shade val="94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'28.ESSA'!$S$13:$W$13</c:f>
              <c:numCache>
                <c:formatCode>0.00</c:formatCode>
                <c:ptCount val="5"/>
                <c:pt idx="0">
                  <c:v>398.41</c:v>
                </c:pt>
                <c:pt idx="1">
                  <c:v>498.01</c:v>
                </c:pt>
                <c:pt idx="2">
                  <c:v>803.42</c:v>
                </c:pt>
                <c:pt idx="3">
                  <c:v>945.2</c:v>
                </c:pt>
                <c:pt idx="4">
                  <c:v>1134.24</c:v>
                </c:pt>
              </c:numCache>
            </c:numRef>
          </c:val>
          <c:extLst>
            <c:ext xmlns:c16="http://schemas.microsoft.com/office/drawing/2014/chart" uri="{C3380CC4-5D6E-409C-BE32-E72D297353CC}">
              <c16:uniqueId val="{00000006-F943-48CE-A075-4826B6D489E7}"/>
            </c:ext>
          </c:extLst>
        </c:ser>
        <c:ser>
          <c:idx val="7"/>
          <c:order val="7"/>
          <c:tx>
            <c:strRef>
              <c:f>'28.ESSA'!$P$14</c:f>
              <c:strCache>
                <c:ptCount val="1"/>
                <c:pt idx="0">
                  <c:v>Oct-24</c:v>
                </c:pt>
              </c:strCache>
            </c:strRef>
          </c:tx>
          <c:spPr>
            <a:solidFill>
              <a:schemeClr val="accent6">
                <a:shade val="8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'28.ESSA'!$S$14:$W$14</c:f>
              <c:numCache>
                <c:formatCode>0.00</c:formatCode>
                <c:ptCount val="5"/>
                <c:pt idx="0">
                  <c:v>399.38</c:v>
                </c:pt>
                <c:pt idx="1">
                  <c:v>499.23</c:v>
                </c:pt>
                <c:pt idx="2">
                  <c:v>803.27</c:v>
                </c:pt>
                <c:pt idx="3">
                  <c:v>945.03</c:v>
                </c:pt>
                <c:pt idx="4">
                  <c:v>1134.03</c:v>
                </c:pt>
              </c:numCache>
            </c:numRef>
          </c:val>
          <c:extLst>
            <c:ext xmlns:c16="http://schemas.microsoft.com/office/drawing/2014/chart" uri="{C3380CC4-5D6E-409C-BE32-E72D297353CC}">
              <c16:uniqueId val="{00000007-F943-48CE-A075-4826B6D489E7}"/>
            </c:ext>
          </c:extLst>
        </c:ser>
        <c:ser>
          <c:idx val="8"/>
          <c:order val="8"/>
          <c:tx>
            <c:strRef>
              <c:f>'28.ESSA'!$P$15</c:f>
              <c:strCache>
                <c:ptCount val="1"/>
                <c:pt idx="0">
                  <c:v>Nov-24</c:v>
                </c:pt>
              </c:strCache>
            </c:strRef>
          </c:tx>
          <c:spPr>
            <a:solidFill>
              <a:schemeClr val="accent6">
                <a:shade val="73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'28.ESSA'!$S$15:$W$15</c:f>
              <c:numCache>
                <c:formatCode>0.00</c:formatCode>
                <c:ptCount val="5"/>
                <c:pt idx="0">
                  <c:v>398.85</c:v>
                </c:pt>
                <c:pt idx="1">
                  <c:v>498.57</c:v>
                </c:pt>
                <c:pt idx="2">
                  <c:v>814.12</c:v>
                </c:pt>
                <c:pt idx="3">
                  <c:v>957.79</c:v>
                </c:pt>
                <c:pt idx="4">
                  <c:v>1149.348</c:v>
                </c:pt>
              </c:numCache>
            </c:numRef>
          </c:val>
          <c:extLst>
            <c:ext xmlns:c16="http://schemas.microsoft.com/office/drawing/2014/chart" uri="{C3380CC4-5D6E-409C-BE32-E72D297353CC}">
              <c16:uniqueId val="{00000008-F943-48CE-A075-4826B6D489E7}"/>
            </c:ext>
          </c:extLst>
        </c:ser>
        <c:ser>
          <c:idx val="9"/>
          <c:order val="9"/>
          <c:tx>
            <c:strRef>
              <c:f>'28.ESSA'!$P$16</c:f>
              <c:strCache>
                <c:ptCount val="1"/>
                <c:pt idx="0">
                  <c:v>Dic-24</c:v>
                </c:pt>
              </c:strCache>
            </c:strRef>
          </c:tx>
          <c:spPr>
            <a:solidFill>
              <a:schemeClr val="accent6">
                <a:shade val="62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'28.ESSA'!$S$16:$W$16</c:f>
              <c:numCache>
                <c:formatCode>0.00</c:formatCode>
                <c:ptCount val="5"/>
                <c:pt idx="0">
                  <c:v>399.94</c:v>
                </c:pt>
                <c:pt idx="1">
                  <c:v>499.92</c:v>
                </c:pt>
                <c:pt idx="2">
                  <c:v>830.14</c:v>
                </c:pt>
                <c:pt idx="3">
                  <c:v>976.64</c:v>
                </c:pt>
                <c:pt idx="4">
                  <c:v>1171.9679999999998</c:v>
                </c:pt>
              </c:numCache>
            </c:numRef>
          </c:val>
          <c:extLst>
            <c:ext xmlns:c16="http://schemas.microsoft.com/office/drawing/2014/chart" uri="{C3380CC4-5D6E-409C-BE32-E72D297353CC}">
              <c16:uniqueId val="{00000009-F943-48CE-A075-4826B6D489E7}"/>
            </c:ext>
          </c:extLst>
        </c:ser>
        <c:ser>
          <c:idx val="10"/>
          <c:order val="10"/>
          <c:tx>
            <c:strRef>
              <c:f>'28.ESSA'!$P$17</c:f>
              <c:strCache>
                <c:ptCount val="1"/>
                <c:pt idx="0">
                  <c:v>Ene-25</c:v>
                </c:pt>
              </c:strCache>
            </c:strRef>
          </c:tx>
          <c:spPr>
            <a:solidFill>
              <a:schemeClr val="accent6">
                <a:shade val="51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'28.ESSA'!$S$17:$W$17</c:f>
              <c:numCache>
                <c:formatCode>0.00</c:formatCode>
                <c:ptCount val="5"/>
                <c:pt idx="0">
                  <c:v>401.77</c:v>
                </c:pt>
                <c:pt idx="1">
                  <c:v>502.21</c:v>
                </c:pt>
                <c:pt idx="2">
                  <c:v>836.96</c:v>
                </c:pt>
                <c:pt idx="3">
                  <c:v>984.65</c:v>
                </c:pt>
                <c:pt idx="4">
                  <c:v>1181.58</c:v>
                </c:pt>
              </c:numCache>
            </c:numRef>
          </c:val>
          <c:extLst>
            <c:ext xmlns:c16="http://schemas.microsoft.com/office/drawing/2014/chart" uri="{C3380CC4-5D6E-409C-BE32-E72D297353CC}">
              <c16:uniqueId val="{0000000A-F943-48CE-A075-4826B6D489E7}"/>
            </c:ext>
          </c:extLst>
        </c:ser>
        <c:ser>
          <c:idx val="11"/>
          <c:order val="11"/>
          <c:tx>
            <c:strRef>
              <c:f>'28.ESSA'!$P$18</c:f>
              <c:strCache>
                <c:ptCount val="1"/>
                <c:pt idx="0">
                  <c:v>Feb-25</c:v>
                </c:pt>
              </c:strCache>
            </c:strRef>
          </c:tx>
          <c:spPr>
            <a:solidFill>
              <a:schemeClr val="accent6">
                <a:shade val="40000"/>
              </a:schemeClr>
            </a:solidFill>
            <a:ln>
              <a:noFill/>
            </a:ln>
            <a:effectLst/>
          </c:spPr>
          <c:invertIfNegative val="0"/>
          <c:cat>
            <c:strRef>
              <c:f>'28.ESSA'!$S$6:$W$6</c:f>
              <c:strCache>
                <c:ptCount val="5"/>
                <c:pt idx="0">
                  <c:v>ESTRATO 1</c:v>
                </c:pt>
                <c:pt idx="1">
                  <c:v>ESTRATO 2</c:v>
                </c:pt>
                <c:pt idx="2">
                  <c:v>ESTRATO 3</c:v>
                </c:pt>
                <c:pt idx="3">
                  <c:v>ESTRATO 4</c:v>
                </c:pt>
                <c:pt idx="4">
                  <c:v>ESTRATO 5 y 6, Ind y Com</c:v>
                </c:pt>
              </c:strCache>
            </c:strRef>
          </c:cat>
          <c:val>
            <c:numRef>
              <c:f>'28.ESSA'!$S$18:$W$18</c:f>
              <c:numCache>
                <c:formatCode>0.00</c:formatCode>
                <c:ptCount val="5"/>
                <c:pt idx="0">
                  <c:v>405.54</c:v>
                </c:pt>
                <c:pt idx="1">
                  <c:v>506.92</c:v>
                </c:pt>
                <c:pt idx="2">
                  <c:v>829.92</c:v>
                </c:pt>
                <c:pt idx="3">
                  <c:v>976.37</c:v>
                </c:pt>
                <c:pt idx="4">
                  <c:v>1171.644</c:v>
                </c:pt>
              </c:numCache>
            </c:numRef>
          </c:val>
          <c:extLst>
            <c:ext xmlns:c16="http://schemas.microsoft.com/office/drawing/2014/chart" uri="{C3380CC4-5D6E-409C-BE32-E72D297353CC}">
              <c16:uniqueId val="{0000000B-F943-48CE-A075-4826B6D489E7}"/>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'28.ESSA'!$M$6</c:f>
              <c:strCache>
                <c:ptCount val="1"/>
                <c:pt idx="0">
                  <c:v>COT</c:v>
                </c:pt>
              </c:strCache>
            </c:strRef>
          </c:tx>
          <c:spPr>
            <a:ln w="28575" cap="rnd">
              <a:solidFill>
                <a:srgbClr val="FFC000"/>
              </a:solidFill>
              <a:prstDash val="sysDash"/>
              <a:round/>
            </a:ln>
            <a:effectLst/>
          </c:spPr>
          <c:marker>
            <c:symbol val="none"/>
          </c:marker>
          <c:cat>
            <c:strRef>
              <c:f>'28.ESSA'!$A$7:$A$18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'28.ESSA'!$M$7:$M$18</c:f>
              <c:numCache>
                <c:formatCode>0.00</c:formatCode>
                <c:ptCount val="12"/>
                <c:pt idx="0">
                  <c:v>40.49</c:v>
                </c:pt>
                <c:pt idx="1">
                  <c:v>40.07</c:v>
                </c:pt>
                <c:pt idx="2">
                  <c:v>38.99</c:v>
                </c:pt>
                <c:pt idx="3">
                  <c:v>37.83</c:v>
                </c:pt>
                <c:pt idx="4">
                  <c:v>38.979999999999997</c:v>
                </c:pt>
                <c:pt idx="5">
                  <c:v>39.79</c:v>
                </c:pt>
                <c:pt idx="6">
                  <c:v>40.880000000000003</c:v>
                </c:pt>
                <c:pt idx="7">
                  <c:v>40.42</c:v>
                </c:pt>
                <c:pt idx="8">
                  <c:v>39.549999999999997</c:v>
                </c:pt>
                <c:pt idx="9">
                  <c:v>39.53</c:v>
                </c:pt>
                <c:pt idx="10">
                  <c:v>40.24</c:v>
                </c:pt>
                <c:pt idx="11">
                  <c:v>41.08</c:v>
                </c:pt>
              </c:numCache>
            </c:numRef>
          </c:val>
          <c:smooth val="0"/>
          <c:extLst>
            <c:ext xmlns:c16="http://schemas.microsoft.com/office/drawing/2014/chart" uri="{C3380CC4-5D6E-409C-BE32-E72D297353CC}">
              <c16:uniqueId val="{00000000-E4F0-4686-AD64-C0C91571279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'28.RUITOQUE'!$J$6</c:f>
              <c:strCache>
                <c:ptCount val="1"/>
                <c:pt idx="0">
                  <c:v>CUV_119</c:v>
                </c:pt>
              </c:strCache>
            </c:strRef>
          </c:tx>
          <c:spPr>
            <a:ln w="28575" cap="rnd">
              <a:solidFill>
                <a:schemeClr val="accent1"/>
              </a:solidFill>
              <a:round/>
            </a:ln>
            <a:effectLst/>
          </c:spPr>
          <c:marker>
            <c:symbol val="none"/>
          </c:marker>
          <c:cat>
            <c:strRef>
              <c:f>'28.RUITOQUE'!$A$7:$A$18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'28.RUITOQUE'!$J$7:$J$18</c:f>
              <c:numCache>
                <c:formatCode>0.00</c:formatCode>
                <c:ptCount val="12"/>
                <c:pt idx="0">
                  <c:v>878.23</c:v>
                </c:pt>
                <c:pt idx="1">
                  <c:v>941.32</c:v>
                </c:pt>
                <c:pt idx="2">
                  <c:v>953.71</c:v>
                </c:pt>
                <c:pt idx="3">
                  <c:v>934.61</c:v>
                </c:pt>
                <c:pt idx="4">
                  <c:v>895.26</c:v>
                </c:pt>
                <c:pt idx="5">
                  <c:v>896.87</c:v>
                </c:pt>
                <c:pt idx="6">
                  <c:v>902.32</c:v>
                </c:pt>
                <c:pt idx="7">
                  <c:v>905.98</c:v>
                </c:pt>
                <c:pt idx="8">
                  <c:v>988.19</c:v>
                </c:pt>
                <c:pt idx="9">
                  <c:v>944.15020000000004</c:v>
                </c:pt>
                <c:pt idx="10">
                  <c:v>893.77089999999998</c:v>
                </c:pt>
                <c:pt idx="11">
                  <c:v>939.38340000000005</c:v>
                </c:pt>
              </c:numCache>
            </c:numRef>
          </c:val>
          <c:smooth val="0"/>
          <c:extLst>
            <c:ext xmlns:c16="http://schemas.microsoft.com/office/drawing/2014/chart" uri="{C3380CC4-5D6E-409C-BE32-E72D297353CC}">
              <c16:uniqueId val="{00000000-21C2-42F3-8532-E0AF424FB89A}"/>
            </c:ext>
          </c:extLst>
        </c:ser>
        <c:ser>
          <c:idx val="1"/>
          <c:order val="1"/>
          <c:tx>
            <c:strRef>
              <c:f>'28.RUITOQUE'!$K$6</c:f>
              <c:strCache>
                <c:ptCount val="1"/>
                <c:pt idx="0">
                  <c:v>CUV_Op</c:v>
                </c:pt>
              </c:strCache>
            </c:strRef>
          </c:tx>
          <c:spPr>
            <a:ln w="28575" cap="rnd">
              <a:solidFill>
                <a:schemeClr val="accent2"/>
              </a:solidFill>
              <a:prstDash val="lgDash"/>
              <a:round/>
            </a:ln>
            <a:effectLst/>
          </c:spPr>
          <c:marker>
            <c:symbol val="none"/>
          </c:marker>
          <c:cat>
            <c:strRef>
              <c:f>'28.RUITOQUE'!$A$7:$A$18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'28.RUITOQUE'!$K$7:$K$13</c:f>
              <c:numCache>
                <c:formatCode>0.00</c:formatCode>
                <c:ptCount val="7"/>
              </c:numCache>
            </c:numRef>
          </c:val>
          <c:smooth val="0"/>
          <c:extLst>
            <c:ext xmlns:c16="http://schemas.microsoft.com/office/drawing/2014/chart" uri="{C3380CC4-5D6E-409C-BE32-E72D297353CC}">
              <c16:uniqueId val="{00000001-21C2-42F3-8532-E0AF424FB89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'28.RUITOQUE'!$D$6</c:f>
              <c:strCache>
                <c:ptCount val="1"/>
                <c:pt idx="0">
                  <c:v>GM</c:v>
                </c:pt>
              </c:strCache>
            </c:strRef>
          </c:tx>
          <c:spPr>
            <a:solidFill>
              <a:schemeClr val="accent2"/>
            </a:solidFill>
            <a:ln>
              <a:noFill/>
            </a:ln>
            <a:effectLst/>
          </c:spPr>
          <c:val>
            <c:numRef>
              <c:f>'28.RUITOQUE'!$D$7:$D$18</c:f>
              <c:numCache>
                <c:formatCode>0.00</c:formatCode>
                <c:ptCount val="12"/>
                <c:pt idx="0">
                  <c:v>387.03</c:v>
                </c:pt>
                <c:pt idx="1">
                  <c:v>436.53</c:v>
                </c:pt>
                <c:pt idx="2">
                  <c:v>438.71</c:v>
                </c:pt>
                <c:pt idx="3">
                  <c:v>395.18</c:v>
                </c:pt>
                <c:pt idx="4">
                  <c:v>345.3</c:v>
                </c:pt>
                <c:pt idx="5">
                  <c:v>345.75</c:v>
                </c:pt>
                <c:pt idx="6">
                  <c:v>387.41</c:v>
                </c:pt>
                <c:pt idx="7">
                  <c:v>394.11</c:v>
                </c:pt>
                <c:pt idx="8">
                  <c:v>436.8</c:v>
                </c:pt>
                <c:pt idx="9">
                  <c:v>383.6764</c:v>
                </c:pt>
                <c:pt idx="10">
                  <c:v>364.53230000000002</c:v>
                </c:pt>
                <c:pt idx="11">
                  <c:v>410.5924</c:v>
                </c:pt>
              </c:numCache>
            </c:numRef>
          </c:val>
          <c:extLst>
            <c:ext xmlns:c16="http://schemas.microsoft.com/office/drawing/2014/chart" uri="{C3380CC4-5D6E-409C-BE32-E72D297353CC}">
              <c16:uniqueId val="{00000000-4890-49E6-9C99-A56343231073}"/>
            </c:ext>
          </c:extLst>
        </c:ser>
        <c:ser>
          <c:idx val="2"/>
          <c:order val="2"/>
          <c:tx>
            <c:strRef>
              <c:f>'28.RUITOQUE'!$G$6</c:f>
              <c:strCache>
                <c:ptCount val="1"/>
                <c:pt idx="0">
                  <c:v>D</c:v>
                </c:pt>
              </c:strCache>
            </c:strRef>
          </c:tx>
          <c:spPr>
            <a:solidFill>
              <a:schemeClr val="accent3"/>
            </a:solidFill>
            <a:ln>
              <a:noFill/>
            </a:ln>
            <a:effectLst/>
          </c:spPr>
          <c:val>
            <c:numRef>
              <c:f>'28.RUITOQUE'!$G$7:$G$18</c:f>
              <c:numCache>
                <c:formatCode>0.00</c:formatCode>
                <c:ptCount val="12"/>
                <c:pt idx="0">
                  <c:v>293.48</c:v>
                </c:pt>
                <c:pt idx="1">
                  <c:v>297.05</c:v>
                </c:pt>
                <c:pt idx="2">
                  <c:v>285.69</c:v>
                </c:pt>
                <c:pt idx="3">
                  <c:v>282.14</c:v>
                </c:pt>
                <c:pt idx="4">
                  <c:v>295.07</c:v>
                </c:pt>
                <c:pt idx="5">
                  <c:v>294.55</c:v>
                </c:pt>
                <c:pt idx="6">
                  <c:v>282.06</c:v>
                </c:pt>
                <c:pt idx="7">
                  <c:v>282.74</c:v>
                </c:pt>
                <c:pt idx="8">
                  <c:v>291.95999999999998</c:v>
                </c:pt>
                <c:pt idx="9">
                  <c:v>299.73989999999998</c:v>
                </c:pt>
                <c:pt idx="10">
                  <c:v>292.1103</c:v>
                </c:pt>
                <c:pt idx="11">
                  <c:v>293.50639999999999</c:v>
                </c:pt>
              </c:numCache>
            </c:numRef>
          </c:val>
          <c:extLst>
            <c:ext xmlns:c16="http://schemas.microsoft.com/office/drawing/2014/chart" uri="{C3380CC4-5D6E-409C-BE32-E72D297353CC}">
              <c16:uniqueId val="{00000001-4890-49E6-9C99-A56343231073}"/>
            </c:ext>
          </c:extLst>
        </c:ser>
        <c:ser>
          <c:idx val="3"/>
          <c:order val="3"/>
          <c:tx>
            <c:strRef>
              <c:f>'28.RUITOQUE'!$H$6</c:f>
              <c:strCache>
                <c:ptCount val="1"/>
                <c:pt idx="0">
                  <c:v>CV</c:v>
                </c:pt>
              </c:strCache>
            </c:strRef>
          </c:tx>
          <c:spPr>
            <a:solidFill>
              <a:schemeClr val="accent4"/>
            </a:solidFill>
            <a:ln>
              <a:noFill/>
            </a:ln>
            <a:effectLst/>
          </c:spPr>
          <c:val>
            <c:numRef>
              <c:f>'28.RUITOQUE'!$H$7:$H$18</c:f>
              <c:numCache>
                <c:formatCode>0.00</c:formatCode>
                <c:ptCount val="12"/>
                <c:pt idx="0">
                  <c:v>72</c:v>
                </c:pt>
                <c:pt idx="1">
                  <c:v>76.11</c:v>
                </c:pt>
                <c:pt idx="2">
                  <c:v>74.069999999999993</c:v>
                </c:pt>
                <c:pt idx="3">
                  <c:v>117.41</c:v>
                </c:pt>
                <c:pt idx="4">
                  <c:v>115.62</c:v>
                </c:pt>
                <c:pt idx="5">
                  <c:v>114.41</c:v>
                </c:pt>
                <c:pt idx="6">
                  <c:v>111.8</c:v>
                </c:pt>
                <c:pt idx="7">
                  <c:v>111.18</c:v>
                </c:pt>
                <c:pt idx="8">
                  <c:v>112.07</c:v>
                </c:pt>
                <c:pt idx="9">
                  <c:v>114.8991</c:v>
                </c:pt>
                <c:pt idx="10">
                  <c:v>115.233</c:v>
                </c:pt>
                <c:pt idx="11">
                  <c:v>148.81009999999998</c:v>
                </c:pt>
              </c:numCache>
            </c:numRef>
          </c:val>
          <c:extLst>
            <c:ext xmlns:c16="http://schemas.microsoft.com/office/drawing/2014/chart" uri="{C3380CC4-5D6E-409C-BE32-E72D297353CC}">
              <c16:uniqueId val="{00000002-4890-49E6-9C99-A56343231073}"/>
            </c:ext>
          </c:extLst>
        </c:ser>
        <c:ser>
          <c:idx val="4"/>
          <c:order val="4"/>
          <c:tx>
            <c:strRef>
              <c:f>'28.RUITOQUE'!$F$6</c:f>
              <c:strCache>
                <c:ptCount val="1"/>
                <c:pt idx="0">
                  <c:v>PR</c:v>
                </c:pt>
              </c:strCache>
            </c:strRef>
          </c:tx>
          <c:spPr>
            <a:solidFill>
              <a:schemeClr val="accent5"/>
            </a:solidFill>
            <a:ln>
              <a:noFill/>
            </a:ln>
            <a:effectLst/>
          </c:spPr>
          <c:val>
            <c:numRef>
              <c:f>'28.RUITOQUE'!$F$7:$F$18</c:f>
              <c:numCache>
                <c:formatCode>0.00</c:formatCode>
                <c:ptCount val="12"/>
                <c:pt idx="0">
                  <c:v>62.97</c:v>
                </c:pt>
                <c:pt idx="1">
                  <c:v>70.66</c:v>
                </c:pt>
                <c:pt idx="2">
                  <c:v>69.31</c:v>
                </c:pt>
                <c:pt idx="3">
                  <c:v>64.62</c:v>
                </c:pt>
                <c:pt idx="4">
                  <c:v>56.6</c:v>
                </c:pt>
                <c:pt idx="5">
                  <c:v>57.2</c:v>
                </c:pt>
                <c:pt idx="6">
                  <c:v>62.37</c:v>
                </c:pt>
                <c:pt idx="7">
                  <c:v>64.53</c:v>
                </c:pt>
                <c:pt idx="8">
                  <c:v>69.91</c:v>
                </c:pt>
                <c:pt idx="9">
                  <c:v>63.019500000000001</c:v>
                </c:pt>
                <c:pt idx="10">
                  <c:v>60.352699999999999</c:v>
                </c:pt>
                <c:pt idx="11">
                  <c:v>65.527799999999999</c:v>
                </c:pt>
              </c:numCache>
            </c:numRef>
          </c:val>
          <c:extLst>
            <c:ext xmlns:c16="http://schemas.microsoft.com/office/drawing/2014/chart" uri="{C3380CC4-5D6E-409C-BE32-E72D297353CC}">
              <c16:uniqueId val="{00000003-4890-49E6-9C99-A56343231073}"/>
            </c:ext>
          </c:extLst>
        </c:ser>
        <c:ser>
          <c:idx val="5"/>
          <c:order val="5"/>
          <c:tx>
            <c:strRef>
              <c:f>'28.RUITOQUE'!$E$6</c:f>
              <c:strCache>
                <c:ptCount val="1"/>
                <c:pt idx="0">
                  <c:v>TM</c:v>
                </c:pt>
              </c:strCache>
            </c:strRef>
          </c:tx>
          <c:spPr>
            <a:solidFill>
              <a:schemeClr val="accent6"/>
            </a:solidFill>
            <a:ln>
              <a:noFill/>
            </a:ln>
            <a:effectLst/>
          </c:spPr>
          <c:val>
            <c:numRef>
              <c:f>'28.RUITOQUE'!$E$7:$E$18</c:f>
              <c:numCache>
                <c:formatCode>0.00</c:formatCode>
                <c:ptCount val="12"/>
                <c:pt idx="0">
                  <c:v>57.43</c:v>
                </c:pt>
                <c:pt idx="1">
                  <c:v>54.27</c:v>
                </c:pt>
                <c:pt idx="2">
                  <c:v>47.96</c:v>
                </c:pt>
                <c:pt idx="3">
                  <c:v>52.84</c:v>
                </c:pt>
                <c:pt idx="4">
                  <c:v>55.93</c:v>
                </c:pt>
                <c:pt idx="5">
                  <c:v>57.14</c:v>
                </c:pt>
                <c:pt idx="6">
                  <c:v>48.55</c:v>
                </c:pt>
                <c:pt idx="7">
                  <c:v>52.27</c:v>
                </c:pt>
                <c:pt idx="8">
                  <c:v>55.37</c:v>
                </c:pt>
                <c:pt idx="9">
                  <c:v>58.1922</c:v>
                </c:pt>
                <c:pt idx="10">
                  <c:v>56.032699999999998</c:v>
                </c:pt>
                <c:pt idx="11">
                  <c:v>49.846699999999998</c:v>
                </c:pt>
              </c:numCache>
            </c:numRef>
          </c:val>
          <c:extLst>
            <c:ext xmlns:c16="http://schemas.microsoft.com/office/drawing/2014/chart" uri="{C3380CC4-5D6E-409C-BE32-E72D297353CC}">
              <c16:uniqueId val="{00000004-4890-49E6-9C99-A56343231073}"/>
            </c:ext>
          </c:extLst>
        </c:ser>
        <c:ser>
          <c:idx val="6"/>
          <c:order val="6"/>
          <c:tx>
            <c:strRef>
              <c:f>'28.RUITOQUE'!$I$6</c:f>
              <c:strCache>
                <c:ptCount val="1"/>
                <c:pt idx="0">
                  <c:v>RM</c:v>
                </c:pt>
              </c:strCache>
            </c:strRef>
          </c:tx>
          <c:spPr>
            <a:solidFill>
              <a:schemeClr val="accent5">
                <a:lumMod val="75000"/>
              </a:schemeClr>
            </a:solidFill>
            <a:ln>
              <a:noFill/>
            </a:ln>
            <a:effectLst/>
          </c:spPr>
          <c:val>
            <c:numRef>
              <c:f>'28.RUITOQUE'!$I$7:$I$18</c:f>
              <c:numCache>
                <c:formatCode>0.00</c:formatCode>
                <c:ptCount val="12"/>
                <c:pt idx="0">
                  <c:v>5.32</c:v>
                </c:pt>
                <c:pt idx="1">
                  <c:v>6.7</c:v>
                </c:pt>
                <c:pt idx="2">
                  <c:v>37.950000000000003</c:v>
                </c:pt>
                <c:pt idx="3">
                  <c:v>22.43</c:v>
                </c:pt>
                <c:pt idx="4">
                  <c:v>26.74</c:v>
                </c:pt>
                <c:pt idx="5">
                  <c:v>27.81</c:v>
                </c:pt>
                <c:pt idx="6">
                  <c:v>10.130000000000001</c:v>
                </c:pt>
                <c:pt idx="7">
                  <c:v>1.1599999999999999</c:v>
                </c:pt>
                <c:pt idx="8">
                  <c:v>22.08</c:v>
                </c:pt>
                <c:pt idx="9">
                  <c:v>24.623100000000001</c:v>
                </c:pt>
                <c:pt idx="10">
                  <c:v>5.5099</c:v>
                </c:pt>
                <c:pt idx="11">
                  <c:v>12.18</c:v>
                </c:pt>
              </c:numCache>
            </c:numRef>
          </c:val>
          <c:extLst>
            <c:ext xmlns:c16="http://schemas.microsoft.com/office/drawing/2014/chart" uri="{C3380CC4-5D6E-409C-BE32-E72D297353CC}">
              <c16:uniqueId val="{00000005-4890-49E6-9C99-A56343231073}"/>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'28.RUITOQUE'!$J$6</c:f>
              <c:strCache>
                <c:ptCount val="1"/>
                <c:pt idx="0">
                  <c:v>CUV_119</c:v>
                </c:pt>
              </c:strCache>
            </c:strRef>
          </c:tx>
          <c:spPr>
            <a:ln w="28575" cap="rnd" cmpd="sng" algn="ctr">
              <a:solidFill>
                <a:schemeClr val="tx1"/>
              </a:solidFill>
              <a:prstDash val="solid"/>
              <a:round/>
            </a:ln>
            <a:effectLst/>
          </c:spPr>
          <c:marker>
            <c:symbol val="none"/>
          </c:marker>
          <c:cat>
            <c:strRef>
              <c:f>'28.RUITOQUE'!$A$7:$A$18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'28.RUITOQUE'!$J$7:$J$18</c:f>
              <c:numCache>
                <c:formatCode>0.00</c:formatCode>
                <c:ptCount val="12"/>
                <c:pt idx="0">
                  <c:v>878.23</c:v>
                </c:pt>
                <c:pt idx="1">
                  <c:v>941.32</c:v>
                </c:pt>
                <c:pt idx="2">
                  <c:v>953.71</c:v>
                </c:pt>
                <c:pt idx="3">
                  <c:v>934.61</c:v>
                </c:pt>
                <c:pt idx="4">
                  <c:v>895.26</c:v>
                </c:pt>
                <c:pt idx="5">
                  <c:v>896.87</c:v>
                </c:pt>
                <c:pt idx="6">
                  <c:v>902.32</c:v>
                </c:pt>
                <c:pt idx="7">
                  <c:v>905.98</c:v>
                </c:pt>
                <c:pt idx="8">
                  <c:v>988.19</c:v>
                </c:pt>
                <c:pt idx="9">
                  <c:v>944.15020000000004</c:v>
                </c:pt>
                <c:pt idx="10">
                  <c:v>893.77089999999998</c:v>
                </c:pt>
                <c:pt idx="11">
                  <c:v>939.38340000000005</c:v>
                </c:pt>
              </c:numCache>
            </c:numRef>
          </c:val>
          <c:smooth val="0"/>
          <c:extLst>
            <c:ext xmlns:c16="http://schemas.microsoft.com/office/drawing/2014/chart" uri="{C3380CC4-5D6E-409C-BE32-E72D297353CC}">
              <c16:uniqueId val="{00000006-4890-49E6-9C99-A56343231073}"/>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'28.RUITOQUE'!$P$7</c:f>
              <c:strCache>
                <c:ptCount val="1"/>
                <c:pt idx="0">
                  <c:v>Mar-24</c:v>
                </c:pt>
              </c:strCache>
            </c:strRef>
          </c:tx>
          <c:spPr>
            <a:solidFill>
              <a:schemeClr val="accent6">
                <a:tint val="41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'28.RUITOQUE'!$S$7:$W$7</c:f>
              <c:numCache>
                <c:formatCode>0.00</c:formatCode>
                <c:ptCount val="5"/>
                <c:pt idx="3">
                  <c:v>878.23</c:v>
                </c:pt>
                <c:pt idx="4">
                  <c:v>1053.8800000000001</c:v>
                </c:pt>
              </c:numCache>
            </c:numRef>
          </c:val>
          <c:extLst>
            <c:ext xmlns:c16="http://schemas.microsoft.com/office/drawing/2014/chart" uri="{C3380CC4-5D6E-409C-BE32-E72D297353CC}">
              <c16:uniqueId val="{00000000-B26C-48BF-BF9D-7AF239CA086B}"/>
            </c:ext>
          </c:extLst>
        </c:ser>
        <c:ser>
          <c:idx val="1"/>
          <c:order val="1"/>
          <c:tx>
            <c:strRef>
              <c:f>'28.RUITOQUE'!$P$8</c:f>
              <c:strCache>
                <c:ptCount val="1"/>
                <c:pt idx="0">
                  <c:v>Abr-24</c:v>
                </c:pt>
              </c:strCache>
            </c:strRef>
          </c:tx>
          <c:spPr>
            <a:solidFill>
              <a:schemeClr val="accent6">
                <a:tint val="52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'28.RUITOQUE'!$S$8:$W$8</c:f>
              <c:numCache>
                <c:formatCode>0.00</c:formatCode>
                <c:ptCount val="5"/>
                <c:pt idx="3">
                  <c:v>941.32</c:v>
                </c:pt>
                <c:pt idx="4">
                  <c:v>1129.5899999999999</c:v>
                </c:pt>
              </c:numCache>
            </c:numRef>
          </c:val>
          <c:extLst>
            <c:ext xmlns:c16="http://schemas.microsoft.com/office/drawing/2014/chart" uri="{C3380CC4-5D6E-409C-BE32-E72D297353CC}">
              <c16:uniqueId val="{00000001-B26C-48BF-BF9D-7AF239CA086B}"/>
            </c:ext>
          </c:extLst>
        </c:ser>
        <c:ser>
          <c:idx val="2"/>
          <c:order val="2"/>
          <c:tx>
            <c:strRef>
              <c:f>'28.RUITOQUE'!$P$9</c:f>
              <c:strCache>
                <c:ptCount val="1"/>
                <c:pt idx="0">
                  <c:v>May-24</c:v>
                </c:pt>
              </c:strCache>
            </c:strRef>
          </c:tx>
          <c:spPr>
            <a:solidFill>
              <a:schemeClr val="accent6">
                <a:tint val="63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'28.RUITOQUE'!$S$9:$W$9</c:f>
              <c:numCache>
                <c:formatCode>0.00</c:formatCode>
                <c:ptCount val="5"/>
                <c:pt idx="3">
                  <c:v>953.71</c:v>
                </c:pt>
                <c:pt idx="4">
                  <c:v>1144.45</c:v>
                </c:pt>
              </c:numCache>
            </c:numRef>
          </c:val>
          <c:extLst>
            <c:ext xmlns:c16="http://schemas.microsoft.com/office/drawing/2014/chart" uri="{C3380CC4-5D6E-409C-BE32-E72D297353CC}">
              <c16:uniqueId val="{00000002-B26C-48BF-BF9D-7AF239CA086B}"/>
            </c:ext>
          </c:extLst>
        </c:ser>
        <c:ser>
          <c:idx val="3"/>
          <c:order val="3"/>
          <c:tx>
            <c:strRef>
              <c:f>'28.RUITOQUE'!$P$10</c:f>
              <c:strCache>
                <c:ptCount val="1"/>
                <c:pt idx="0">
                  <c:v>Jun-24</c:v>
                </c:pt>
              </c:strCache>
            </c:strRef>
          </c:tx>
          <c:spPr>
            <a:solidFill>
              <a:schemeClr val="accent6">
                <a:tint val="74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'28.RUITOQUE'!$S$10:$W$10</c:f>
              <c:numCache>
                <c:formatCode>0.00</c:formatCode>
                <c:ptCount val="5"/>
                <c:pt idx="3">
                  <c:v>934.61</c:v>
                </c:pt>
                <c:pt idx="4">
                  <c:v>1121.5319999999999</c:v>
                </c:pt>
              </c:numCache>
            </c:numRef>
          </c:val>
          <c:extLst>
            <c:ext xmlns:c16="http://schemas.microsoft.com/office/drawing/2014/chart" uri="{C3380CC4-5D6E-409C-BE32-E72D297353CC}">
              <c16:uniqueId val="{00000003-B26C-48BF-BF9D-7AF239CA086B}"/>
            </c:ext>
          </c:extLst>
        </c:ser>
        <c:ser>
          <c:idx val="4"/>
          <c:order val="4"/>
          <c:tx>
            <c:strRef>
              <c:f>'28.RUITOQUE'!$P$11</c:f>
              <c:strCache>
                <c:ptCount val="1"/>
                <c:pt idx="0">
                  <c:v>Jul-24</c:v>
                </c:pt>
              </c:strCache>
            </c:strRef>
          </c:tx>
          <c:spPr>
            <a:solidFill>
              <a:schemeClr val="accent6">
                <a:tint val="84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'28.RUITOQUE'!$S$11:$W$11</c:f>
              <c:numCache>
                <c:formatCode>0.00</c:formatCode>
                <c:ptCount val="5"/>
                <c:pt idx="3">
                  <c:v>895.26</c:v>
                </c:pt>
                <c:pt idx="4">
                  <c:v>1074.31</c:v>
                </c:pt>
              </c:numCache>
            </c:numRef>
          </c:val>
          <c:extLst>
            <c:ext xmlns:c16="http://schemas.microsoft.com/office/drawing/2014/chart" uri="{C3380CC4-5D6E-409C-BE32-E72D297353CC}">
              <c16:uniqueId val="{00000004-B26C-48BF-BF9D-7AF239CA086B}"/>
            </c:ext>
          </c:extLst>
        </c:ser>
        <c:ser>
          <c:idx val="5"/>
          <c:order val="5"/>
          <c:tx>
            <c:strRef>
              <c:f>'28.RUITOQUE'!$P$12</c:f>
              <c:strCache>
                <c:ptCount val="1"/>
                <c:pt idx="0">
                  <c:v>Ago-24</c:v>
                </c:pt>
              </c:strCache>
            </c:strRef>
          </c:tx>
          <c:spPr>
            <a:solidFill>
              <a:schemeClr val="accent6">
                <a:tint val="95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'28.RUITOQUE'!$S$12:$W$12</c:f>
              <c:numCache>
                <c:formatCode>0.00</c:formatCode>
                <c:ptCount val="5"/>
                <c:pt idx="3">
                  <c:v>896.87</c:v>
                </c:pt>
                <c:pt idx="4">
                  <c:v>1076.24</c:v>
                </c:pt>
              </c:numCache>
            </c:numRef>
          </c:val>
          <c:extLst>
            <c:ext xmlns:c16="http://schemas.microsoft.com/office/drawing/2014/chart" uri="{C3380CC4-5D6E-409C-BE32-E72D297353CC}">
              <c16:uniqueId val="{00000005-B26C-48BF-BF9D-7AF239CA086B}"/>
            </c:ext>
          </c:extLst>
        </c:ser>
        <c:ser>
          <c:idx val="6"/>
          <c:order val="6"/>
          <c:tx>
            <c:strRef>
              <c:f>'28.RUITOQUE'!$P$13</c:f>
              <c:strCache>
                <c:ptCount val="1"/>
                <c:pt idx="0">
                  <c:v>Sep-24</c:v>
                </c:pt>
              </c:strCache>
            </c:strRef>
          </c:tx>
          <c:spPr>
            <a:solidFill>
              <a:schemeClr val="accent6">
                <a:shade val="94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'28.RUITOQUE'!$S$13:$W$13</c:f>
              <c:numCache>
                <c:formatCode>0.00</c:formatCode>
                <c:ptCount val="5"/>
                <c:pt idx="3">
                  <c:v>902.32</c:v>
                </c:pt>
                <c:pt idx="4">
                  <c:v>1082.7840000000001</c:v>
                </c:pt>
              </c:numCache>
            </c:numRef>
          </c:val>
          <c:extLst>
            <c:ext xmlns:c16="http://schemas.microsoft.com/office/drawing/2014/chart" uri="{C3380CC4-5D6E-409C-BE32-E72D297353CC}">
              <c16:uniqueId val="{00000006-B26C-48BF-BF9D-7AF239CA086B}"/>
            </c:ext>
          </c:extLst>
        </c:ser>
        <c:ser>
          <c:idx val="7"/>
          <c:order val="7"/>
          <c:tx>
            <c:strRef>
              <c:f>'28.RUITOQUE'!$P$14</c:f>
              <c:strCache>
                <c:ptCount val="1"/>
                <c:pt idx="0">
                  <c:v>Oct-24</c:v>
                </c:pt>
              </c:strCache>
            </c:strRef>
          </c:tx>
          <c:spPr>
            <a:solidFill>
              <a:schemeClr val="accent6">
                <a:shade val="83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'28.RUITOQUE'!$S$14:$W$14</c:f>
              <c:numCache>
                <c:formatCode>0.00</c:formatCode>
                <c:ptCount val="5"/>
                <c:pt idx="3">
                  <c:v>905.98</c:v>
                </c:pt>
                <c:pt idx="4">
                  <c:v>1087.1759999999999</c:v>
                </c:pt>
              </c:numCache>
            </c:numRef>
          </c:val>
          <c:extLst>
            <c:ext xmlns:c16="http://schemas.microsoft.com/office/drawing/2014/chart" uri="{C3380CC4-5D6E-409C-BE32-E72D297353CC}">
              <c16:uniqueId val="{00000007-B26C-48BF-BF9D-7AF239CA086B}"/>
            </c:ext>
          </c:extLst>
        </c:ser>
        <c:ser>
          <c:idx val="8"/>
          <c:order val="8"/>
          <c:tx>
            <c:strRef>
              <c:f>'28.RUITOQUE'!$P$15</c:f>
              <c:strCache>
                <c:ptCount val="1"/>
                <c:pt idx="0">
                  <c:v>Nov-24</c:v>
                </c:pt>
              </c:strCache>
            </c:strRef>
          </c:tx>
          <c:spPr>
            <a:solidFill>
              <a:schemeClr val="accent6">
                <a:shade val="73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'28.RUITOQUE'!$S$15:$W$15</c:f>
              <c:numCache>
                <c:formatCode>0.00</c:formatCode>
                <c:ptCount val="5"/>
                <c:pt idx="3">
                  <c:v>988.19</c:v>
                </c:pt>
                <c:pt idx="4">
                  <c:v>1185.828</c:v>
                </c:pt>
              </c:numCache>
            </c:numRef>
          </c:val>
          <c:extLst>
            <c:ext xmlns:c16="http://schemas.microsoft.com/office/drawing/2014/chart" uri="{C3380CC4-5D6E-409C-BE32-E72D297353CC}">
              <c16:uniqueId val="{00000008-B26C-48BF-BF9D-7AF239CA086B}"/>
            </c:ext>
          </c:extLst>
        </c:ser>
        <c:ser>
          <c:idx val="9"/>
          <c:order val="9"/>
          <c:tx>
            <c:strRef>
              <c:f>'28.RUITOQUE'!$P$16</c:f>
              <c:strCache>
                <c:ptCount val="1"/>
                <c:pt idx="0">
                  <c:v>Dic-24</c:v>
                </c:pt>
              </c:strCache>
            </c:strRef>
          </c:tx>
          <c:spPr>
            <a:solidFill>
              <a:schemeClr val="accent6">
                <a:shade val="62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'28.RUITOQUE'!$S$16:$W$16</c:f>
              <c:numCache>
                <c:formatCode>0.00</c:formatCode>
                <c:ptCount val="5"/>
                <c:pt idx="3">
                  <c:v>944.15020000000004</c:v>
                </c:pt>
                <c:pt idx="4">
                  <c:v>1132.9802</c:v>
                </c:pt>
              </c:numCache>
            </c:numRef>
          </c:val>
          <c:extLst>
            <c:ext xmlns:c16="http://schemas.microsoft.com/office/drawing/2014/chart" uri="{C3380CC4-5D6E-409C-BE32-E72D297353CC}">
              <c16:uniqueId val="{00000009-B26C-48BF-BF9D-7AF239CA086B}"/>
            </c:ext>
          </c:extLst>
        </c:ser>
        <c:ser>
          <c:idx val="10"/>
          <c:order val="10"/>
          <c:tx>
            <c:strRef>
              <c:f>'28.RUITOQUE'!$P$17</c:f>
              <c:strCache>
                <c:ptCount val="1"/>
                <c:pt idx="0">
                  <c:v>Ene-25</c:v>
                </c:pt>
              </c:strCache>
            </c:strRef>
          </c:tx>
          <c:spPr>
            <a:solidFill>
              <a:schemeClr val="accent6">
                <a:shade val="51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'28.RUITOQUE'!$S$17:$W$17</c:f>
              <c:numCache>
                <c:formatCode>0.00</c:formatCode>
                <c:ptCount val="5"/>
                <c:pt idx="3">
                  <c:v>893.77089999999998</c:v>
                </c:pt>
                <c:pt idx="4">
                  <c:v>1072.5251000000001</c:v>
                </c:pt>
              </c:numCache>
            </c:numRef>
          </c:val>
          <c:extLst>
            <c:ext xmlns:c16="http://schemas.microsoft.com/office/drawing/2014/chart" uri="{C3380CC4-5D6E-409C-BE32-E72D297353CC}">
              <c16:uniqueId val="{0000000A-B26C-48BF-BF9D-7AF239CA086B}"/>
            </c:ext>
          </c:extLst>
        </c:ser>
        <c:ser>
          <c:idx val="11"/>
          <c:order val="11"/>
          <c:tx>
            <c:strRef>
              <c:f>'28.RUITOQUE'!$P$18</c:f>
              <c:strCache>
                <c:ptCount val="1"/>
                <c:pt idx="0">
                  <c:v>Feb-25</c:v>
                </c:pt>
              </c:strCache>
            </c:strRef>
          </c:tx>
          <c:spPr>
            <a:solidFill>
              <a:schemeClr val="accent6">
                <a:shade val="40000"/>
              </a:schemeClr>
            </a:solidFill>
            <a:ln>
              <a:noFill/>
            </a:ln>
            <a:effectLst/>
          </c:spPr>
          <c:invertIfNegative val="0"/>
          <c:cat>
            <c:strRef>
              <c:f>'28.RUITOQUE'!$S$6:$W$6</c:f>
              <c:strCache>
                <c:ptCount val="5"/>
                <c:pt idx="0">
                  <c:v>ESTRATO 1</c:v>
                </c:pt>
                <c:pt idx="1">
                  <c:v>ESTRATO 2</c:v>
                </c:pt>
                <c:pt idx="2">
                  <c:v>ESTRATO 3</c:v>
                </c:pt>
                <c:pt idx="3">
                  <c:v>ESTRATO 4</c:v>
                </c:pt>
                <c:pt idx="4">
                  <c:v>ESTRATO 5 y 6, Ind y Com</c:v>
                </c:pt>
              </c:strCache>
            </c:strRef>
          </c:cat>
          <c:val>
            <c:numRef>
              <c:f>'28.RUITOQUE'!$S$18:$W$18</c:f>
              <c:numCache>
                <c:formatCode>0.00</c:formatCode>
                <c:ptCount val="5"/>
                <c:pt idx="3">
                  <c:v>939.38340000000005</c:v>
                </c:pt>
                <c:pt idx="4">
                  <c:v>1127.2601</c:v>
                </c:pt>
              </c:numCache>
            </c:numRef>
          </c:val>
          <c:extLst>
            <c:ext xmlns:c16="http://schemas.microsoft.com/office/drawing/2014/chart" uri="{C3380CC4-5D6E-409C-BE32-E72D297353CC}">
              <c16:uniqueId val="{0000000B-B26C-48BF-BF9D-7AF239CA086B}"/>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'28.RUITOQUE'!$M$6</c:f>
              <c:strCache>
                <c:ptCount val="1"/>
                <c:pt idx="0">
                  <c:v>COT</c:v>
                </c:pt>
              </c:strCache>
            </c:strRef>
          </c:tx>
          <c:spPr>
            <a:ln w="28575" cap="rnd">
              <a:solidFill>
                <a:srgbClr val="FFC000"/>
              </a:solidFill>
              <a:prstDash val="sysDash"/>
              <a:round/>
            </a:ln>
            <a:effectLst/>
          </c:spPr>
          <c:marker>
            <c:symbol val="none"/>
          </c:marker>
          <c:cat>
            <c:strRef>
              <c:f>'28.RUITOQUE'!$A$7:$A$18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'28.RUITOQUE'!$M$7:$M$18</c:f>
              <c:numCache>
                <c:formatCode>0.00</c:formatCode>
                <c:ptCount val="12"/>
              </c:numCache>
            </c:numRef>
          </c:val>
          <c:smooth val="0"/>
          <c:extLst>
            <c:ext xmlns:c16="http://schemas.microsoft.com/office/drawing/2014/chart" uri="{C3380CC4-5D6E-409C-BE32-E72D297353CC}">
              <c16:uniqueId val="{00000000-102A-4234-8CC9-A037A852D84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Comportamiento componente</a:t>
            </a:r>
            <a:r>
              <a:rPr lang="es-CO" b="1" baseline="0"/>
              <a:t> de Transmisión</a:t>
            </a:r>
            <a:endParaRPr lang="es-CO"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Transmisión!$C$34</c:f>
              <c:strCache>
                <c:ptCount val="1"/>
                <c:pt idx="0">
                  <c:v>T_011</c:v>
                </c:pt>
              </c:strCache>
            </c:strRef>
          </c:tx>
          <c:spPr>
            <a:ln w="28575" cap="rnd">
              <a:solidFill>
                <a:schemeClr val="accent1"/>
              </a:solidFill>
              <a:round/>
            </a:ln>
            <a:effectLst/>
          </c:spPr>
          <c:marker>
            <c:symbol val="none"/>
          </c:marker>
          <c:cat>
            <c:numRef>
              <c:f>Transmisión!$D$33:$Z$33</c:f>
              <c:numCache>
                <c:formatCode>mmm\-yy</c:formatCode>
                <c:ptCount val="2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numCache>
            </c:numRef>
          </c:cat>
          <c:val>
            <c:numRef>
              <c:f>Transmisión!$D$34:$M$34</c:f>
              <c:numCache>
                <c:formatCode>#,##0.00</c:formatCode>
                <c:ptCount val="10"/>
                <c:pt idx="0">
                  <c:v>43.683996350852226</c:v>
                </c:pt>
                <c:pt idx="1">
                  <c:v>45.12900228630491</c:v>
                </c:pt>
                <c:pt idx="2">
                  <c:v>43.110824643148966</c:v>
                </c:pt>
                <c:pt idx="3">
                  <c:v>40.327802879969099</c:v>
                </c:pt>
                <c:pt idx="4">
                  <c:v>40.978872750327433</c:v>
                </c:pt>
                <c:pt idx="5">
                  <c:v>49.521797723850057</c:v>
                </c:pt>
                <c:pt idx="6">
                  <c:v>41.912425839134812</c:v>
                </c:pt>
                <c:pt idx="7">
                  <c:v>52.116344849905119</c:v>
                </c:pt>
                <c:pt idx="8">
                  <c:v>50.8460791168079</c:v>
                </c:pt>
                <c:pt idx="9">
                  <c:v>49.805651216706487</c:v>
                </c:pt>
              </c:numCache>
            </c:numRef>
          </c:val>
          <c:smooth val="0"/>
          <c:extLst>
            <c:ext xmlns:c16="http://schemas.microsoft.com/office/drawing/2014/chart" uri="{C3380CC4-5D6E-409C-BE32-E72D297353CC}">
              <c16:uniqueId val="{00000000-FAA9-4F43-A672-4D202EA656CA}"/>
            </c:ext>
          </c:extLst>
        </c:ser>
        <c:ser>
          <c:idx val="1"/>
          <c:order val="1"/>
          <c:tx>
            <c:strRef>
              <c:f>Transmisión!$C$35</c:f>
              <c:strCache>
                <c:ptCount val="1"/>
                <c:pt idx="0">
                  <c:v>T_031</c:v>
                </c:pt>
              </c:strCache>
            </c:strRef>
          </c:tx>
          <c:spPr>
            <a:ln w="28575" cap="rnd">
              <a:solidFill>
                <a:schemeClr val="accent2"/>
              </a:solidFill>
              <a:round/>
            </a:ln>
            <a:effectLst/>
          </c:spPr>
          <c:marker>
            <c:symbol val="none"/>
          </c:marker>
          <c:cat>
            <c:numRef>
              <c:f>Transmisión!$D$33:$Z$33</c:f>
              <c:numCache>
                <c:formatCode>mmm\-yy</c:formatCode>
                <c:ptCount val="23"/>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numCache>
            </c:numRef>
          </c:cat>
          <c:val>
            <c:numRef>
              <c:f>Transmisión!$D$35:$Z$35</c:f>
              <c:numCache>
                <c:formatCode>#,##0.00</c:formatCode>
                <c:ptCount val="23"/>
                <c:pt idx="8">
                  <c:v>50.8460791168079</c:v>
                </c:pt>
                <c:pt idx="9">
                  <c:v>46.165736092314177</c:v>
                </c:pt>
                <c:pt idx="10">
                  <c:v>47.098835899344593</c:v>
                </c:pt>
                <c:pt idx="11">
                  <c:v>50.306950870883256</c:v>
                </c:pt>
                <c:pt idx="12">
                  <c:v>51.973240139794136</c:v>
                </c:pt>
                <c:pt idx="13">
                  <c:v>48.70809138816827</c:v>
                </c:pt>
                <c:pt idx="14">
                  <c:v>52.366924826605434</c:v>
                </c:pt>
                <c:pt idx="15">
                  <c:v>53.521032434915199</c:v>
                </c:pt>
                <c:pt idx="16">
                  <c:v>48.531388201996585</c:v>
                </c:pt>
                <c:pt idx="17">
                  <c:v>50.70290955491356</c:v>
                </c:pt>
                <c:pt idx="18">
                  <c:v>40.870221428948817</c:v>
                </c:pt>
                <c:pt idx="19">
                  <c:v>46.962446329835608</c:v>
                </c:pt>
                <c:pt idx="20">
                  <c:v>47.019511188447701</c:v>
                </c:pt>
                <c:pt idx="21">
                  <c:v>48.599859026769003</c:v>
                </c:pt>
                <c:pt idx="22">
                  <c:v>46.250986806252875</c:v>
                </c:pt>
              </c:numCache>
            </c:numRef>
          </c:val>
          <c:smooth val="0"/>
          <c:extLst>
            <c:ext xmlns:c16="http://schemas.microsoft.com/office/drawing/2014/chart" uri="{C3380CC4-5D6E-409C-BE32-E72D297353CC}">
              <c16:uniqueId val="{00000001-FAA9-4F43-A672-4D202EA656CA}"/>
            </c:ext>
          </c:extLst>
        </c:ser>
        <c:dLbls>
          <c:showLegendKey val="0"/>
          <c:showVal val="0"/>
          <c:showCatName val="0"/>
          <c:showSerName val="0"/>
          <c:showPercent val="0"/>
          <c:showBubbleSize val="0"/>
        </c:dLbls>
        <c:smooth val="0"/>
        <c:axId val="572534384"/>
        <c:axId val="572534776"/>
      </c:lineChart>
      <c:dateAx>
        <c:axId val="5725343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572534776"/>
        <c:crosses val="autoZero"/>
        <c:auto val="1"/>
        <c:lblOffset val="100"/>
        <c:baseTimeUnit val="months"/>
      </c:dateAx>
      <c:valAx>
        <c:axId val="572534776"/>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572534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Sep/22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354093572353027E-17"/>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02D-453D-89D7-692D6EBDBC4F}"/>
                </c:ext>
              </c:extLst>
            </c:dLbl>
            <c:dLbl>
              <c:idx val="4"/>
              <c:layout>
                <c:manualLayout>
                  <c:x val="0"/>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02D-453D-89D7-692D6EBDBC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Distribución!$I$8:$I$14</c:f>
              <c:numCache>
                <c:formatCode>0.00</c:formatCode>
                <c:ptCount val="7"/>
                <c:pt idx="0">
                  <c:v>292.468205162</c:v>
                </c:pt>
                <c:pt idx="1">
                  <c:v>394.00291666099997</c:v>
                </c:pt>
                <c:pt idx="2">
                  <c:v>371.612027721</c:v>
                </c:pt>
                <c:pt idx="3">
                  <c:v>217.229565648</c:v>
                </c:pt>
                <c:pt idx="4">
                  <c:v>297.48643237099998</c:v>
                </c:pt>
                <c:pt idx="5">
                  <c:v>412.93488051399999</c:v>
                </c:pt>
                <c:pt idx="6">
                  <c:v>404.53670857499998</c:v>
                </c:pt>
              </c:numCache>
            </c:numRef>
          </c:val>
          <c:extLst>
            <c:ext xmlns:c16="http://schemas.microsoft.com/office/drawing/2014/chart" uri="{C3380CC4-5D6E-409C-BE32-E72D297353CC}">
              <c16:uniqueId val="{0000000F-302D-453D-89D7-692D6EBDBC4F}"/>
            </c:ext>
          </c:extLst>
        </c:ser>
        <c:dLbls>
          <c:showLegendKey val="0"/>
          <c:showVal val="0"/>
          <c:showCatName val="0"/>
          <c:showSerName val="0"/>
          <c:showPercent val="0"/>
          <c:showBubbleSize val="0"/>
        </c:dLbls>
        <c:gapWidth val="219"/>
        <c:axId val="572526544"/>
        <c:axId val="57253320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Distribución!$L$8:$L$14</c:f>
              <c:numCache>
                <c:formatCode>_(* #,##0.00_);_(* \(#,##0.00\);_(* "-"??_);_(@_)</c:formatCode>
                <c:ptCount val="7"/>
                <c:pt idx="0">
                  <c:v>314.85679895590903</c:v>
                </c:pt>
                <c:pt idx="1">
                  <c:v>314.85679895590903</c:v>
                </c:pt>
                <c:pt idx="2">
                  <c:v>314.85679895590903</c:v>
                </c:pt>
                <c:pt idx="3">
                  <c:v>314.85679895590903</c:v>
                </c:pt>
                <c:pt idx="4">
                  <c:v>314.85679895590903</c:v>
                </c:pt>
                <c:pt idx="5">
                  <c:v>314.85679895590903</c:v>
                </c:pt>
                <c:pt idx="6">
                  <c:v>314.85679895590903</c:v>
                </c:pt>
              </c:numCache>
            </c:numRef>
          </c:val>
          <c:smooth val="0"/>
          <c:extLst>
            <c:ext xmlns:c16="http://schemas.microsoft.com/office/drawing/2014/chart" uri="{C3380CC4-5D6E-409C-BE32-E72D297353CC}">
              <c16:uniqueId val="{00000010-302D-453D-89D7-692D6EBDBC4F}"/>
            </c:ext>
          </c:extLst>
        </c:ser>
        <c:dLbls>
          <c:showLegendKey val="0"/>
          <c:showVal val="0"/>
          <c:showCatName val="0"/>
          <c:showSerName val="0"/>
          <c:showPercent val="0"/>
          <c:showBubbleSize val="0"/>
        </c:dLbls>
        <c:marker val="1"/>
        <c:smooth val="0"/>
        <c:axId val="572536736"/>
        <c:axId val="572531248"/>
      </c:lineChart>
      <c:catAx>
        <c:axId val="572526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2533208"/>
        <c:crosses val="autoZero"/>
        <c:auto val="1"/>
        <c:lblAlgn val="ctr"/>
        <c:lblOffset val="100"/>
        <c:noMultiLvlLbl val="0"/>
      </c:catAx>
      <c:valAx>
        <c:axId val="57253320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26544"/>
        <c:crosses val="autoZero"/>
        <c:crossBetween val="between"/>
      </c:valAx>
      <c:valAx>
        <c:axId val="57253124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572536736"/>
        <c:crosses val="max"/>
        <c:crossBetween val="between"/>
      </c:valAx>
      <c:catAx>
        <c:axId val="572536736"/>
        <c:scaling>
          <c:orientation val="minMax"/>
        </c:scaling>
        <c:delete val="1"/>
        <c:axPos val="b"/>
        <c:numFmt formatCode="General" sourceLinked="1"/>
        <c:majorTickMark val="out"/>
        <c:minorTickMark val="none"/>
        <c:tickLblPos val="nextTo"/>
        <c:crossAx val="5725312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Occidente NT1 - Dt Vs DtUN - Sep/22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7.8703703703703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0A-4ADE-9A14-3D64C8CCC3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Distribución!$I$16:$I$22</c:f>
              <c:numCache>
                <c:formatCode>0.00</c:formatCode>
                <c:ptCount val="7"/>
                <c:pt idx="0">
                  <c:v>289.33174746700001</c:v>
                </c:pt>
                <c:pt idx="1">
                  <c:v>375.42008438099998</c:v>
                </c:pt>
                <c:pt idx="2">
                  <c:v>428.36630717899999</c:v>
                </c:pt>
                <c:pt idx="3">
                  <c:v>265.88132523899998</c:v>
                </c:pt>
                <c:pt idx="4">
                  <c:v>232.01152778100001</c:v>
                </c:pt>
                <c:pt idx="5">
                  <c:v>177.198116774</c:v>
                </c:pt>
                <c:pt idx="6">
                  <c:v>-249.16417535400001</c:v>
                </c:pt>
              </c:numCache>
            </c:numRef>
          </c:val>
          <c:extLst>
            <c:ext xmlns:c16="http://schemas.microsoft.com/office/drawing/2014/chart" uri="{C3380CC4-5D6E-409C-BE32-E72D297353CC}">
              <c16:uniqueId val="{00000000-070A-4ADE-9A14-3D64C8CCC31D}"/>
            </c:ext>
          </c:extLst>
        </c:ser>
        <c:dLbls>
          <c:showLegendKey val="0"/>
          <c:showVal val="0"/>
          <c:showCatName val="0"/>
          <c:showSerName val="0"/>
          <c:showPercent val="0"/>
          <c:showBubbleSize val="0"/>
        </c:dLbls>
        <c:gapWidth val="219"/>
        <c:axId val="572535168"/>
        <c:axId val="57253791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Distribución!$L$16:$L$22</c:f>
              <c:numCache>
                <c:formatCode>_(* #,##0.00_);_(* \(#,##0.00\);_(* "-"??_);_(@_)</c:formatCode>
                <c:ptCount val="7"/>
                <c:pt idx="0">
                  <c:v>270.77573770503199</c:v>
                </c:pt>
                <c:pt idx="1">
                  <c:v>270.77573770503199</c:v>
                </c:pt>
                <c:pt idx="2">
                  <c:v>270.77573770503199</c:v>
                </c:pt>
                <c:pt idx="3">
                  <c:v>270.77573770503199</c:v>
                </c:pt>
                <c:pt idx="4">
                  <c:v>270.77573770503199</c:v>
                </c:pt>
                <c:pt idx="5">
                  <c:v>270.77573770503199</c:v>
                </c:pt>
                <c:pt idx="6">
                  <c:v>270.77573770503199</c:v>
                </c:pt>
              </c:numCache>
            </c:numRef>
          </c:val>
          <c:smooth val="0"/>
          <c:extLst>
            <c:ext xmlns:c16="http://schemas.microsoft.com/office/drawing/2014/chart" uri="{C3380CC4-5D6E-409C-BE32-E72D297353CC}">
              <c16:uniqueId val="{00000001-070A-4ADE-9A14-3D64C8CCC31D}"/>
            </c:ext>
          </c:extLst>
        </c:ser>
        <c:dLbls>
          <c:showLegendKey val="0"/>
          <c:showVal val="0"/>
          <c:showCatName val="0"/>
          <c:showSerName val="0"/>
          <c:showPercent val="0"/>
          <c:showBubbleSize val="0"/>
        </c:dLbls>
        <c:marker val="1"/>
        <c:smooth val="0"/>
        <c:axId val="572528112"/>
        <c:axId val="572536344"/>
      </c:lineChart>
      <c:catAx>
        <c:axId val="57253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2537912"/>
        <c:crosses val="autoZero"/>
        <c:auto val="1"/>
        <c:lblAlgn val="ctr"/>
        <c:lblOffset val="100"/>
        <c:noMultiLvlLbl val="0"/>
      </c:catAx>
      <c:valAx>
        <c:axId val="57253791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35168"/>
        <c:crosses val="autoZero"/>
        <c:crossBetween val="between"/>
      </c:valAx>
      <c:valAx>
        <c:axId val="57253634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572528112"/>
        <c:crosses val="max"/>
        <c:crossBetween val="between"/>
      </c:valAx>
      <c:catAx>
        <c:axId val="572528112"/>
        <c:scaling>
          <c:orientation val="minMax"/>
        </c:scaling>
        <c:delete val="1"/>
        <c:axPos val="b"/>
        <c:numFmt formatCode="General" sourceLinked="1"/>
        <c:majorTickMark val="out"/>
        <c:minorTickMark val="none"/>
        <c:tickLblPos val="nextTo"/>
        <c:crossAx val="5725363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'3. CELSIA COLOMBIA Tolima'!$M$6</c:f>
              <c:strCache>
                <c:ptCount val="1"/>
                <c:pt idx="0">
                  <c:v>COT</c:v>
                </c:pt>
              </c:strCache>
            </c:strRef>
          </c:tx>
          <c:spPr>
            <a:ln w="28575" cap="rnd">
              <a:solidFill>
                <a:srgbClr val="FFC000"/>
              </a:solidFill>
              <a:prstDash val="sysDash"/>
              <a:round/>
            </a:ln>
            <a:effectLst/>
          </c:spPr>
          <c:marker>
            <c:symbol val="none"/>
          </c:marker>
          <c:cat>
            <c:strRef>
              <c:f>'3. CELSIA COLOMBIA Tolima'!$A$7:$A$18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'3. CELSIA COLOMBIA Tolima'!$M$7:$M$18</c:f>
              <c:numCache>
                <c:formatCode>0.00</c:formatCode>
                <c:ptCount val="12"/>
                <c:pt idx="0">
                  <c:v>90.27</c:v>
                </c:pt>
                <c:pt idx="1">
                  <c:v>89.777410000000003</c:v>
                </c:pt>
                <c:pt idx="2">
                  <c:v>89.765960000000007</c:v>
                </c:pt>
                <c:pt idx="3">
                  <c:v>89.374099999999999</c:v>
                </c:pt>
                <c:pt idx="4">
                  <c:v>94.710380000000001</c:v>
                </c:pt>
                <c:pt idx="5">
                  <c:v>92.22</c:v>
                </c:pt>
                <c:pt idx="6">
                  <c:v>94.39</c:v>
                </c:pt>
                <c:pt idx="7">
                  <c:v>93.01</c:v>
                </c:pt>
                <c:pt idx="8">
                  <c:v>92.66</c:v>
                </c:pt>
                <c:pt idx="9">
                  <c:v>93.21</c:v>
                </c:pt>
                <c:pt idx="10">
                  <c:v>94.87</c:v>
                </c:pt>
                <c:pt idx="11">
                  <c:v>96.81</c:v>
                </c:pt>
              </c:numCache>
            </c:numRef>
          </c:val>
          <c:smooth val="0"/>
          <c:extLst>
            <c:ext xmlns:c16="http://schemas.microsoft.com/office/drawing/2014/chart" uri="{C3380CC4-5D6E-409C-BE32-E72D297353CC}">
              <c16:uniqueId val="{00000000-639B-4F59-9A35-99D1C5497CC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Sep/22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2.3176548544740867E-3"/>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65-49A1-9382-8B495A6416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Distribución!$I$24:$I$28</c:f>
              <c:numCache>
                <c:formatCode>0.00</c:formatCode>
                <c:ptCount val="5"/>
                <c:pt idx="0">
                  <c:v>473.768960037</c:v>
                </c:pt>
                <c:pt idx="1">
                  <c:v>423.10012115500001</c:v>
                </c:pt>
                <c:pt idx="2">
                  <c:v>289.65425159799997</c:v>
                </c:pt>
                <c:pt idx="3">
                  <c:v>217.637439043</c:v>
                </c:pt>
                <c:pt idx="4">
                  <c:v>539.76547904999995</c:v>
                </c:pt>
              </c:numCache>
            </c:numRef>
          </c:val>
          <c:extLst>
            <c:ext xmlns:c16="http://schemas.microsoft.com/office/drawing/2014/chart" uri="{C3380CC4-5D6E-409C-BE32-E72D297353CC}">
              <c16:uniqueId val="{00000000-4365-49A1-9382-8B495A64164F}"/>
            </c:ext>
          </c:extLst>
        </c:ser>
        <c:dLbls>
          <c:showLegendKey val="0"/>
          <c:showVal val="0"/>
          <c:showCatName val="0"/>
          <c:showSerName val="0"/>
          <c:showPercent val="0"/>
          <c:showBubbleSize val="0"/>
        </c:dLbls>
        <c:gapWidth val="219"/>
        <c:axId val="572527328"/>
        <c:axId val="57252889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Distribución!$L$24:$L$28</c:f>
              <c:numCache>
                <c:formatCode>_(* #,##0.00_);_(* \(#,##0.00\);_(* "-"??_);_(@_)</c:formatCode>
                <c:ptCount val="5"/>
                <c:pt idx="0">
                  <c:v>259.87836188394499</c:v>
                </c:pt>
                <c:pt idx="1">
                  <c:v>259.87836188394499</c:v>
                </c:pt>
                <c:pt idx="2">
                  <c:v>259.87836188394499</c:v>
                </c:pt>
                <c:pt idx="3">
                  <c:v>259.87836188394499</c:v>
                </c:pt>
                <c:pt idx="4">
                  <c:v>259.87836188394499</c:v>
                </c:pt>
              </c:numCache>
            </c:numRef>
          </c:val>
          <c:smooth val="0"/>
          <c:extLst>
            <c:ext xmlns:c16="http://schemas.microsoft.com/office/drawing/2014/chart" uri="{C3380CC4-5D6E-409C-BE32-E72D297353CC}">
              <c16:uniqueId val="{00000001-4365-49A1-9382-8B495A64164F}"/>
            </c:ext>
          </c:extLst>
        </c:ser>
        <c:dLbls>
          <c:showLegendKey val="0"/>
          <c:showVal val="0"/>
          <c:showCatName val="0"/>
          <c:showSerName val="0"/>
          <c:showPercent val="0"/>
          <c:showBubbleSize val="0"/>
        </c:dLbls>
        <c:marker val="1"/>
        <c:smooth val="0"/>
        <c:axId val="572532032"/>
        <c:axId val="572535952"/>
      </c:lineChart>
      <c:catAx>
        <c:axId val="57252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2528896"/>
        <c:crosses val="autoZero"/>
        <c:auto val="1"/>
        <c:lblAlgn val="ctr"/>
        <c:lblOffset val="100"/>
        <c:noMultiLvlLbl val="0"/>
      </c:catAx>
      <c:valAx>
        <c:axId val="57252889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27328"/>
        <c:crosses val="autoZero"/>
        <c:crossBetween val="between"/>
      </c:valAx>
      <c:valAx>
        <c:axId val="57253595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572532032"/>
        <c:crosses val="max"/>
        <c:crossBetween val="between"/>
      </c:valAx>
      <c:catAx>
        <c:axId val="572532032"/>
        <c:scaling>
          <c:orientation val="minMax"/>
        </c:scaling>
        <c:delete val="1"/>
        <c:axPos val="b"/>
        <c:numFmt formatCode="General" sourceLinked="1"/>
        <c:majorTickMark val="out"/>
        <c:minorTickMark val="none"/>
        <c:tickLblPos val="nextTo"/>
        <c:crossAx val="5725359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Sep/22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3.7037037037037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20-4C84-B15B-D4AFBA1EED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Distribución!$I$30:$I$35</c:f>
              <c:numCache>
                <c:formatCode>0.00</c:formatCode>
                <c:ptCount val="6"/>
                <c:pt idx="0">
                  <c:v>238.847405197</c:v>
                </c:pt>
                <c:pt idx="1">
                  <c:v>350.59148255700001</c:v>
                </c:pt>
                <c:pt idx="3">
                  <c:v>183.280953821</c:v>
                </c:pt>
                <c:pt idx="4">
                  <c:v>586.37577178200002</c:v>
                </c:pt>
                <c:pt idx="5">
                  <c:v>319.91547501100001</c:v>
                </c:pt>
              </c:numCache>
            </c:numRef>
          </c:val>
          <c:extLst>
            <c:ext xmlns:c16="http://schemas.microsoft.com/office/drawing/2014/chart" uri="{C3380CC4-5D6E-409C-BE32-E72D297353CC}">
              <c16:uniqueId val="{00000000-3620-4C84-B15B-D4AFBA1EED9D}"/>
            </c:ext>
          </c:extLst>
        </c:ser>
        <c:dLbls>
          <c:showLegendKey val="0"/>
          <c:showVal val="0"/>
          <c:showCatName val="0"/>
          <c:showSerName val="0"/>
          <c:showPercent val="0"/>
          <c:showBubbleSize val="0"/>
        </c:dLbls>
        <c:gapWidth val="219"/>
        <c:axId val="572526152"/>
        <c:axId val="57253242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Distribución!$L$30:$L$35</c:f>
              <c:numCache>
                <c:formatCode>_(* #,##0.00_);_(* \(#,##0.00\);_(* "-"??_);_(@_)</c:formatCode>
                <c:ptCount val="6"/>
                <c:pt idx="0">
                  <c:v>306.795723944119</c:v>
                </c:pt>
                <c:pt idx="1">
                  <c:v>306.795723944119</c:v>
                </c:pt>
                <c:pt idx="3">
                  <c:v>306.795723944119</c:v>
                </c:pt>
                <c:pt idx="4">
                  <c:v>306.795723944119</c:v>
                </c:pt>
                <c:pt idx="5">
                  <c:v>306.795723944119</c:v>
                </c:pt>
              </c:numCache>
            </c:numRef>
          </c:val>
          <c:smooth val="0"/>
          <c:extLst>
            <c:ext xmlns:c16="http://schemas.microsoft.com/office/drawing/2014/chart" uri="{C3380CC4-5D6E-409C-BE32-E72D297353CC}">
              <c16:uniqueId val="{00000001-3620-4C84-B15B-D4AFBA1EED9D}"/>
            </c:ext>
          </c:extLst>
        </c:ser>
        <c:dLbls>
          <c:showLegendKey val="0"/>
          <c:showVal val="0"/>
          <c:showCatName val="0"/>
          <c:showSerName val="0"/>
          <c:showPercent val="0"/>
          <c:showBubbleSize val="0"/>
        </c:dLbls>
        <c:marker val="1"/>
        <c:smooth val="0"/>
        <c:axId val="572526936"/>
        <c:axId val="572537520"/>
      </c:lineChart>
      <c:catAx>
        <c:axId val="572526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572532424"/>
        <c:crosses val="autoZero"/>
        <c:auto val="1"/>
        <c:lblAlgn val="ctr"/>
        <c:lblOffset val="100"/>
        <c:noMultiLvlLbl val="0"/>
      </c:catAx>
      <c:valAx>
        <c:axId val="57253242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26152"/>
        <c:crosses val="autoZero"/>
        <c:crossBetween val="between"/>
      </c:valAx>
      <c:valAx>
        <c:axId val="57253752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572526936"/>
        <c:crosses val="max"/>
        <c:crossBetween val="between"/>
      </c:valAx>
      <c:catAx>
        <c:axId val="572526936"/>
        <c:scaling>
          <c:orientation val="minMax"/>
        </c:scaling>
        <c:delete val="1"/>
        <c:axPos val="b"/>
        <c:numFmt formatCode="General" sourceLinked="1"/>
        <c:majorTickMark val="out"/>
        <c:minorTickMark val="none"/>
        <c:tickLblPos val="nextTo"/>
        <c:crossAx val="5725375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Sep/22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Distribución!$I$37:$I$40</c:f>
              <c:numCache>
                <c:formatCode>0.00</c:formatCode>
                <c:ptCount val="4"/>
                <c:pt idx="0">
                  <c:v>194.65731248899999</c:v>
                </c:pt>
                <c:pt idx="1">
                  <c:v>217.03578782</c:v>
                </c:pt>
                <c:pt idx="2">
                  <c:v>220.19100626100001</c:v>
                </c:pt>
                <c:pt idx="3">
                  <c:v>184.80322844299999</c:v>
                </c:pt>
              </c:numCache>
            </c:numRef>
          </c:val>
          <c:extLst>
            <c:ext xmlns:c16="http://schemas.microsoft.com/office/drawing/2014/chart" uri="{C3380CC4-5D6E-409C-BE32-E72D297353CC}">
              <c16:uniqueId val="{00000000-F213-4293-8E5C-F6EAAD300C9E}"/>
            </c:ext>
          </c:extLst>
        </c:ser>
        <c:dLbls>
          <c:showLegendKey val="0"/>
          <c:showVal val="0"/>
          <c:showCatName val="0"/>
          <c:showSerName val="0"/>
          <c:showPercent val="0"/>
          <c:showBubbleSize val="0"/>
        </c:dLbls>
        <c:gapWidth val="219"/>
        <c:axId val="572530856"/>
        <c:axId val="572532816"/>
      </c:barChart>
      <c:catAx>
        <c:axId val="57253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32816"/>
        <c:crosses val="autoZero"/>
        <c:auto val="1"/>
        <c:lblAlgn val="ctr"/>
        <c:lblOffset val="100"/>
        <c:noMultiLvlLbl val="0"/>
      </c:catAx>
      <c:valAx>
        <c:axId val="572532816"/>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30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Oct/22 Prel</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Distribución!$Q$8:$Q$14</c:f>
              <c:numCache>
                <c:formatCode>0.00</c:formatCode>
                <c:ptCount val="7"/>
                <c:pt idx="0">
                  <c:v>293.37912349700002</c:v>
                </c:pt>
                <c:pt idx="1">
                  <c:v>396.20172207500002</c:v>
                </c:pt>
                <c:pt idx="2">
                  <c:v>346.72166177000003</c:v>
                </c:pt>
                <c:pt idx="3">
                  <c:v>218.77180359100001</c:v>
                </c:pt>
                <c:pt idx="4">
                  <c:v>298.83354209300001</c:v>
                </c:pt>
                <c:pt idx="5">
                  <c:v>348.39080146600003</c:v>
                </c:pt>
                <c:pt idx="6">
                  <c:v>415.04317372200001</c:v>
                </c:pt>
              </c:numCache>
            </c:numRef>
          </c:val>
          <c:extLst>
            <c:ext xmlns:c16="http://schemas.microsoft.com/office/drawing/2014/chart" uri="{C3380CC4-5D6E-409C-BE32-E72D297353CC}">
              <c16:uniqueId val="{00000000-649E-40EC-A480-7A56061F7198}"/>
            </c:ext>
          </c:extLst>
        </c:ser>
        <c:dLbls>
          <c:showLegendKey val="0"/>
          <c:showVal val="0"/>
          <c:showCatName val="0"/>
          <c:showSerName val="0"/>
          <c:showPercent val="0"/>
          <c:showBubbleSize val="0"/>
        </c:dLbls>
        <c:gapWidth val="219"/>
        <c:axId val="572530072"/>
        <c:axId val="57253046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Distribución!$T$8:$T$14</c:f>
              <c:numCache>
                <c:formatCode>_(* #,##0.00_);_(* \(#,##0.00\);_(* "-"??_);_(@_)</c:formatCode>
                <c:ptCount val="7"/>
                <c:pt idx="0">
                  <c:v>304.21860618699498</c:v>
                </c:pt>
                <c:pt idx="1">
                  <c:v>304.21860618699498</c:v>
                </c:pt>
                <c:pt idx="2">
                  <c:v>304.21860618699498</c:v>
                </c:pt>
                <c:pt idx="3">
                  <c:v>304.21860618699498</c:v>
                </c:pt>
                <c:pt idx="4">
                  <c:v>304.21860618699498</c:v>
                </c:pt>
                <c:pt idx="5">
                  <c:v>304.21860618699498</c:v>
                </c:pt>
                <c:pt idx="6">
                  <c:v>304.21860618699498</c:v>
                </c:pt>
              </c:numCache>
            </c:numRef>
          </c:val>
          <c:smooth val="0"/>
          <c:extLst>
            <c:ext xmlns:c16="http://schemas.microsoft.com/office/drawing/2014/chart" uri="{C3380CC4-5D6E-409C-BE32-E72D297353CC}">
              <c16:uniqueId val="{00000001-649E-40EC-A480-7A56061F7198}"/>
            </c:ext>
          </c:extLst>
        </c:ser>
        <c:dLbls>
          <c:showLegendKey val="0"/>
          <c:showVal val="0"/>
          <c:showCatName val="0"/>
          <c:showSerName val="0"/>
          <c:showPercent val="0"/>
          <c:showBubbleSize val="0"/>
        </c:dLbls>
        <c:marker val="1"/>
        <c:smooth val="0"/>
        <c:axId val="712671632"/>
        <c:axId val="712668104"/>
      </c:lineChart>
      <c:catAx>
        <c:axId val="572530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2530464"/>
        <c:crosses val="autoZero"/>
        <c:auto val="1"/>
        <c:lblAlgn val="ctr"/>
        <c:lblOffset val="100"/>
        <c:noMultiLvlLbl val="0"/>
      </c:catAx>
      <c:valAx>
        <c:axId val="572530464"/>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572530072"/>
        <c:crosses val="autoZero"/>
        <c:crossBetween val="between"/>
      </c:valAx>
      <c:valAx>
        <c:axId val="71266810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71632"/>
        <c:crosses val="max"/>
        <c:crossBetween val="between"/>
      </c:valAx>
      <c:catAx>
        <c:axId val="712671632"/>
        <c:scaling>
          <c:orientation val="minMax"/>
        </c:scaling>
        <c:delete val="1"/>
        <c:axPos val="b"/>
        <c:numFmt formatCode="General" sourceLinked="1"/>
        <c:majorTickMark val="out"/>
        <c:minorTickMark val="none"/>
        <c:tickLblPos val="nextTo"/>
        <c:crossAx val="7126681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Oct/22 Prel</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Distribución!$Q$16:$Q$22</c:f>
              <c:numCache>
                <c:formatCode>0.00</c:formatCode>
                <c:ptCount val="7"/>
                <c:pt idx="0">
                  <c:v>291.49568491799999</c:v>
                </c:pt>
                <c:pt idx="1">
                  <c:v>377.11795300300003</c:v>
                </c:pt>
                <c:pt idx="2">
                  <c:v>429.59807094400003</c:v>
                </c:pt>
                <c:pt idx="3">
                  <c:v>268.27823197800001</c:v>
                </c:pt>
                <c:pt idx="4">
                  <c:v>233.88519028900001</c:v>
                </c:pt>
                <c:pt idx="5">
                  <c:v>179.03812684299999</c:v>
                </c:pt>
                <c:pt idx="6">
                  <c:v>-246.06446276400001</c:v>
                </c:pt>
              </c:numCache>
            </c:numRef>
          </c:val>
          <c:extLst>
            <c:ext xmlns:c16="http://schemas.microsoft.com/office/drawing/2014/chart" uri="{C3380CC4-5D6E-409C-BE32-E72D297353CC}">
              <c16:uniqueId val="{00000000-D278-4815-8105-B501E6AB2AC4}"/>
            </c:ext>
          </c:extLst>
        </c:ser>
        <c:dLbls>
          <c:showLegendKey val="0"/>
          <c:showVal val="0"/>
          <c:showCatName val="0"/>
          <c:showSerName val="0"/>
          <c:showPercent val="0"/>
          <c:showBubbleSize val="0"/>
        </c:dLbls>
        <c:gapWidth val="219"/>
        <c:axId val="712672808"/>
        <c:axId val="71266928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Distribución!$T$16:$T$22</c:f>
              <c:numCache>
                <c:formatCode>_(* #,##0.00_);_(* \(#,##0.00\);_(* "-"??_);_(@_)</c:formatCode>
                <c:ptCount val="7"/>
                <c:pt idx="0">
                  <c:v>278.91866351652999</c:v>
                </c:pt>
                <c:pt idx="1">
                  <c:v>278.91866351652999</c:v>
                </c:pt>
                <c:pt idx="2">
                  <c:v>278.91866351652999</c:v>
                </c:pt>
                <c:pt idx="3">
                  <c:v>278.91866351652999</c:v>
                </c:pt>
                <c:pt idx="4">
                  <c:v>278.91866351652999</c:v>
                </c:pt>
                <c:pt idx="5">
                  <c:v>278.91866351652999</c:v>
                </c:pt>
                <c:pt idx="6">
                  <c:v>278.91866351652999</c:v>
                </c:pt>
              </c:numCache>
            </c:numRef>
          </c:val>
          <c:smooth val="0"/>
          <c:extLst>
            <c:ext xmlns:c16="http://schemas.microsoft.com/office/drawing/2014/chart" uri="{C3380CC4-5D6E-409C-BE32-E72D297353CC}">
              <c16:uniqueId val="{00000001-D278-4815-8105-B501E6AB2AC4}"/>
            </c:ext>
          </c:extLst>
        </c:ser>
        <c:dLbls>
          <c:showLegendKey val="0"/>
          <c:showVal val="0"/>
          <c:showCatName val="0"/>
          <c:showSerName val="0"/>
          <c:showPercent val="0"/>
          <c:showBubbleSize val="0"/>
        </c:dLbls>
        <c:marker val="1"/>
        <c:smooth val="0"/>
        <c:axId val="712669672"/>
        <c:axId val="712664968"/>
      </c:lineChart>
      <c:catAx>
        <c:axId val="71267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669280"/>
        <c:crosses val="autoZero"/>
        <c:auto val="1"/>
        <c:lblAlgn val="ctr"/>
        <c:lblOffset val="100"/>
        <c:noMultiLvlLbl val="0"/>
      </c:catAx>
      <c:valAx>
        <c:axId val="71266928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72808"/>
        <c:crosses val="autoZero"/>
        <c:crossBetween val="between"/>
      </c:valAx>
      <c:valAx>
        <c:axId val="71266496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69672"/>
        <c:crosses val="max"/>
        <c:crossBetween val="between"/>
      </c:valAx>
      <c:catAx>
        <c:axId val="712669672"/>
        <c:scaling>
          <c:orientation val="minMax"/>
        </c:scaling>
        <c:delete val="1"/>
        <c:axPos val="b"/>
        <c:numFmt formatCode="General" sourceLinked="1"/>
        <c:majorTickMark val="out"/>
        <c:minorTickMark val="none"/>
        <c:tickLblPos val="nextTo"/>
        <c:crossAx val="7126649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Oct/22 Prel</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Distribución!$Q$24:$Q$28</c:f>
              <c:numCache>
                <c:formatCode>0.00</c:formatCode>
                <c:ptCount val="5"/>
                <c:pt idx="0">
                  <c:v>464.92826273200001</c:v>
                </c:pt>
                <c:pt idx="1">
                  <c:v>424.40874855099997</c:v>
                </c:pt>
                <c:pt idx="2">
                  <c:v>291.19886310800001</c:v>
                </c:pt>
                <c:pt idx="3">
                  <c:v>218.99531425999999</c:v>
                </c:pt>
                <c:pt idx="4">
                  <c:v>524.15243505399997</c:v>
                </c:pt>
              </c:numCache>
            </c:numRef>
          </c:val>
          <c:extLst>
            <c:ext xmlns:c16="http://schemas.microsoft.com/office/drawing/2014/chart" uri="{C3380CC4-5D6E-409C-BE32-E72D297353CC}">
              <c16:uniqueId val="{00000000-FD93-4F80-98CC-E385AFFB67EA}"/>
            </c:ext>
          </c:extLst>
        </c:ser>
        <c:dLbls>
          <c:showLegendKey val="0"/>
          <c:showVal val="0"/>
          <c:showCatName val="0"/>
          <c:showSerName val="0"/>
          <c:showPercent val="0"/>
          <c:showBubbleSize val="0"/>
        </c:dLbls>
        <c:gapWidth val="219"/>
        <c:axId val="712667320"/>
        <c:axId val="71266340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Distribución!$T$24:$T$28</c:f>
              <c:numCache>
                <c:formatCode>_(* #,##0.00_);_(* \(#,##0.00\);_(* "-"??_);_(@_)</c:formatCode>
                <c:ptCount val="5"/>
                <c:pt idx="0">
                  <c:v>259.87836188394499</c:v>
                </c:pt>
                <c:pt idx="1">
                  <c:v>259.87836188394499</c:v>
                </c:pt>
                <c:pt idx="2">
                  <c:v>259.87836188394499</c:v>
                </c:pt>
                <c:pt idx="3">
                  <c:v>259.87836188394499</c:v>
                </c:pt>
                <c:pt idx="4">
                  <c:v>259.87836188394499</c:v>
                </c:pt>
              </c:numCache>
            </c:numRef>
          </c:val>
          <c:smooth val="0"/>
          <c:extLst>
            <c:ext xmlns:c16="http://schemas.microsoft.com/office/drawing/2014/chart" uri="{C3380CC4-5D6E-409C-BE32-E72D297353CC}">
              <c16:uniqueId val="{00000001-FD93-4F80-98CC-E385AFFB67EA}"/>
            </c:ext>
          </c:extLst>
        </c:ser>
        <c:dLbls>
          <c:showLegendKey val="0"/>
          <c:showVal val="0"/>
          <c:showCatName val="0"/>
          <c:showSerName val="0"/>
          <c:showPercent val="0"/>
          <c:showBubbleSize val="0"/>
        </c:dLbls>
        <c:marker val="1"/>
        <c:smooth val="0"/>
        <c:axId val="712673200"/>
        <c:axId val="712670064"/>
      </c:lineChart>
      <c:catAx>
        <c:axId val="712667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663400"/>
        <c:crosses val="autoZero"/>
        <c:auto val="1"/>
        <c:lblAlgn val="ctr"/>
        <c:lblOffset val="100"/>
        <c:noMultiLvlLbl val="0"/>
      </c:catAx>
      <c:valAx>
        <c:axId val="71266340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67320"/>
        <c:crosses val="autoZero"/>
        <c:crossBetween val="between"/>
      </c:valAx>
      <c:valAx>
        <c:axId val="712670064"/>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73200"/>
        <c:crosses val="max"/>
        <c:crossBetween val="between"/>
      </c:valAx>
      <c:catAx>
        <c:axId val="712673200"/>
        <c:scaling>
          <c:orientation val="minMax"/>
        </c:scaling>
        <c:delete val="1"/>
        <c:axPos val="b"/>
        <c:numFmt formatCode="General" sourceLinked="1"/>
        <c:majorTickMark val="out"/>
        <c:minorTickMark val="none"/>
        <c:tickLblPos val="nextTo"/>
        <c:crossAx val="7126700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Oct/22 Prel</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5.09259259259259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BA-4437-9EDF-6AC6CCBA1F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Distribución!$Q$30:$Q$35</c:f>
              <c:numCache>
                <c:formatCode>0.00</c:formatCode>
                <c:ptCount val="6"/>
                <c:pt idx="0">
                  <c:v>241.69756487199999</c:v>
                </c:pt>
                <c:pt idx="1">
                  <c:v>350.446205265</c:v>
                </c:pt>
                <c:pt idx="3">
                  <c:v>183.95387378500001</c:v>
                </c:pt>
                <c:pt idx="4">
                  <c:v>588.39085207300002</c:v>
                </c:pt>
                <c:pt idx="5">
                  <c:v>320.63745663100002</c:v>
                </c:pt>
              </c:numCache>
            </c:numRef>
          </c:val>
          <c:extLst>
            <c:ext xmlns:c16="http://schemas.microsoft.com/office/drawing/2014/chart" uri="{C3380CC4-5D6E-409C-BE32-E72D297353CC}">
              <c16:uniqueId val="{00000000-C3BA-4437-9EDF-6AC6CCBA1FE3}"/>
            </c:ext>
          </c:extLst>
        </c:ser>
        <c:dLbls>
          <c:showLegendKey val="0"/>
          <c:showVal val="0"/>
          <c:showCatName val="0"/>
          <c:showSerName val="0"/>
          <c:showPercent val="0"/>
          <c:showBubbleSize val="0"/>
        </c:dLbls>
        <c:gapWidth val="219"/>
        <c:axId val="712665752"/>
        <c:axId val="71267241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Distribución!$T$30:$T$35</c:f>
              <c:numCache>
                <c:formatCode>_(* #,##0.00_);_(* \(#,##0.00\);_(* "-"??_);_(@_)</c:formatCode>
                <c:ptCount val="6"/>
                <c:pt idx="0">
                  <c:v>308.62681930985798</c:v>
                </c:pt>
                <c:pt idx="1">
                  <c:v>308.62681930985798</c:v>
                </c:pt>
                <c:pt idx="3">
                  <c:v>308.62681930985798</c:v>
                </c:pt>
                <c:pt idx="4">
                  <c:v>308.62681930985798</c:v>
                </c:pt>
                <c:pt idx="5">
                  <c:v>308.62681930985798</c:v>
                </c:pt>
              </c:numCache>
            </c:numRef>
          </c:val>
          <c:smooth val="0"/>
          <c:extLst>
            <c:ext xmlns:c16="http://schemas.microsoft.com/office/drawing/2014/chart" uri="{C3380CC4-5D6E-409C-BE32-E72D297353CC}">
              <c16:uniqueId val="{00000001-C3BA-4437-9EDF-6AC6CCBA1FE3}"/>
            </c:ext>
          </c:extLst>
        </c:ser>
        <c:dLbls>
          <c:showLegendKey val="0"/>
          <c:showVal val="0"/>
          <c:showCatName val="0"/>
          <c:showSerName val="0"/>
          <c:showPercent val="0"/>
          <c:showBubbleSize val="0"/>
        </c:dLbls>
        <c:marker val="1"/>
        <c:smooth val="0"/>
        <c:axId val="712673592"/>
        <c:axId val="712664184"/>
      </c:lineChart>
      <c:catAx>
        <c:axId val="712665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2672416"/>
        <c:crosses val="autoZero"/>
        <c:auto val="1"/>
        <c:lblAlgn val="ctr"/>
        <c:lblOffset val="100"/>
        <c:noMultiLvlLbl val="0"/>
      </c:catAx>
      <c:valAx>
        <c:axId val="71267241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65752"/>
        <c:crosses val="autoZero"/>
        <c:crossBetween val="between"/>
      </c:valAx>
      <c:valAx>
        <c:axId val="712664184"/>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73592"/>
        <c:crosses val="max"/>
        <c:crossBetween val="between"/>
      </c:valAx>
      <c:catAx>
        <c:axId val="712673592"/>
        <c:scaling>
          <c:orientation val="minMax"/>
        </c:scaling>
        <c:delete val="1"/>
        <c:axPos val="b"/>
        <c:numFmt formatCode="General" sourceLinked="1"/>
        <c:majorTickMark val="out"/>
        <c:minorTickMark val="none"/>
        <c:tickLblPos val="nextTo"/>
        <c:crossAx val="71266418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Oct/22 Prel</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Distribución!$Q$37:$Q$40</c:f>
              <c:numCache>
                <c:formatCode>0.00</c:formatCode>
                <c:ptCount val="4"/>
                <c:pt idx="0">
                  <c:v>196.64858218099999</c:v>
                </c:pt>
                <c:pt idx="1">
                  <c:v>216.96081713699999</c:v>
                </c:pt>
                <c:pt idx="2">
                  <c:v>223.235548653</c:v>
                </c:pt>
                <c:pt idx="3">
                  <c:v>187.819538462</c:v>
                </c:pt>
              </c:numCache>
            </c:numRef>
          </c:val>
          <c:extLst>
            <c:ext xmlns:c16="http://schemas.microsoft.com/office/drawing/2014/chart" uri="{C3380CC4-5D6E-409C-BE32-E72D297353CC}">
              <c16:uniqueId val="{00000000-2B24-4882-9690-DED8760BB02C}"/>
            </c:ext>
          </c:extLst>
        </c:ser>
        <c:dLbls>
          <c:showLegendKey val="0"/>
          <c:showVal val="0"/>
          <c:showCatName val="0"/>
          <c:showSerName val="0"/>
          <c:showPercent val="0"/>
          <c:showBubbleSize val="0"/>
        </c:dLbls>
        <c:gapWidth val="219"/>
        <c:axId val="712666536"/>
        <c:axId val="712666928"/>
      </c:barChart>
      <c:catAx>
        <c:axId val="712666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66928"/>
        <c:crosses val="autoZero"/>
        <c:auto val="1"/>
        <c:lblAlgn val="ctr"/>
        <c:lblOffset val="100"/>
        <c:noMultiLvlLbl val="0"/>
      </c:catAx>
      <c:valAx>
        <c:axId val="712666928"/>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66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Oct/22 Def</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Distribución!$Y$8:$Y$14</c:f>
              <c:numCache>
                <c:formatCode>0.00</c:formatCode>
                <c:ptCount val="7"/>
                <c:pt idx="0">
                  <c:v>292.14749287500001</c:v>
                </c:pt>
                <c:pt idx="1">
                  <c:v>395.02150360299999</c:v>
                </c:pt>
                <c:pt idx="2">
                  <c:v>345.53816345500002</c:v>
                </c:pt>
                <c:pt idx="3">
                  <c:v>217.599963497</c:v>
                </c:pt>
                <c:pt idx="4">
                  <c:v>297.63653256800001</c:v>
                </c:pt>
                <c:pt idx="5">
                  <c:v>347.17893974399999</c:v>
                </c:pt>
                <c:pt idx="6">
                  <c:v>398.07970888099999</c:v>
                </c:pt>
              </c:numCache>
            </c:numRef>
          </c:val>
          <c:extLst>
            <c:ext xmlns:c16="http://schemas.microsoft.com/office/drawing/2014/chart" uri="{C3380CC4-5D6E-409C-BE32-E72D297353CC}">
              <c16:uniqueId val="{00000000-EFE2-42FE-A0AA-9D96D04FA046}"/>
            </c:ext>
          </c:extLst>
        </c:ser>
        <c:dLbls>
          <c:showLegendKey val="0"/>
          <c:showVal val="0"/>
          <c:showCatName val="0"/>
          <c:showSerName val="0"/>
          <c:showPercent val="0"/>
          <c:showBubbleSize val="0"/>
        </c:dLbls>
        <c:gapWidth val="219"/>
        <c:axId val="712673984"/>
        <c:axId val="71266771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Distribución!$AB$8:$AB$14</c:f>
              <c:numCache>
                <c:formatCode>_(* #,##0.00_);_(* \(#,##0.00\);_(* "-"??_);_(@_)</c:formatCode>
                <c:ptCount val="7"/>
                <c:pt idx="0">
                  <c:v>303.00203910616699</c:v>
                </c:pt>
                <c:pt idx="1">
                  <c:v>303.00203910616699</c:v>
                </c:pt>
                <c:pt idx="2">
                  <c:v>303.00203910616699</c:v>
                </c:pt>
                <c:pt idx="3">
                  <c:v>303.00203910616699</c:v>
                </c:pt>
                <c:pt idx="4">
                  <c:v>303.00203910616699</c:v>
                </c:pt>
                <c:pt idx="5">
                  <c:v>303.00203910616699</c:v>
                </c:pt>
                <c:pt idx="6">
                  <c:v>303.00203910616699</c:v>
                </c:pt>
              </c:numCache>
            </c:numRef>
          </c:val>
          <c:smooth val="0"/>
          <c:extLst>
            <c:ext xmlns:c16="http://schemas.microsoft.com/office/drawing/2014/chart" uri="{C3380CC4-5D6E-409C-BE32-E72D297353CC}">
              <c16:uniqueId val="{00000001-EFE2-42FE-A0AA-9D96D04FA046}"/>
            </c:ext>
          </c:extLst>
        </c:ser>
        <c:dLbls>
          <c:showLegendKey val="0"/>
          <c:showVal val="0"/>
          <c:showCatName val="0"/>
          <c:showSerName val="0"/>
          <c:showPercent val="0"/>
          <c:showBubbleSize val="0"/>
        </c:dLbls>
        <c:marker val="1"/>
        <c:smooth val="0"/>
        <c:axId val="712668496"/>
        <c:axId val="712670848"/>
      </c:lineChart>
      <c:catAx>
        <c:axId val="71267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667712"/>
        <c:crosses val="autoZero"/>
        <c:auto val="1"/>
        <c:lblAlgn val="ctr"/>
        <c:lblOffset val="100"/>
        <c:noMultiLvlLbl val="0"/>
      </c:catAx>
      <c:valAx>
        <c:axId val="71266771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73984"/>
        <c:crosses val="autoZero"/>
        <c:crossBetween val="between"/>
      </c:valAx>
      <c:valAx>
        <c:axId val="71267084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68496"/>
        <c:crosses val="max"/>
        <c:crossBetween val="between"/>
      </c:valAx>
      <c:catAx>
        <c:axId val="712668496"/>
        <c:scaling>
          <c:orientation val="minMax"/>
        </c:scaling>
        <c:delete val="1"/>
        <c:axPos val="b"/>
        <c:numFmt formatCode="General" sourceLinked="1"/>
        <c:majorTickMark val="out"/>
        <c:minorTickMark val="none"/>
        <c:tickLblPos val="nextTo"/>
        <c:crossAx val="7126708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Oct/22 Def</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0A6-4AA2-AB42-428F93BDA2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Distribución!$Y$16:$Y$22</c:f>
              <c:numCache>
                <c:formatCode>0.00</c:formatCode>
                <c:ptCount val="7"/>
                <c:pt idx="0">
                  <c:v>267.94559087800002</c:v>
                </c:pt>
                <c:pt idx="1">
                  <c:v>352.609799662</c:v>
                </c:pt>
                <c:pt idx="2">
                  <c:v>409.025480055</c:v>
                </c:pt>
                <c:pt idx="3">
                  <c:v>250.90617440599999</c:v>
                </c:pt>
                <c:pt idx="4">
                  <c:v>232.64105210899999</c:v>
                </c:pt>
                <c:pt idx="5">
                  <c:v>170.94567999500001</c:v>
                </c:pt>
                <c:pt idx="6">
                  <c:v>-247.23062321099999</c:v>
                </c:pt>
              </c:numCache>
            </c:numRef>
          </c:val>
          <c:extLst>
            <c:ext xmlns:c16="http://schemas.microsoft.com/office/drawing/2014/chart" uri="{C3380CC4-5D6E-409C-BE32-E72D297353CC}">
              <c16:uniqueId val="{00000000-D0A6-4AA2-AB42-428F93BDA2FD}"/>
            </c:ext>
          </c:extLst>
        </c:ser>
        <c:dLbls>
          <c:showLegendKey val="0"/>
          <c:showVal val="0"/>
          <c:showCatName val="0"/>
          <c:showSerName val="0"/>
          <c:showPercent val="0"/>
          <c:showBubbleSize val="0"/>
        </c:dLbls>
        <c:gapWidth val="219"/>
        <c:axId val="712671240"/>
        <c:axId val="71267476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Distribución!$AB$16:$AB$22</c:f>
              <c:numCache>
                <c:formatCode>_(* #,##0.00_);_(* \(#,##0.00\);_(* "-"??_);_(@_)</c:formatCode>
                <c:ptCount val="7"/>
                <c:pt idx="0">
                  <c:v>263.03372975120197</c:v>
                </c:pt>
                <c:pt idx="1">
                  <c:v>263.03372975120197</c:v>
                </c:pt>
                <c:pt idx="2">
                  <c:v>263.03372975120197</c:v>
                </c:pt>
                <c:pt idx="3">
                  <c:v>263.03372975120197</c:v>
                </c:pt>
                <c:pt idx="4">
                  <c:v>263.03372975120197</c:v>
                </c:pt>
                <c:pt idx="5">
                  <c:v>263.03372975120197</c:v>
                </c:pt>
                <c:pt idx="6">
                  <c:v>263.03372975120197</c:v>
                </c:pt>
              </c:numCache>
            </c:numRef>
          </c:val>
          <c:smooth val="0"/>
          <c:extLst>
            <c:ext xmlns:c16="http://schemas.microsoft.com/office/drawing/2014/chart" uri="{C3380CC4-5D6E-409C-BE32-E72D297353CC}">
              <c16:uniqueId val="{00000001-D0A6-4AA2-AB42-428F93BDA2FD}"/>
            </c:ext>
          </c:extLst>
        </c:ser>
        <c:dLbls>
          <c:showLegendKey val="0"/>
          <c:showVal val="0"/>
          <c:showCatName val="0"/>
          <c:showSerName val="0"/>
          <c:showPercent val="0"/>
          <c:showBubbleSize val="0"/>
        </c:dLbls>
        <c:marker val="1"/>
        <c:smooth val="0"/>
        <c:axId val="712663008"/>
        <c:axId val="712675160"/>
      </c:lineChart>
      <c:catAx>
        <c:axId val="712671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674768"/>
        <c:crosses val="autoZero"/>
        <c:auto val="1"/>
        <c:lblAlgn val="ctr"/>
        <c:lblOffset val="100"/>
        <c:noMultiLvlLbl val="0"/>
      </c:catAx>
      <c:valAx>
        <c:axId val="71267476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71240"/>
        <c:crosses val="autoZero"/>
        <c:crossBetween val="between"/>
      </c:valAx>
      <c:valAx>
        <c:axId val="712675160"/>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63008"/>
        <c:crosses val="max"/>
        <c:crossBetween val="between"/>
      </c:valAx>
      <c:catAx>
        <c:axId val="712663008"/>
        <c:scaling>
          <c:orientation val="minMax"/>
        </c:scaling>
        <c:delete val="1"/>
        <c:axPos val="b"/>
        <c:numFmt formatCode="General" sourceLinked="1"/>
        <c:majorTickMark val="out"/>
        <c:minorTickMark val="none"/>
        <c:tickLblPos val="nextTo"/>
        <c:crossAx val="7126751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 CENS'!$J$6</c:f>
              <c:strCache>
                <c:ptCount val="1"/>
                <c:pt idx="0">
                  <c:v>CUV_119</c:v>
                </c:pt>
              </c:strCache>
            </c:strRef>
          </c:tx>
          <c:spPr>
            <a:ln w="28575" cap="rnd">
              <a:solidFill>
                <a:schemeClr val="accent1"/>
              </a:solidFill>
              <a:round/>
            </a:ln>
            <a:effectLst/>
          </c:spPr>
          <c:marker>
            <c:symbol val="none"/>
          </c:marker>
          <c:cat>
            <c:strRef>
              <c:f>'4. CENS'!$A$7:$A$18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'4. CENS'!$J$7:$J$18</c:f>
              <c:numCache>
                <c:formatCode>0.00</c:formatCode>
                <c:ptCount val="12"/>
                <c:pt idx="0">
                  <c:v>952.74980000000005</c:v>
                </c:pt>
                <c:pt idx="1">
                  <c:v>969.3279</c:v>
                </c:pt>
                <c:pt idx="2">
                  <c:v>986.14250000000004</c:v>
                </c:pt>
                <c:pt idx="3">
                  <c:v>974.73059999999998</c:v>
                </c:pt>
                <c:pt idx="4">
                  <c:v>1000.278</c:v>
                </c:pt>
                <c:pt idx="5">
                  <c:v>949.23</c:v>
                </c:pt>
                <c:pt idx="6">
                  <c:v>925.0027</c:v>
                </c:pt>
                <c:pt idx="7">
                  <c:v>954.98829999999998</c:v>
                </c:pt>
                <c:pt idx="8">
                  <c:v>966.42674</c:v>
                </c:pt>
                <c:pt idx="9">
                  <c:v>983.69659999999999</c:v>
                </c:pt>
                <c:pt idx="10">
                  <c:v>981.96680000000003</c:v>
                </c:pt>
                <c:pt idx="11">
                  <c:v>1055.5791999999999</c:v>
                </c:pt>
              </c:numCache>
            </c:numRef>
          </c:val>
          <c:smooth val="0"/>
          <c:extLst>
            <c:ext xmlns:c16="http://schemas.microsoft.com/office/drawing/2014/chart" uri="{C3380CC4-5D6E-409C-BE32-E72D297353CC}">
              <c16:uniqueId val="{00000000-C520-45B5-94BA-59EE7B9FAEED}"/>
            </c:ext>
          </c:extLst>
        </c:ser>
        <c:ser>
          <c:idx val="1"/>
          <c:order val="1"/>
          <c:tx>
            <c:strRef>
              <c:f>'4. CENS'!$K$6</c:f>
              <c:strCache>
                <c:ptCount val="1"/>
                <c:pt idx="0">
                  <c:v>CUV_Op</c:v>
                </c:pt>
              </c:strCache>
            </c:strRef>
          </c:tx>
          <c:spPr>
            <a:ln w="28575" cap="rnd">
              <a:solidFill>
                <a:schemeClr val="accent2"/>
              </a:solidFill>
              <a:prstDash val="lgDash"/>
              <a:round/>
            </a:ln>
            <a:effectLst/>
          </c:spPr>
          <c:marker>
            <c:symbol val="none"/>
          </c:marker>
          <c:cat>
            <c:strRef>
              <c:f>'4. CENS'!$A$7:$A$18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'4. CENS'!$K$7:$K$13</c:f>
              <c:numCache>
                <c:formatCode>0.00</c:formatCode>
                <c:ptCount val="7"/>
              </c:numCache>
            </c:numRef>
          </c:val>
          <c:smooth val="0"/>
          <c:extLst>
            <c:ext xmlns:c16="http://schemas.microsoft.com/office/drawing/2014/chart" uri="{C3380CC4-5D6E-409C-BE32-E72D297353CC}">
              <c16:uniqueId val="{00000001-C520-45B5-94BA-59EE7B9FAEE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Oct/22 Def</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E2-49E8-BD45-270AAF3AAB2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Distribución!$Y$24:$Y$28</c:f>
              <c:numCache>
                <c:formatCode>0.00</c:formatCode>
                <c:ptCount val="5"/>
                <c:pt idx="0">
                  <c:v>434.57270864700001</c:v>
                </c:pt>
                <c:pt idx="1">
                  <c:v>404.269928456</c:v>
                </c:pt>
                <c:pt idx="2">
                  <c:v>290.001056484</c:v>
                </c:pt>
                <c:pt idx="3">
                  <c:v>209.03125446600001</c:v>
                </c:pt>
                <c:pt idx="4">
                  <c:v>498.69552188</c:v>
                </c:pt>
              </c:numCache>
            </c:numRef>
          </c:val>
          <c:extLst>
            <c:ext xmlns:c16="http://schemas.microsoft.com/office/drawing/2014/chart" uri="{C3380CC4-5D6E-409C-BE32-E72D297353CC}">
              <c16:uniqueId val="{00000000-93E2-49E8-BD45-270AAF3AAB29}"/>
            </c:ext>
          </c:extLst>
        </c:ser>
        <c:dLbls>
          <c:showLegendKey val="0"/>
          <c:showVal val="0"/>
          <c:showCatName val="0"/>
          <c:showSerName val="0"/>
          <c:showPercent val="0"/>
          <c:showBubbleSize val="0"/>
        </c:dLbls>
        <c:gapWidth val="219"/>
        <c:axId val="712664576"/>
        <c:axId val="71267594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Distribución!$AB$24:$AB$28</c:f>
              <c:numCache>
                <c:formatCode>_(* #,##0.00_);_(* \(#,##0.00\);_(* "-"??_);_(@_)</c:formatCode>
                <c:ptCount val="5"/>
                <c:pt idx="0">
                  <c:v>251.483003085756</c:v>
                </c:pt>
                <c:pt idx="1">
                  <c:v>251.483003085756</c:v>
                </c:pt>
                <c:pt idx="2">
                  <c:v>251.483003085756</c:v>
                </c:pt>
                <c:pt idx="3">
                  <c:v>251.483003085756</c:v>
                </c:pt>
                <c:pt idx="4">
                  <c:v>251.483003085756</c:v>
                </c:pt>
              </c:numCache>
            </c:numRef>
          </c:val>
          <c:smooth val="0"/>
          <c:extLst>
            <c:ext xmlns:c16="http://schemas.microsoft.com/office/drawing/2014/chart" uri="{C3380CC4-5D6E-409C-BE32-E72D297353CC}">
              <c16:uniqueId val="{00000001-93E2-49E8-BD45-270AAF3AAB29}"/>
            </c:ext>
          </c:extLst>
        </c:ser>
        <c:dLbls>
          <c:showLegendKey val="0"/>
          <c:showVal val="0"/>
          <c:showCatName val="0"/>
          <c:showSerName val="0"/>
          <c:showPercent val="0"/>
          <c:showBubbleSize val="0"/>
        </c:dLbls>
        <c:marker val="1"/>
        <c:smooth val="0"/>
        <c:axId val="712677512"/>
        <c:axId val="712677120"/>
      </c:lineChart>
      <c:catAx>
        <c:axId val="71266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675944"/>
        <c:crosses val="autoZero"/>
        <c:auto val="1"/>
        <c:lblAlgn val="ctr"/>
        <c:lblOffset val="100"/>
        <c:noMultiLvlLbl val="0"/>
      </c:catAx>
      <c:valAx>
        <c:axId val="71267594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64576"/>
        <c:crosses val="autoZero"/>
        <c:crossBetween val="between"/>
      </c:valAx>
      <c:valAx>
        <c:axId val="71267712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77512"/>
        <c:crosses val="max"/>
        <c:crossBetween val="between"/>
      </c:valAx>
      <c:catAx>
        <c:axId val="712677512"/>
        <c:scaling>
          <c:orientation val="minMax"/>
        </c:scaling>
        <c:delete val="1"/>
        <c:axPos val="b"/>
        <c:numFmt formatCode="General" sourceLinked="1"/>
        <c:majorTickMark val="out"/>
        <c:minorTickMark val="none"/>
        <c:tickLblPos val="nextTo"/>
        <c:crossAx val="7126771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Oct/22 Def</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7C-4CB5-A2CF-134B1A5B56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Distribución!$Y$30:$Y$35</c:f>
              <c:numCache>
                <c:formatCode>0.00</c:formatCode>
                <c:ptCount val="6"/>
                <c:pt idx="0">
                  <c:v>240.546270953</c:v>
                </c:pt>
                <c:pt idx="1">
                  <c:v>333.511926647</c:v>
                </c:pt>
                <c:pt idx="2">
                  <c:v>491.90722399999999</c:v>
                </c:pt>
                <c:pt idx="3">
                  <c:v>182.77280829599999</c:v>
                </c:pt>
                <c:pt idx="4">
                  <c:v>587.19292313200003</c:v>
                </c:pt>
                <c:pt idx="5">
                  <c:v>319.434301275</c:v>
                </c:pt>
              </c:numCache>
            </c:numRef>
          </c:val>
          <c:extLst>
            <c:ext xmlns:c16="http://schemas.microsoft.com/office/drawing/2014/chart" uri="{C3380CC4-5D6E-409C-BE32-E72D297353CC}">
              <c16:uniqueId val="{00000000-B27C-4CB5-A2CF-134B1A5B561A}"/>
            </c:ext>
          </c:extLst>
        </c:ser>
        <c:dLbls>
          <c:showLegendKey val="0"/>
          <c:showVal val="0"/>
          <c:showCatName val="0"/>
          <c:showSerName val="0"/>
          <c:showPercent val="0"/>
          <c:showBubbleSize val="0"/>
        </c:dLbls>
        <c:gapWidth val="219"/>
        <c:axId val="712678296"/>
        <c:axId val="71267633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Distribución!$AB$30:$AB$35</c:f>
              <c:numCache>
                <c:formatCode>_(* #,##0.00_);_(* \(#,##0.00\);_(* "-"??_);_(@_)</c:formatCode>
                <c:ptCount val="6"/>
                <c:pt idx="0">
                  <c:v>305.38060216829501</c:v>
                </c:pt>
                <c:pt idx="1">
                  <c:v>305.38060216829501</c:v>
                </c:pt>
                <c:pt idx="2">
                  <c:v>305.38060216829501</c:v>
                </c:pt>
                <c:pt idx="3">
                  <c:v>305.38060216829501</c:v>
                </c:pt>
                <c:pt idx="4">
                  <c:v>305.38060216829501</c:v>
                </c:pt>
                <c:pt idx="5">
                  <c:v>305.38060216829501</c:v>
                </c:pt>
              </c:numCache>
            </c:numRef>
          </c:val>
          <c:smooth val="0"/>
          <c:extLst>
            <c:ext xmlns:c16="http://schemas.microsoft.com/office/drawing/2014/chart" uri="{C3380CC4-5D6E-409C-BE32-E72D297353CC}">
              <c16:uniqueId val="{00000001-B27C-4CB5-A2CF-134B1A5B561A}"/>
            </c:ext>
          </c:extLst>
        </c:ser>
        <c:dLbls>
          <c:showLegendKey val="0"/>
          <c:showVal val="0"/>
          <c:showCatName val="0"/>
          <c:showSerName val="0"/>
          <c:showPercent val="0"/>
          <c:showBubbleSize val="0"/>
        </c:dLbls>
        <c:marker val="1"/>
        <c:smooth val="0"/>
        <c:axId val="712676728"/>
        <c:axId val="712675552"/>
      </c:lineChart>
      <c:catAx>
        <c:axId val="71267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2676336"/>
        <c:crosses val="autoZero"/>
        <c:auto val="1"/>
        <c:lblAlgn val="ctr"/>
        <c:lblOffset val="100"/>
        <c:noMultiLvlLbl val="0"/>
      </c:catAx>
      <c:valAx>
        <c:axId val="71267633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678296"/>
        <c:crosses val="autoZero"/>
        <c:crossBetween val="between"/>
      </c:valAx>
      <c:valAx>
        <c:axId val="71267555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676728"/>
        <c:crosses val="max"/>
        <c:crossBetween val="between"/>
      </c:valAx>
      <c:catAx>
        <c:axId val="712676728"/>
        <c:scaling>
          <c:orientation val="minMax"/>
        </c:scaling>
        <c:delete val="1"/>
        <c:axPos val="b"/>
        <c:numFmt formatCode="General" sourceLinked="1"/>
        <c:majorTickMark val="out"/>
        <c:minorTickMark val="none"/>
        <c:tickLblPos val="nextTo"/>
        <c:crossAx val="7126755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Oct/22 Def</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Distribución!$Y$37:$Y$40</c:f>
              <c:numCache>
                <c:formatCode>0.00</c:formatCode>
                <c:ptCount val="4"/>
                <c:pt idx="0">
                  <c:v>187.685131412</c:v>
                </c:pt>
                <c:pt idx="1">
                  <c:v>215.81450317900001</c:v>
                </c:pt>
                <c:pt idx="2">
                  <c:v>222.38740805099999</c:v>
                </c:pt>
                <c:pt idx="3">
                  <c:v>180.61159786600001</c:v>
                </c:pt>
              </c:numCache>
            </c:numRef>
          </c:val>
          <c:extLst>
            <c:ext xmlns:c16="http://schemas.microsoft.com/office/drawing/2014/chart" uri="{C3380CC4-5D6E-409C-BE32-E72D297353CC}">
              <c16:uniqueId val="{00000000-E8E9-404D-950F-4CC285EEBD47}"/>
            </c:ext>
          </c:extLst>
        </c:ser>
        <c:dLbls>
          <c:showLegendKey val="0"/>
          <c:showVal val="0"/>
          <c:showCatName val="0"/>
          <c:showSerName val="0"/>
          <c:showPercent val="0"/>
          <c:showBubbleSize val="0"/>
        </c:dLbls>
        <c:gapWidth val="219"/>
        <c:axId val="712991624"/>
        <c:axId val="712994368"/>
      </c:barChart>
      <c:catAx>
        <c:axId val="71299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4368"/>
        <c:crosses val="autoZero"/>
        <c:auto val="1"/>
        <c:lblAlgn val="ctr"/>
        <c:lblOffset val="100"/>
        <c:noMultiLvlLbl val="0"/>
      </c:catAx>
      <c:valAx>
        <c:axId val="712994368"/>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Nov/22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Distribución!$AG$8:$AG$14</c:f>
              <c:numCache>
                <c:formatCode>0.00</c:formatCode>
                <c:ptCount val="7"/>
                <c:pt idx="0">
                  <c:v>293.43333478300002</c:v>
                </c:pt>
                <c:pt idx="1">
                  <c:v>398.76390344100002</c:v>
                </c:pt>
                <c:pt idx="2">
                  <c:v>347.67679699600001</c:v>
                </c:pt>
                <c:pt idx="3">
                  <c:v>218.07037371800001</c:v>
                </c:pt>
                <c:pt idx="4">
                  <c:v>268.56709695799998</c:v>
                </c:pt>
                <c:pt idx="5">
                  <c:v>350.25733537600001</c:v>
                </c:pt>
                <c:pt idx="6">
                  <c:v>523.487369683</c:v>
                </c:pt>
              </c:numCache>
            </c:numRef>
          </c:val>
          <c:extLst>
            <c:ext xmlns:c16="http://schemas.microsoft.com/office/drawing/2014/chart" uri="{C3380CC4-5D6E-409C-BE32-E72D297353CC}">
              <c16:uniqueId val="{00000000-317E-44DF-9304-E4CA54966B9D}"/>
            </c:ext>
          </c:extLst>
        </c:ser>
        <c:dLbls>
          <c:showLegendKey val="0"/>
          <c:showVal val="0"/>
          <c:showCatName val="0"/>
          <c:showSerName val="0"/>
          <c:showPercent val="0"/>
          <c:showBubbleSize val="0"/>
        </c:dLbls>
        <c:gapWidth val="219"/>
        <c:axId val="712986920"/>
        <c:axId val="71299044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Distribución!$AJ$8:$AJ$14</c:f>
              <c:numCache>
                <c:formatCode>_(* #,##0.00_);_(* \(#,##0.00\);_(* "-"??_);_(@_)</c:formatCode>
                <c:ptCount val="7"/>
                <c:pt idx="0">
                  <c:v>305.30573295618399</c:v>
                </c:pt>
                <c:pt idx="1">
                  <c:v>305.30573295618399</c:v>
                </c:pt>
                <c:pt idx="2">
                  <c:v>305.30573295618399</c:v>
                </c:pt>
                <c:pt idx="3">
                  <c:v>305.30573295618399</c:v>
                </c:pt>
                <c:pt idx="4">
                  <c:v>305.30573295618399</c:v>
                </c:pt>
                <c:pt idx="5">
                  <c:v>305.30573295618399</c:v>
                </c:pt>
                <c:pt idx="6">
                  <c:v>305.30573295618399</c:v>
                </c:pt>
              </c:numCache>
            </c:numRef>
          </c:val>
          <c:smooth val="0"/>
          <c:extLst>
            <c:ext xmlns:c16="http://schemas.microsoft.com/office/drawing/2014/chart" uri="{C3380CC4-5D6E-409C-BE32-E72D297353CC}">
              <c16:uniqueId val="{00000001-317E-44DF-9304-E4CA54966B9D}"/>
            </c:ext>
          </c:extLst>
        </c:ser>
        <c:dLbls>
          <c:showLegendKey val="0"/>
          <c:showVal val="0"/>
          <c:showCatName val="0"/>
          <c:showSerName val="0"/>
          <c:showPercent val="0"/>
          <c:showBubbleSize val="0"/>
        </c:dLbls>
        <c:marker val="1"/>
        <c:smooth val="0"/>
        <c:axId val="712983784"/>
        <c:axId val="712982608"/>
      </c:lineChart>
      <c:catAx>
        <c:axId val="712986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990448"/>
        <c:crosses val="autoZero"/>
        <c:auto val="1"/>
        <c:lblAlgn val="ctr"/>
        <c:lblOffset val="100"/>
        <c:noMultiLvlLbl val="0"/>
      </c:catAx>
      <c:valAx>
        <c:axId val="71299044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86920"/>
        <c:crosses val="autoZero"/>
        <c:crossBetween val="between"/>
      </c:valAx>
      <c:valAx>
        <c:axId val="71298260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83784"/>
        <c:crosses val="max"/>
        <c:crossBetween val="between"/>
      </c:valAx>
      <c:catAx>
        <c:axId val="712983784"/>
        <c:scaling>
          <c:orientation val="minMax"/>
        </c:scaling>
        <c:delete val="1"/>
        <c:axPos val="b"/>
        <c:numFmt formatCode="General" sourceLinked="1"/>
        <c:majorTickMark val="out"/>
        <c:minorTickMark val="none"/>
        <c:tickLblPos val="nextTo"/>
        <c:crossAx val="7129826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Nov/22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30-44EC-A855-0DB50BE4520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Distribución!$AG$16:$AG$22</c:f>
              <c:numCache>
                <c:formatCode>0.00</c:formatCode>
                <c:ptCount val="7"/>
                <c:pt idx="0">
                  <c:v>267.74235093599998</c:v>
                </c:pt>
                <c:pt idx="1">
                  <c:v>371.10685598100002</c:v>
                </c:pt>
                <c:pt idx="2">
                  <c:v>409.31193501799999</c:v>
                </c:pt>
                <c:pt idx="3">
                  <c:v>249.95093638099999</c:v>
                </c:pt>
                <c:pt idx="4">
                  <c:v>233.103399389</c:v>
                </c:pt>
                <c:pt idx="5">
                  <c:v>170.03034211299999</c:v>
                </c:pt>
                <c:pt idx="6">
                  <c:v>-253.12055493599999</c:v>
                </c:pt>
              </c:numCache>
            </c:numRef>
          </c:val>
          <c:extLst>
            <c:ext xmlns:c16="http://schemas.microsoft.com/office/drawing/2014/chart" uri="{C3380CC4-5D6E-409C-BE32-E72D297353CC}">
              <c16:uniqueId val="{00000001-E430-44EC-A855-0DB50BE4520B}"/>
            </c:ext>
          </c:extLst>
        </c:ser>
        <c:dLbls>
          <c:showLegendKey val="0"/>
          <c:showVal val="0"/>
          <c:showCatName val="0"/>
          <c:showSerName val="0"/>
          <c:showPercent val="0"/>
          <c:showBubbleSize val="0"/>
        </c:dLbls>
        <c:gapWidth val="219"/>
        <c:axId val="712984176"/>
        <c:axId val="71299240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Distribución!$AJ$16:$AJ$22</c:f>
              <c:numCache>
                <c:formatCode>_(* #,##0.00_);_(* \(#,##0.00\);_(* "-"??_);_(@_)</c:formatCode>
                <c:ptCount val="7"/>
                <c:pt idx="0">
                  <c:v>270.16759647002601</c:v>
                </c:pt>
                <c:pt idx="1">
                  <c:v>270.16759647002601</c:v>
                </c:pt>
                <c:pt idx="2">
                  <c:v>270.16759647002601</c:v>
                </c:pt>
                <c:pt idx="3">
                  <c:v>270.16759647002601</c:v>
                </c:pt>
                <c:pt idx="4">
                  <c:v>270.16759647002601</c:v>
                </c:pt>
                <c:pt idx="5">
                  <c:v>270.16759647002601</c:v>
                </c:pt>
                <c:pt idx="6">
                  <c:v>270.16759647002601</c:v>
                </c:pt>
              </c:numCache>
            </c:numRef>
          </c:val>
          <c:smooth val="0"/>
          <c:extLst>
            <c:ext xmlns:c16="http://schemas.microsoft.com/office/drawing/2014/chart" uri="{C3380CC4-5D6E-409C-BE32-E72D297353CC}">
              <c16:uniqueId val="{00000002-E430-44EC-A855-0DB50BE4520B}"/>
            </c:ext>
          </c:extLst>
        </c:ser>
        <c:dLbls>
          <c:showLegendKey val="0"/>
          <c:showVal val="0"/>
          <c:showCatName val="0"/>
          <c:showSerName val="0"/>
          <c:showPercent val="0"/>
          <c:showBubbleSize val="0"/>
        </c:dLbls>
        <c:marker val="1"/>
        <c:smooth val="0"/>
        <c:axId val="712991232"/>
        <c:axId val="712994760"/>
      </c:lineChart>
      <c:catAx>
        <c:axId val="71298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992408"/>
        <c:crosses val="autoZero"/>
        <c:auto val="1"/>
        <c:lblAlgn val="ctr"/>
        <c:lblOffset val="100"/>
        <c:noMultiLvlLbl val="0"/>
      </c:catAx>
      <c:valAx>
        <c:axId val="71299240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84176"/>
        <c:crosses val="autoZero"/>
        <c:crossBetween val="between"/>
      </c:valAx>
      <c:valAx>
        <c:axId val="712994760"/>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91232"/>
        <c:crosses val="max"/>
        <c:crossBetween val="between"/>
      </c:valAx>
      <c:catAx>
        <c:axId val="712991232"/>
        <c:scaling>
          <c:orientation val="minMax"/>
        </c:scaling>
        <c:delete val="1"/>
        <c:axPos val="b"/>
        <c:numFmt formatCode="General" sourceLinked="1"/>
        <c:majorTickMark val="out"/>
        <c:minorTickMark val="none"/>
        <c:tickLblPos val="nextTo"/>
        <c:crossAx val="7129947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Nov/22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5-4EA2-A7F2-62AD57098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Distribución!$AG$24:$AG$28</c:f>
              <c:numCache>
                <c:formatCode>0.00</c:formatCode>
                <c:ptCount val="5"/>
                <c:pt idx="0">
                  <c:v>434.41954821600001</c:v>
                </c:pt>
                <c:pt idx="1">
                  <c:v>404.14219631600002</c:v>
                </c:pt>
                <c:pt idx="2">
                  <c:v>291.427574607</c:v>
                </c:pt>
                <c:pt idx="3">
                  <c:v>208.051679756</c:v>
                </c:pt>
                <c:pt idx="4">
                  <c:v>497.99387423100001</c:v>
                </c:pt>
              </c:numCache>
            </c:numRef>
          </c:val>
          <c:extLst>
            <c:ext xmlns:c16="http://schemas.microsoft.com/office/drawing/2014/chart" uri="{C3380CC4-5D6E-409C-BE32-E72D297353CC}">
              <c16:uniqueId val="{00000001-D8F5-4EA2-A7F2-62AD57098884}"/>
            </c:ext>
          </c:extLst>
        </c:ser>
        <c:dLbls>
          <c:showLegendKey val="0"/>
          <c:showVal val="0"/>
          <c:showCatName val="0"/>
          <c:showSerName val="0"/>
          <c:showPercent val="0"/>
          <c:showBubbleSize val="0"/>
        </c:dLbls>
        <c:gapWidth val="219"/>
        <c:axId val="712993192"/>
        <c:axId val="71298574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Distribución!$AJ$24:$AJ$28</c:f>
              <c:numCache>
                <c:formatCode>_(* #,##0.00_);_(* \(#,##0.00\);_(* "-"??_);_(@_)</c:formatCode>
                <c:ptCount val="5"/>
                <c:pt idx="0">
                  <c:v>259.87836188394499</c:v>
                </c:pt>
                <c:pt idx="1">
                  <c:v>258.42640826072699</c:v>
                </c:pt>
                <c:pt idx="2">
                  <c:v>258.42640826072699</c:v>
                </c:pt>
                <c:pt idx="3">
                  <c:v>258.42640826072699</c:v>
                </c:pt>
                <c:pt idx="4">
                  <c:v>258.42640826072699</c:v>
                </c:pt>
              </c:numCache>
            </c:numRef>
          </c:val>
          <c:smooth val="0"/>
          <c:extLst>
            <c:ext xmlns:c16="http://schemas.microsoft.com/office/drawing/2014/chart" uri="{C3380CC4-5D6E-409C-BE32-E72D297353CC}">
              <c16:uniqueId val="{00000002-D8F5-4EA2-A7F2-62AD57098884}"/>
            </c:ext>
          </c:extLst>
        </c:ser>
        <c:dLbls>
          <c:showLegendKey val="0"/>
          <c:showVal val="0"/>
          <c:showCatName val="0"/>
          <c:showSerName val="0"/>
          <c:showPercent val="0"/>
          <c:showBubbleSize val="0"/>
        </c:dLbls>
        <c:marker val="1"/>
        <c:smooth val="0"/>
        <c:axId val="712987704"/>
        <c:axId val="712987312"/>
      </c:lineChart>
      <c:catAx>
        <c:axId val="712993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985744"/>
        <c:crosses val="autoZero"/>
        <c:auto val="1"/>
        <c:lblAlgn val="ctr"/>
        <c:lblOffset val="100"/>
        <c:noMultiLvlLbl val="0"/>
      </c:catAx>
      <c:valAx>
        <c:axId val="71298574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3192"/>
        <c:crosses val="autoZero"/>
        <c:crossBetween val="between"/>
      </c:valAx>
      <c:valAx>
        <c:axId val="71298731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87704"/>
        <c:crosses val="max"/>
        <c:crossBetween val="between"/>
      </c:valAx>
      <c:catAx>
        <c:axId val="712987704"/>
        <c:scaling>
          <c:orientation val="minMax"/>
        </c:scaling>
        <c:delete val="1"/>
        <c:axPos val="b"/>
        <c:numFmt formatCode="General" sourceLinked="1"/>
        <c:majorTickMark val="out"/>
        <c:minorTickMark val="none"/>
        <c:tickLblPos val="nextTo"/>
        <c:crossAx val="7129873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Nov/22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80-4FC6-93D8-ADE359F003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Distribución!$AG$30:$AG$35</c:f>
              <c:numCache>
                <c:formatCode>0.00</c:formatCode>
                <c:ptCount val="6"/>
                <c:pt idx="0">
                  <c:v>240.95427502699999</c:v>
                </c:pt>
                <c:pt idx="1">
                  <c:v>332.80719583400003</c:v>
                </c:pt>
                <c:pt idx="2">
                  <c:v>493.9867198</c:v>
                </c:pt>
                <c:pt idx="3">
                  <c:v>177.95337595999999</c:v>
                </c:pt>
                <c:pt idx="4">
                  <c:v>576.99340502799998</c:v>
                </c:pt>
                <c:pt idx="5">
                  <c:v>321.57738441700002</c:v>
                </c:pt>
              </c:numCache>
            </c:numRef>
          </c:val>
          <c:extLst>
            <c:ext xmlns:c16="http://schemas.microsoft.com/office/drawing/2014/chart" uri="{C3380CC4-5D6E-409C-BE32-E72D297353CC}">
              <c16:uniqueId val="{00000001-F380-4FC6-93D8-ADE359F003D5}"/>
            </c:ext>
          </c:extLst>
        </c:ser>
        <c:dLbls>
          <c:showLegendKey val="0"/>
          <c:showVal val="0"/>
          <c:showCatName val="0"/>
          <c:showSerName val="0"/>
          <c:showPercent val="0"/>
          <c:showBubbleSize val="0"/>
        </c:dLbls>
        <c:gapWidth val="219"/>
        <c:axId val="712984568"/>
        <c:axId val="71298809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Distribución!$AJ$30:$AJ$35</c:f>
              <c:numCache>
                <c:formatCode>_(* #,##0.00_);_(* \(#,##0.00\);_(* "-"??_);_(@_)</c:formatCode>
                <c:ptCount val="6"/>
                <c:pt idx="0">
                  <c:v>299.89280255693501</c:v>
                </c:pt>
                <c:pt idx="1">
                  <c:v>299.89280255693501</c:v>
                </c:pt>
                <c:pt idx="2">
                  <c:v>299.89280255693501</c:v>
                </c:pt>
                <c:pt idx="3">
                  <c:v>299.89280255693501</c:v>
                </c:pt>
                <c:pt idx="4">
                  <c:v>299.89280255693501</c:v>
                </c:pt>
                <c:pt idx="5">
                  <c:v>299.89280255693501</c:v>
                </c:pt>
              </c:numCache>
            </c:numRef>
          </c:val>
          <c:smooth val="0"/>
          <c:extLst>
            <c:ext xmlns:c16="http://schemas.microsoft.com/office/drawing/2014/chart" uri="{C3380CC4-5D6E-409C-BE32-E72D297353CC}">
              <c16:uniqueId val="{00000002-F380-4FC6-93D8-ADE359F003D5}"/>
            </c:ext>
          </c:extLst>
        </c:ser>
        <c:dLbls>
          <c:showLegendKey val="0"/>
          <c:showVal val="0"/>
          <c:showCatName val="0"/>
          <c:showSerName val="0"/>
          <c:showPercent val="0"/>
          <c:showBubbleSize val="0"/>
        </c:dLbls>
        <c:marker val="1"/>
        <c:smooth val="0"/>
        <c:axId val="712990056"/>
        <c:axId val="712984960"/>
      </c:lineChart>
      <c:catAx>
        <c:axId val="712984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2988096"/>
        <c:crosses val="autoZero"/>
        <c:auto val="1"/>
        <c:lblAlgn val="ctr"/>
        <c:lblOffset val="100"/>
        <c:noMultiLvlLbl val="0"/>
      </c:catAx>
      <c:valAx>
        <c:axId val="71298809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84568"/>
        <c:crosses val="autoZero"/>
        <c:crossBetween val="between"/>
      </c:valAx>
      <c:valAx>
        <c:axId val="71298496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90056"/>
        <c:crosses val="max"/>
        <c:crossBetween val="between"/>
      </c:valAx>
      <c:catAx>
        <c:axId val="712990056"/>
        <c:scaling>
          <c:orientation val="minMax"/>
        </c:scaling>
        <c:delete val="1"/>
        <c:axPos val="b"/>
        <c:numFmt formatCode="General" sourceLinked="1"/>
        <c:majorTickMark val="out"/>
        <c:minorTickMark val="none"/>
        <c:tickLblPos val="nextTo"/>
        <c:crossAx val="71298496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Nov/22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Distribución!$AG$37:$AG$40</c:f>
              <c:numCache>
                <c:formatCode>0.00</c:formatCode>
                <c:ptCount val="4"/>
                <c:pt idx="0">
                  <c:v>186.75738644800001</c:v>
                </c:pt>
                <c:pt idx="1">
                  <c:v>185.337758321</c:v>
                </c:pt>
                <c:pt idx="2">
                  <c:v>225.84831006100001</c:v>
                </c:pt>
                <c:pt idx="3">
                  <c:v>181.76095174700001</c:v>
                </c:pt>
              </c:numCache>
            </c:numRef>
          </c:val>
          <c:extLst>
            <c:ext xmlns:c16="http://schemas.microsoft.com/office/drawing/2014/chart" uri="{C3380CC4-5D6E-409C-BE32-E72D297353CC}">
              <c16:uniqueId val="{00000000-025A-4743-B0F6-16DA0D2860D0}"/>
            </c:ext>
          </c:extLst>
        </c:ser>
        <c:dLbls>
          <c:showLegendKey val="0"/>
          <c:showVal val="0"/>
          <c:showCatName val="0"/>
          <c:showSerName val="0"/>
          <c:showPercent val="0"/>
          <c:showBubbleSize val="0"/>
        </c:dLbls>
        <c:gapWidth val="219"/>
        <c:axId val="712992800"/>
        <c:axId val="712990840"/>
      </c:barChart>
      <c:catAx>
        <c:axId val="71299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0840"/>
        <c:crosses val="autoZero"/>
        <c:auto val="1"/>
        <c:lblAlgn val="ctr"/>
        <c:lblOffset val="100"/>
        <c:noMultiLvlLbl val="0"/>
      </c:catAx>
      <c:valAx>
        <c:axId val="712990840"/>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Dic/22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Distribución!$AO$8:$AO$14</c:f>
              <c:numCache>
                <c:formatCode>0.00</c:formatCode>
                <c:ptCount val="7"/>
                <c:pt idx="0">
                  <c:v>298.328868382</c:v>
                </c:pt>
                <c:pt idx="1">
                  <c:v>371.84121614100002</c:v>
                </c:pt>
                <c:pt idx="2">
                  <c:v>353.41886070999999</c:v>
                </c:pt>
                <c:pt idx="3">
                  <c:v>221.61165046599999</c:v>
                </c:pt>
                <c:pt idx="4">
                  <c:v>273.203990745</c:v>
                </c:pt>
                <c:pt idx="5">
                  <c:v>358.55145639300002</c:v>
                </c:pt>
                <c:pt idx="6">
                  <c:v>541.88989320200005</c:v>
                </c:pt>
              </c:numCache>
            </c:numRef>
          </c:val>
          <c:extLst>
            <c:ext xmlns:c16="http://schemas.microsoft.com/office/drawing/2014/chart" uri="{C3380CC4-5D6E-409C-BE32-E72D297353CC}">
              <c16:uniqueId val="{00000000-C54C-4E69-BE5B-EF01286A917D}"/>
            </c:ext>
          </c:extLst>
        </c:ser>
        <c:dLbls>
          <c:showLegendKey val="0"/>
          <c:showVal val="0"/>
          <c:showCatName val="0"/>
          <c:showSerName val="0"/>
          <c:showPercent val="0"/>
          <c:showBubbleSize val="0"/>
        </c:dLbls>
        <c:gapWidth val="219"/>
        <c:axId val="712985352"/>
        <c:axId val="71298888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Distribución!$AR$8:$AR$14</c:f>
              <c:numCache>
                <c:formatCode>_(* #,##0.00_);_(* \(#,##0.00\);_(* "-"??_);_(@_)</c:formatCode>
                <c:ptCount val="7"/>
                <c:pt idx="0">
                  <c:v>307.60601214366301</c:v>
                </c:pt>
                <c:pt idx="1">
                  <c:v>307.60601214366301</c:v>
                </c:pt>
                <c:pt idx="2">
                  <c:v>307.60601214366301</c:v>
                </c:pt>
                <c:pt idx="3">
                  <c:v>307.60601214366301</c:v>
                </c:pt>
                <c:pt idx="4">
                  <c:v>307.60601214366301</c:v>
                </c:pt>
                <c:pt idx="5">
                  <c:v>307.60601214366301</c:v>
                </c:pt>
                <c:pt idx="6">
                  <c:v>307.60601214366301</c:v>
                </c:pt>
              </c:numCache>
            </c:numRef>
          </c:val>
          <c:smooth val="0"/>
          <c:extLst>
            <c:ext xmlns:c16="http://schemas.microsoft.com/office/drawing/2014/chart" uri="{C3380CC4-5D6E-409C-BE32-E72D297353CC}">
              <c16:uniqueId val="{00000001-C54C-4E69-BE5B-EF01286A917D}"/>
            </c:ext>
          </c:extLst>
        </c:ser>
        <c:dLbls>
          <c:showLegendKey val="0"/>
          <c:showVal val="0"/>
          <c:showCatName val="0"/>
          <c:showSerName val="0"/>
          <c:showPercent val="0"/>
          <c:showBubbleSize val="0"/>
        </c:dLbls>
        <c:marker val="1"/>
        <c:smooth val="0"/>
        <c:axId val="712989272"/>
        <c:axId val="712989664"/>
      </c:lineChart>
      <c:catAx>
        <c:axId val="712985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988880"/>
        <c:crosses val="autoZero"/>
        <c:auto val="1"/>
        <c:lblAlgn val="ctr"/>
        <c:lblOffset val="100"/>
        <c:noMultiLvlLbl val="0"/>
      </c:catAx>
      <c:valAx>
        <c:axId val="71298888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85352"/>
        <c:crosses val="autoZero"/>
        <c:crossBetween val="between"/>
      </c:valAx>
      <c:valAx>
        <c:axId val="71298966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89272"/>
        <c:crosses val="max"/>
        <c:crossBetween val="between"/>
      </c:valAx>
      <c:catAx>
        <c:axId val="712989272"/>
        <c:scaling>
          <c:orientation val="minMax"/>
        </c:scaling>
        <c:delete val="1"/>
        <c:axPos val="b"/>
        <c:numFmt formatCode="General" sourceLinked="1"/>
        <c:majorTickMark val="out"/>
        <c:minorTickMark val="none"/>
        <c:tickLblPos val="nextTo"/>
        <c:crossAx val="7129896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Dic/22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6-4A88-B6CA-8AD5F1ACF5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Distribución!$AO$16:$AO$22</c:f>
              <c:numCache>
                <c:formatCode>0.00</c:formatCode>
                <c:ptCount val="7"/>
                <c:pt idx="0">
                  <c:v>269.99992539800002</c:v>
                </c:pt>
                <c:pt idx="1">
                  <c:v>375.35478390200001</c:v>
                </c:pt>
                <c:pt idx="2">
                  <c:v>412.58982999800003</c:v>
                </c:pt>
                <c:pt idx="3">
                  <c:v>246.33217126400001</c:v>
                </c:pt>
                <c:pt idx="4">
                  <c:v>237.51689143900001</c:v>
                </c:pt>
                <c:pt idx="5">
                  <c:v>171.67120093299999</c:v>
                </c:pt>
                <c:pt idx="6">
                  <c:v>-257.92678879099998</c:v>
                </c:pt>
              </c:numCache>
            </c:numRef>
          </c:val>
          <c:extLst>
            <c:ext xmlns:c16="http://schemas.microsoft.com/office/drawing/2014/chart" uri="{C3380CC4-5D6E-409C-BE32-E72D297353CC}">
              <c16:uniqueId val="{00000001-3B16-4A88-B6CA-8AD5F1ACF544}"/>
            </c:ext>
          </c:extLst>
        </c:ser>
        <c:dLbls>
          <c:showLegendKey val="0"/>
          <c:showVal val="0"/>
          <c:showCatName val="0"/>
          <c:showSerName val="0"/>
          <c:showPercent val="0"/>
          <c:showBubbleSize val="0"/>
        </c:dLbls>
        <c:gapWidth val="219"/>
        <c:axId val="712993976"/>
        <c:axId val="71300181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Distribución!$AR$16:$AR$22</c:f>
              <c:numCache>
                <c:formatCode>_(* #,##0.00_);_(* \(#,##0.00\);_(* "-"??_);_(@_)</c:formatCode>
                <c:ptCount val="7"/>
                <c:pt idx="0">
                  <c:v>271.49223952911899</c:v>
                </c:pt>
                <c:pt idx="1">
                  <c:v>271.49223952911899</c:v>
                </c:pt>
                <c:pt idx="2">
                  <c:v>271.49223952911899</c:v>
                </c:pt>
                <c:pt idx="3">
                  <c:v>271.49223952911899</c:v>
                </c:pt>
                <c:pt idx="4">
                  <c:v>271.49223952911899</c:v>
                </c:pt>
                <c:pt idx="5">
                  <c:v>271.49223952911899</c:v>
                </c:pt>
                <c:pt idx="6">
                  <c:v>271.49223952911899</c:v>
                </c:pt>
              </c:numCache>
            </c:numRef>
          </c:val>
          <c:smooth val="0"/>
          <c:extLst>
            <c:ext xmlns:c16="http://schemas.microsoft.com/office/drawing/2014/chart" uri="{C3380CC4-5D6E-409C-BE32-E72D297353CC}">
              <c16:uniqueId val="{00000002-3B16-4A88-B6CA-8AD5F1ACF544}"/>
            </c:ext>
          </c:extLst>
        </c:ser>
        <c:dLbls>
          <c:showLegendKey val="0"/>
          <c:showVal val="0"/>
          <c:showCatName val="0"/>
          <c:showSerName val="0"/>
          <c:showPercent val="0"/>
          <c:showBubbleSize val="0"/>
        </c:dLbls>
        <c:marker val="1"/>
        <c:smooth val="0"/>
        <c:axId val="712997504"/>
        <c:axId val="712998288"/>
      </c:lineChart>
      <c:catAx>
        <c:axId val="71299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3001816"/>
        <c:crosses val="autoZero"/>
        <c:auto val="1"/>
        <c:lblAlgn val="ctr"/>
        <c:lblOffset val="100"/>
        <c:noMultiLvlLbl val="0"/>
      </c:catAx>
      <c:valAx>
        <c:axId val="713001816"/>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3976"/>
        <c:crosses val="autoZero"/>
        <c:crossBetween val="between"/>
      </c:valAx>
      <c:valAx>
        <c:axId val="71299828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97504"/>
        <c:crosses val="max"/>
        <c:crossBetween val="between"/>
      </c:valAx>
      <c:catAx>
        <c:axId val="712997504"/>
        <c:scaling>
          <c:orientation val="minMax"/>
        </c:scaling>
        <c:delete val="1"/>
        <c:axPos val="b"/>
        <c:numFmt formatCode="General" sourceLinked="1"/>
        <c:majorTickMark val="out"/>
        <c:minorTickMark val="none"/>
        <c:tickLblPos val="nextTo"/>
        <c:crossAx val="7129982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'4. CENS'!$D$6</c:f>
              <c:strCache>
                <c:ptCount val="1"/>
                <c:pt idx="0">
                  <c:v>GM</c:v>
                </c:pt>
              </c:strCache>
            </c:strRef>
          </c:tx>
          <c:spPr>
            <a:solidFill>
              <a:schemeClr val="accent2"/>
            </a:solidFill>
            <a:ln>
              <a:noFill/>
            </a:ln>
            <a:effectLst/>
          </c:spPr>
          <c:val>
            <c:numRef>
              <c:f>'4. CENS'!$D$7:$D$18</c:f>
              <c:numCache>
                <c:formatCode>0.00</c:formatCode>
                <c:ptCount val="12"/>
                <c:pt idx="0">
                  <c:v>375.06939999999997</c:v>
                </c:pt>
                <c:pt idx="1">
                  <c:v>390.82900000000001</c:v>
                </c:pt>
                <c:pt idx="2">
                  <c:v>393.24279999999999</c:v>
                </c:pt>
                <c:pt idx="3">
                  <c:v>397.94279999999998</c:v>
                </c:pt>
                <c:pt idx="4">
                  <c:v>400.5702</c:v>
                </c:pt>
                <c:pt idx="5">
                  <c:v>354.58319999999998</c:v>
                </c:pt>
                <c:pt idx="6">
                  <c:v>369.09930000000003</c:v>
                </c:pt>
                <c:pt idx="7">
                  <c:v>403.23899999999998</c:v>
                </c:pt>
                <c:pt idx="8">
                  <c:v>400.06049999999999</c:v>
                </c:pt>
                <c:pt idx="9">
                  <c:v>405.3673</c:v>
                </c:pt>
                <c:pt idx="10">
                  <c:v>407.51150000000001</c:v>
                </c:pt>
                <c:pt idx="11">
                  <c:v>453.1069</c:v>
                </c:pt>
              </c:numCache>
            </c:numRef>
          </c:val>
          <c:extLst>
            <c:ext xmlns:c16="http://schemas.microsoft.com/office/drawing/2014/chart" uri="{C3380CC4-5D6E-409C-BE32-E72D297353CC}">
              <c16:uniqueId val="{00000000-B3FD-4254-A479-18705A63DDC8}"/>
            </c:ext>
          </c:extLst>
        </c:ser>
        <c:ser>
          <c:idx val="2"/>
          <c:order val="2"/>
          <c:tx>
            <c:strRef>
              <c:f>'4. CENS'!$G$6</c:f>
              <c:strCache>
                <c:ptCount val="1"/>
                <c:pt idx="0">
                  <c:v>D</c:v>
                </c:pt>
              </c:strCache>
            </c:strRef>
          </c:tx>
          <c:spPr>
            <a:solidFill>
              <a:schemeClr val="accent3"/>
            </a:solidFill>
            <a:ln>
              <a:noFill/>
            </a:ln>
            <a:effectLst/>
          </c:spPr>
          <c:val>
            <c:numRef>
              <c:f>'4. CENS'!$G$7:$G$18</c:f>
              <c:numCache>
                <c:formatCode>0.00</c:formatCode>
                <c:ptCount val="12"/>
                <c:pt idx="0">
                  <c:v>293.48390000000001</c:v>
                </c:pt>
                <c:pt idx="1">
                  <c:v>297.04570000000001</c:v>
                </c:pt>
                <c:pt idx="2">
                  <c:v>285.69439999999997</c:v>
                </c:pt>
                <c:pt idx="3">
                  <c:v>282.13810000000001</c:v>
                </c:pt>
                <c:pt idx="4">
                  <c:v>295.065</c:v>
                </c:pt>
                <c:pt idx="5">
                  <c:v>294.54899999999998</c:v>
                </c:pt>
                <c:pt idx="6">
                  <c:v>282.0564</c:v>
                </c:pt>
                <c:pt idx="7">
                  <c:v>282.73579999999998</c:v>
                </c:pt>
                <c:pt idx="8">
                  <c:v>291.95873</c:v>
                </c:pt>
                <c:pt idx="9">
                  <c:v>299.73989999999998</c:v>
                </c:pt>
                <c:pt idx="10">
                  <c:v>292.1103</c:v>
                </c:pt>
                <c:pt idx="11">
                  <c:v>293.50639999999999</c:v>
                </c:pt>
              </c:numCache>
            </c:numRef>
          </c:val>
          <c:extLst>
            <c:ext xmlns:c16="http://schemas.microsoft.com/office/drawing/2014/chart" uri="{C3380CC4-5D6E-409C-BE32-E72D297353CC}">
              <c16:uniqueId val="{00000001-B3FD-4254-A479-18705A63DDC8}"/>
            </c:ext>
          </c:extLst>
        </c:ser>
        <c:ser>
          <c:idx val="3"/>
          <c:order val="3"/>
          <c:tx>
            <c:strRef>
              <c:f>'4. CENS'!$H$6</c:f>
              <c:strCache>
                <c:ptCount val="1"/>
                <c:pt idx="0">
                  <c:v>CV</c:v>
                </c:pt>
              </c:strCache>
            </c:strRef>
          </c:tx>
          <c:spPr>
            <a:solidFill>
              <a:schemeClr val="accent4"/>
            </a:solidFill>
            <a:ln>
              <a:noFill/>
            </a:ln>
            <a:effectLst/>
          </c:spPr>
          <c:val>
            <c:numRef>
              <c:f>'4. CENS'!$H$7:$H$18</c:f>
              <c:numCache>
                <c:formatCode>0.00</c:formatCode>
                <c:ptCount val="12"/>
                <c:pt idx="0">
                  <c:v>134.9855</c:v>
                </c:pt>
                <c:pt idx="1">
                  <c:v>132.63220000000001</c:v>
                </c:pt>
                <c:pt idx="2">
                  <c:v>134.066</c:v>
                </c:pt>
                <c:pt idx="3">
                  <c:v>129.63509999999999</c:v>
                </c:pt>
                <c:pt idx="4">
                  <c:v>132.79249999999999</c:v>
                </c:pt>
                <c:pt idx="5">
                  <c:v>132.0686</c:v>
                </c:pt>
                <c:pt idx="6">
                  <c:v>134.34299999999999</c:v>
                </c:pt>
                <c:pt idx="7">
                  <c:v>128.93790000000001</c:v>
                </c:pt>
                <c:pt idx="8">
                  <c:v>127.3909</c:v>
                </c:pt>
                <c:pt idx="9">
                  <c:v>129.04140000000001</c:v>
                </c:pt>
                <c:pt idx="10">
                  <c:v>133.18549999999999</c:v>
                </c:pt>
                <c:pt idx="11">
                  <c:v>138.2611</c:v>
                </c:pt>
              </c:numCache>
            </c:numRef>
          </c:val>
          <c:extLst>
            <c:ext xmlns:c16="http://schemas.microsoft.com/office/drawing/2014/chart" uri="{C3380CC4-5D6E-409C-BE32-E72D297353CC}">
              <c16:uniqueId val="{00000002-B3FD-4254-A479-18705A63DDC8}"/>
            </c:ext>
          </c:extLst>
        </c:ser>
        <c:ser>
          <c:idx val="4"/>
          <c:order val="4"/>
          <c:tx>
            <c:strRef>
              <c:f>'4. CENS'!$F$6</c:f>
              <c:strCache>
                <c:ptCount val="1"/>
                <c:pt idx="0">
                  <c:v>PR</c:v>
                </c:pt>
              </c:strCache>
            </c:strRef>
          </c:tx>
          <c:spPr>
            <a:solidFill>
              <a:schemeClr val="accent5"/>
            </a:solidFill>
            <a:ln>
              <a:noFill/>
            </a:ln>
            <a:effectLst/>
          </c:spPr>
          <c:val>
            <c:numRef>
              <c:f>'4. CENS'!$F$7:$F$18</c:f>
              <c:numCache>
                <c:formatCode>0.00</c:formatCode>
                <c:ptCount val="12"/>
                <c:pt idx="0">
                  <c:v>84.768000000000001</c:v>
                </c:pt>
                <c:pt idx="1">
                  <c:v>85.0381</c:v>
                </c:pt>
                <c:pt idx="2">
                  <c:v>83.380899999999997</c:v>
                </c:pt>
                <c:pt idx="3">
                  <c:v>86.087599999999995</c:v>
                </c:pt>
                <c:pt idx="4">
                  <c:v>85.694299999999998</c:v>
                </c:pt>
                <c:pt idx="5">
                  <c:v>77.408500000000004</c:v>
                </c:pt>
                <c:pt idx="6">
                  <c:v>78.618300000000005</c:v>
                </c:pt>
                <c:pt idx="7">
                  <c:v>86.967399999999998</c:v>
                </c:pt>
                <c:pt idx="8">
                  <c:v>85.742699999999999</c:v>
                </c:pt>
                <c:pt idx="9">
                  <c:v>87.533500000000004</c:v>
                </c:pt>
                <c:pt idx="10">
                  <c:v>88.534800000000004</c:v>
                </c:pt>
                <c:pt idx="11">
                  <c:v>95.219399999999993</c:v>
                </c:pt>
              </c:numCache>
            </c:numRef>
          </c:val>
          <c:extLst>
            <c:ext xmlns:c16="http://schemas.microsoft.com/office/drawing/2014/chart" uri="{C3380CC4-5D6E-409C-BE32-E72D297353CC}">
              <c16:uniqueId val="{00000003-B3FD-4254-A479-18705A63DDC8}"/>
            </c:ext>
          </c:extLst>
        </c:ser>
        <c:ser>
          <c:idx val="5"/>
          <c:order val="5"/>
          <c:tx>
            <c:strRef>
              <c:f>'4. CENS'!$E$6</c:f>
              <c:strCache>
                <c:ptCount val="1"/>
                <c:pt idx="0">
                  <c:v>TM</c:v>
                </c:pt>
              </c:strCache>
            </c:strRef>
          </c:tx>
          <c:spPr>
            <a:solidFill>
              <a:schemeClr val="accent6"/>
            </a:solidFill>
            <a:ln>
              <a:noFill/>
            </a:ln>
            <a:effectLst/>
          </c:spPr>
          <c:val>
            <c:numRef>
              <c:f>'4. CENS'!$E$7:$E$18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55.369109999999999</c:v>
                </c:pt>
                <c:pt idx="9">
                  <c:v>58.1922</c:v>
                </c:pt>
                <c:pt idx="10">
                  <c:v>56.032699999999998</c:v>
                </c:pt>
                <c:pt idx="11">
                  <c:v>49.846699999999998</c:v>
                </c:pt>
              </c:numCache>
            </c:numRef>
          </c:val>
          <c:extLst>
            <c:ext xmlns:c16="http://schemas.microsoft.com/office/drawing/2014/chart" uri="{C3380CC4-5D6E-409C-BE32-E72D297353CC}">
              <c16:uniqueId val="{00000004-B3FD-4254-A479-18705A63DDC8}"/>
            </c:ext>
          </c:extLst>
        </c:ser>
        <c:ser>
          <c:idx val="6"/>
          <c:order val="6"/>
          <c:tx>
            <c:strRef>
              <c:f>'4. CENS'!$I$6</c:f>
              <c:strCache>
                <c:ptCount val="1"/>
                <c:pt idx="0">
                  <c:v>RM</c:v>
                </c:pt>
              </c:strCache>
            </c:strRef>
          </c:tx>
          <c:spPr>
            <a:solidFill>
              <a:schemeClr val="accent5">
                <a:lumMod val="75000"/>
              </a:schemeClr>
            </a:solidFill>
            <a:ln>
              <a:noFill/>
            </a:ln>
            <a:effectLst/>
          </c:spPr>
          <c:val>
            <c:numRef>
              <c:f>'4. CENS'!$I$7:$I$18</c:f>
              <c:numCache>
                <c:formatCode>0.00</c:formatCode>
                <c:ptCount val="12"/>
                <c:pt idx="0">
                  <c:v>7.0095000000000001</c:v>
                </c:pt>
                <c:pt idx="1">
                  <c:v>9.5161999999999995</c:v>
                </c:pt>
                <c:pt idx="2">
                  <c:v>41.795000000000002</c:v>
                </c:pt>
                <c:pt idx="3">
                  <c:v>26.089600000000001</c:v>
                </c:pt>
                <c:pt idx="4">
                  <c:v>30.223600000000001</c:v>
                </c:pt>
                <c:pt idx="5">
                  <c:v>33.473999999999997</c:v>
                </c:pt>
                <c:pt idx="6">
                  <c:v>12.334</c:v>
                </c:pt>
                <c:pt idx="7">
                  <c:v>0.83879999999999999</c:v>
                </c:pt>
                <c:pt idx="8">
                  <c:v>5.9047999999999998</c:v>
                </c:pt>
                <c:pt idx="9">
                  <c:v>3.8222999999999998</c:v>
                </c:pt>
                <c:pt idx="10">
                  <c:v>4.5919999999999996</c:v>
                </c:pt>
                <c:pt idx="11">
                  <c:v>25.6387</c:v>
                </c:pt>
              </c:numCache>
            </c:numRef>
          </c:val>
          <c:extLst>
            <c:ext xmlns:c16="http://schemas.microsoft.com/office/drawing/2014/chart" uri="{C3380CC4-5D6E-409C-BE32-E72D297353CC}">
              <c16:uniqueId val="{00000005-B3FD-4254-A479-18705A63DDC8}"/>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'4. CENS'!$J$6</c:f>
              <c:strCache>
                <c:ptCount val="1"/>
                <c:pt idx="0">
                  <c:v>CUV_119</c:v>
                </c:pt>
              </c:strCache>
            </c:strRef>
          </c:tx>
          <c:spPr>
            <a:ln w="28575" cap="rnd" cmpd="sng" algn="ctr">
              <a:solidFill>
                <a:schemeClr val="tx1"/>
              </a:solidFill>
              <a:prstDash val="solid"/>
              <a:round/>
            </a:ln>
            <a:effectLst/>
          </c:spPr>
          <c:marker>
            <c:symbol val="none"/>
          </c:marker>
          <c:cat>
            <c:strRef>
              <c:f>'4. CENS'!$A$7:$A$18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'4. CENS'!$J$7:$J$18</c:f>
              <c:numCache>
                <c:formatCode>0.00</c:formatCode>
                <c:ptCount val="12"/>
                <c:pt idx="0">
                  <c:v>952.74980000000005</c:v>
                </c:pt>
                <c:pt idx="1">
                  <c:v>969.3279</c:v>
                </c:pt>
                <c:pt idx="2">
                  <c:v>986.14250000000004</c:v>
                </c:pt>
                <c:pt idx="3">
                  <c:v>974.73059999999998</c:v>
                </c:pt>
                <c:pt idx="4">
                  <c:v>1000.278</c:v>
                </c:pt>
                <c:pt idx="5">
                  <c:v>949.23</c:v>
                </c:pt>
                <c:pt idx="6">
                  <c:v>925.0027</c:v>
                </c:pt>
                <c:pt idx="7">
                  <c:v>954.98829999999998</c:v>
                </c:pt>
                <c:pt idx="8">
                  <c:v>966.42674</c:v>
                </c:pt>
                <c:pt idx="9">
                  <c:v>983.69659999999999</c:v>
                </c:pt>
                <c:pt idx="10">
                  <c:v>981.96680000000003</c:v>
                </c:pt>
                <c:pt idx="11">
                  <c:v>1055.5791999999999</c:v>
                </c:pt>
              </c:numCache>
            </c:numRef>
          </c:val>
          <c:smooth val="0"/>
          <c:extLst>
            <c:ext xmlns:c16="http://schemas.microsoft.com/office/drawing/2014/chart" uri="{C3380CC4-5D6E-409C-BE32-E72D297353CC}">
              <c16:uniqueId val="{00000006-B3FD-4254-A479-18705A63DDC8}"/>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Dic/22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B7-4C56-8FCA-DD72A966E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Distribución!$AO$24:$AO$28</c:f>
              <c:numCache>
                <c:formatCode>0.00</c:formatCode>
                <c:ptCount val="5"/>
                <c:pt idx="0">
                  <c:v>435.73806960000002</c:v>
                </c:pt>
                <c:pt idx="1">
                  <c:v>406.78906039999998</c:v>
                </c:pt>
                <c:pt idx="2">
                  <c:v>295.81805379999997</c:v>
                </c:pt>
                <c:pt idx="3">
                  <c:v>209.48900879999999</c:v>
                </c:pt>
                <c:pt idx="4">
                  <c:v>503.897066</c:v>
                </c:pt>
              </c:numCache>
            </c:numRef>
          </c:val>
          <c:extLst>
            <c:ext xmlns:c16="http://schemas.microsoft.com/office/drawing/2014/chart" uri="{C3380CC4-5D6E-409C-BE32-E72D297353CC}">
              <c16:uniqueId val="{00000001-62B7-4C56-8FCA-DD72A966E19F}"/>
            </c:ext>
          </c:extLst>
        </c:ser>
        <c:dLbls>
          <c:showLegendKey val="0"/>
          <c:showVal val="0"/>
          <c:showCatName val="0"/>
          <c:showSerName val="0"/>
          <c:showPercent val="0"/>
          <c:showBubbleSize val="0"/>
        </c:dLbls>
        <c:gapWidth val="219"/>
        <c:axId val="713004560"/>
        <c:axId val="71299554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Distribución!$AR$24:$AR$28</c:f>
              <c:numCache>
                <c:formatCode>_(* #,##0.00_);_(* \(#,##0.00\);_(* "-"??_);_(@_)</c:formatCode>
                <c:ptCount val="5"/>
                <c:pt idx="0">
                  <c:v>241.93571</c:v>
                </c:pt>
                <c:pt idx="1">
                  <c:v>241.93571</c:v>
                </c:pt>
                <c:pt idx="2">
                  <c:v>241.93571</c:v>
                </c:pt>
                <c:pt idx="3">
                  <c:v>241.93571</c:v>
                </c:pt>
                <c:pt idx="4">
                  <c:v>241.93571</c:v>
                </c:pt>
              </c:numCache>
            </c:numRef>
          </c:val>
          <c:smooth val="0"/>
          <c:extLst>
            <c:ext xmlns:c16="http://schemas.microsoft.com/office/drawing/2014/chart" uri="{C3380CC4-5D6E-409C-BE32-E72D297353CC}">
              <c16:uniqueId val="{00000002-62B7-4C56-8FCA-DD72A966E19F}"/>
            </c:ext>
          </c:extLst>
        </c:ser>
        <c:dLbls>
          <c:showLegendKey val="0"/>
          <c:showVal val="0"/>
          <c:showCatName val="0"/>
          <c:showSerName val="0"/>
          <c:showPercent val="0"/>
          <c:showBubbleSize val="0"/>
        </c:dLbls>
        <c:marker val="1"/>
        <c:smooth val="0"/>
        <c:axId val="713002208"/>
        <c:axId val="713005736"/>
      </c:lineChart>
      <c:catAx>
        <c:axId val="713004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995544"/>
        <c:crosses val="autoZero"/>
        <c:auto val="1"/>
        <c:lblAlgn val="ctr"/>
        <c:lblOffset val="100"/>
        <c:noMultiLvlLbl val="0"/>
      </c:catAx>
      <c:valAx>
        <c:axId val="71299554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4560"/>
        <c:crosses val="autoZero"/>
        <c:crossBetween val="between"/>
      </c:valAx>
      <c:valAx>
        <c:axId val="713005736"/>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3002208"/>
        <c:crosses val="max"/>
        <c:crossBetween val="between"/>
      </c:valAx>
      <c:catAx>
        <c:axId val="713002208"/>
        <c:scaling>
          <c:orientation val="minMax"/>
        </c:scaling>
        <c:delete val="1"/>
        <c:axPos val="b"/>
        <c:numFmt formatCode="General" sourceLinked="1"/>
        <c:majorTickMark val="out"/>
        <c:minorTickMark val="none"/>
        <c:tickLblPos val="nextTo"/>
        <c:crossAx val="7130057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Dic/22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A6-4B08-9DD8-431847C170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Distribución!$AO$30:$AO$35</c:f>
              <c:numCache>
                <c:formatCode>0.00</c:formatCode>
                <c:ptCount val="6"/>
                <c:pt idx="0">
                  <c:v>243.66114029100001</c:v>
                </c:pt>
                <c:pt idx="1">
                  <c:v>334.03118445500002</c:v>
                </c:pt>
                <c:pt idx="2">
                  <c:v>499.32000249999999</c:v>
                </c:pt>
                <c:pt idx="3">
                  <c:v>180.79073045800001</c:v>
                </c:pt>
                <c:pt idx="4">
                  <c:v>587.523923029</c:v>
                </c:pt>
                <c:pt idx="5">
                  <c:v>335.00090166500001</c:v>
                </c:pt>
              </c:numCache>
            </c:numRef>
          </c:val>
          <c:extLst>
            <c:ext xmlns:c16="http://schemas.microsoft.com/office/drawing/2014/chart" uri="{C3380CC4-5D6E-409C-BE32-E72D297353CC}">
              <c16:uniqueId val="{00000001-1FA6-4B08-9DD8-431847C17051}"/>
            </c:ext>
          </c:extLst>
        </c:ser>
        <c:dLbls>
          <c:showLegendKey val="0"/>
          <c:showVal val="0"/>
          <c:showCatName val="0"/>
          <c:showSerName val="0"/>
          <c:showPercent val="0"/>
          <c:showBubbleSize val="0"/>
        </c:dLbls>
        <c:gapWidth val="219"/>
        <c:axId val="713006128"/>
        <c:axId val="71299672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Distribución!$AR$30:$AR$35</c:f>
              <c:numCache>
                <c:formatCode>_(* #,##0.00_);_(* \(#,##0.00\);_(* "-"??_);_(@_)</c:formatCode>
                <c:ptCount val="6"/>
                <c:pt idx="0">
                  <c:v>305.12960977492202</c:v>
                </c:pt>
                <c:pt idx="1">
                  <c:v>305.12960977492202</c:v>
                </c:pt>
                <c:pt idx="2">
                  <c:v>305.12960977492202</c:v>
                </c:pt>
                <c:pt idx="3">
                  <c:v>305.12960977492202</c:v>
                </c:pt>
                <c:pt idx="4">
                  <c:v>305.12960977492202</c:v>
                </c:pt>
                <c:pt idx="5">
                  <c:v>305.12960977492202</c:v>
                </c:pt>
              </c:numCache>
            </c:numRef>
          </c:val>
          <c:smooth val="0"/>
          <c:extLst>
            <c:ext xmlns:c16="http://schemas.microsoft.com/office/drawing/2014/chart" uri="{C3380CC4-5D6E-409C-BE32-E72D297353CC}">
              <c16:uniqueId val="{00000002-1FA6-4B08-9DD8-431847C17051}"/>
            </c:ext>
          </c:extLst>
        </c:ser>
        <c:dLbls>
          <c:showLegendKey val="0"/>
          <c:showVal val="0"/>
          <c:showCatName val="0"/>
          <c:showSerName val="0"/>
          <c:showPercent val="0"/>
          <c:showBubbleSize val="0"/>
        </c:dLbls>
        <c:marker val="1"/>
        <c:smooth val="0"/>
        <c:axId val="712999072"/>
        <c:axId val="712998680"/>
      </c:lineChart>
      <c:catAx>
        <c:axId val="71300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2996720"/>
        <c:crosses val="autoZero"/>
        <c:auto val="1"/>
        <c:lblAlgn val="ctr"/>
        <c:lblOffset val="100"/>
        <c:noMultiLvlLbl val="0"/>
      </c:catAx>
      <c:valAx>
        <c:axId val="71299672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6128"/>
        <c:crosses val="autoZero"/>
        <c:crossBetween val="between"/>
      </c:valAx>
      <c:valAx>
        <c:axId val="71299868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99072"/>
        <c:crosses val="max"/>
        <c:crossBetween val="between"/>
      </c:valAx>
      <c:catAx>
        <c:axId val="712999072"/>
        <c:scaling>
          <c:orientation val="minMax"/>
        </c:scaling>
        <c:delete val="1"/>
        <c:axPos val="b"/>
        <c:numFmt formatCode="General" sourceLinked="1"/>
        <c:majorTickMark val="out"/>
        <c:minorTickMark val="none"/>
        <c:tickLblPos val="nextTo"/>
        <c:crossAx val="7129986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Dic/22</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Distribución!$AO$37:$AO$40</c:f>
              <c:numCache>
                <c:formatCode>0.00</c:formatCode>
                <c:ptCount val="4"/>
                <c:pt idx="0">
                  <c:v>188.78200834800001</c:v>
                </c:pt>
                <c:pt idx="1">
                  <c:v>188.036743</c:v>
                </c:pt>
                <c:pt idx="2">
                  <c:v>233.59030344000001</c:v>
                </c:pt>
                <c:pt idx="3">
                  <c:v>187.75450746800001</c:v>
                </c:pt>
              </c:numCache>
            </c:numRef>
          </c:val>
          <c:extLst>
            <c:ext xmlns:c16="http://schemas.microsoft.com/office/drawing/2014/chart" uri="{C3380CC4-5D6E-409C-BE32-E72D297353CC}">
              <c16:uniqueId val="{00000000-8CBB-462B-8B32-A661D3E41C79}"/>
            </c:ext>
          </c:extLst>
        </c:ser>
        <c:dLbls>
          <c:showLegendKey val="0"/>
          <c:showVal val="0"/>
          <c:showCatName val="0"/>
          <c:showSerName val="0"/>
          <c:showPercent val="0"/>
          <c:showBubbleSize val="0"/>
        </c:dLbls>
        <c:gapWidth val="219"/>
        <c:axId val="712999464"/>
        <c:axId val="713006520"/>
      </c:barChart>
      <c:catAx>
        <c:axId val="71299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6520"/>
        <c:crosses val="autoZero"/>
        <c:auto val="1"/>
        <c:lblAlgn val="ctr"/>
        <c:lblOffset val="100"/>
        <c:noMultiLvlLbl val="0"/>
      </c:catAx>
      <c:valAx>
        <c:axId val="713006520"/>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299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Ene/23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Distribución!$AW$8:$AW$14</c:f>
              <c:numCache>
                <c:formatCode>0.00</c:formatCode>
                <c:ptCount val="7"/>
                <c:pt idx="0">
                  <c:v>295.76429442900002</c:v>
                </c:pt>
                <c:pt idx="1">
                  <c:v>370.03862772899998</c:v>
                </c:pt>
                <c:pt idx="2">
                  <c:v>350.261826606</c:v>
                </c:pt>
                <c:pt idx="3">
                  <c:v>219.28768424200001</c:v>
                </c:pt>
                <c:pt idx="4">
                  <c:v>270.80494273900001</c:v>
                </c:pt>
                <c:pt idx="5">
                  <c:v>357.75242566700001</c:v>
                </c:pt>
                <c:pt idx="6">
                  <c:v>559.61752995999996</c:v>
                </c:pt>
              </c:numCache>
            </c:numRef>
          </c:val>
          <c:extLst>
            <c:ext xmlns:c16="http://schemas.microsoft.com/office/drawing/2014/chart" uri="{C3380CC4-5D6E-409C-BE32-E72D297353CC}">
              <c16:uniqueId val="{00000000-ADF6-4972-B831-EA4AD3501E85}"/>
            </c:ext>
          </c:extLst>
        </c:ser>
        <c:dLbls>
          <c:showLegendKey val="0"/>
          <c:showVal val="0"/>
          <c:showCatName val="0"/>
          <c:showSerName val="0"/>
          <c:showPercent val="0"/>
          <c:showBubbleSize val="0"/>
        </c:dLbls>
        <c:gapWidth val="219"/>
        <c:axId val="713000640"/>
        <c:axId val="71300103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Distribución!$AZ$8:$AZ$14</c:f>
              <c:numCache>
                <c:formatCode>_(* #,##0.00_);_(* \(#,##0.00\);_(* "-"??_);_(@_)</c:formatCode>
                <c:ptCount val="7"/>
                <c:pt idx="0">
                  <c:v>289.27469750544998</c:v>
                </c:pt>
                <c:pt idx="1">
                  <c:v>289.27469750544998</c:v>
                </c:pt>
                <c:pt idx="2">
                  <c:v>289.27469750544998</c:v>
                </c:pt>
                <c:pt idx="3">
                  <c:v>289.27469750544998</c:v>
                </c:pt>
                <c:pt idx="4">
                  <c:v>289.27469750544998</c:v>
                </c:pt>
                <c:pt idx="5">
                  <c:v>289.27469750544998</c:v>
                </c:pt>
                <c:pt idx="6">
                  <c:v>289.27469750544998</c:v>
                </c:pt>
              </c:numCache>
            </c:numRef>
          </c:val>
          <c:smooth val="0"/>
          <c:extLst>
            <c:ext xmlns:c16="http://schemas.microsoft.com/office/drawing/2014/chart" uri="{C3380CC4-5D6E-409C-BE32-E72D297353CC}">
              <c16:uniqueId val="{00000001-ADF6-4972-B831-EA4AD3501E85}"/>
            </c:ext>
          </c:extLst>
        </c:ser>
        <c:dLbls>
          <c:showLegendKey val="0"/>
          <c:showVal val="0"/>
          <c:showCatName val="0"/>
          <c:showSerName val="0"/>
          <c:showPercent val="0"/>
          <c:showBubbleSize val="0"/>
        </c:dLbls>
        <c:marker val="1"/>
        <c:smooth val="0"/>
        <c:axId val="713002992"/>
        <c:axId val="713001424"/>
      </c:lineChart>
      <c:catAx>
        <c:axId val="713000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3001032"/>
        <c:crosses val="autoZero"/>
        <c:auto val="1"/>
        <c:lblAlgn val="ctr"/>
        <c:lblOffset val="100"/>
        <c:noMultiLvlLbl val="0"/>
      </c:catAx>
      <c:valAx>
        <c:axId val="71300103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0640"/>
        <c:crosses val="autoZero"/>
        <c:crossBetween val="between"/>
      </c:valAx>
      <c:valAx>
        <c:axId val="71300142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3002992"/>
        <c:crosses val="max"/>
        <c:crossBetween val="between"/>
      </c:valAx>
      <c:catAx>
        <c:axId val="713002992"/>
        <c:scaling>
          <c:orientation val="minMax"/>
        </c:scaling>
        <c:delete val="1"/>
        <c:axPos val="b"/>
        <c:numFmt formatCode="General" sourceLinked="1"/>
        <c:majorTickMark val="out"/>
        <c:minorTickMark val="none"/>
        <c:tickLblPos val="nextTo"/>
        <c:crossAx val="7130014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Ene/23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59-402C-AD92-E9825E69DB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Distribución!$AW$16:$AW$22</c:f>
              <c:numCache>
                <c:formatCode>0.00</c:formatCode>
                <c:ptCount val="7"/>
                <c:pt idx="0">
                  <c:v>271.73966969100002</c:v>
                </c:pt>
                <c:pt idx="1">
                  <c:v>377.29701764100002</c:v>
                </c:pt>
                <c:pt idx="2">
                  <c:v>414.65111510100002</c:v>
                </c:pt>
                <c:pt idx="3">
                  <c:v>247.399845838</c:v>
                </c:pt>
                <c:pt idx="4">
                  <c:v>235.40765069099999</c:v>
                </c:pt>
                <c:pt idx="5">
                  <c:v>172.57969949400001</c:v>
                </c:pt>
                <c:pt idx="6">
                  <c:v>-254.990082957</c:v>
                </c:pt>
              </c:numCache>
            </c:numRef>
          </c:val>
          <c:extLst>
            <c:ext xmlns:c16="http://schemas.microsoft.com/office/drawing/2014/chart" uri="{C3380CC4-5D6E-409C-BE32-E72D297353CC}">
              <c16:uniqueId val="{00000001-F459-402C-AD92-E9825E69DBD1}"/>
            </c:ext>
          </c:extLst>
        </c:ser>
        <c:dLbls>
          <c:showLegendKey val="0"/>
          <c:showVal val="0"/>
          <c:showCatName val="0"/>
          <c:showSerName val="0"/>
          <c:showPercent val="0"/>
          <c:showBubbleSize val="0"/>
        </c:dLbls>
        <c:gapWidth val="219"/>
        <c:axId val="713003384"/>
        <c:axId val="71300416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Distribución!$AZ$16:$AZ$22</c:f>
              <c:numCache>
                <c:formatCode>_(* #,##0.00_);_(* \(#,##0.00\);_(* "-"??_);_(@_)</c:formatCode>
                <c:ptCount val="7"/>
                <c:pt idx="0">
                  <c:v>268.31979965189799</c:v>
                </c:pt>
                <c:pt idx="1">
                  <c:v>268.31979965189799</c:v>
                </c:pt>
                <c:pt idx="2">
                  <c:v>268.31979965189799</c:v>
                </c:pt>
                <c:pt idx="3">
                  <c:v>268.31979965189799</c:v>
                </c:pt>
                <c:pt idx="4">
                  <c:v>268.31979965189799</c:v>
                </c:pt>
                <c:pt idx="5">
                  <c:v>268.31979965189799</c:v>
                </c:pt>
                <c:pt idx="6">
                  <c:v>268.31979965189799</c:v>
                </c:pt>
              </c:numCache>
            </c:numRef>
          </c:val>
          <c:smooth val="0"/>
          <c:extLst>
            <c:ext xmlns:c16="http://schemas.microsoft.com/office/drawing/2014/chart" uri="{C3380CC4-5D6E-409C-BE32-E72D297353CC}">
              <c16:uniqueId val="{00000002-F459-402C-AD92-E9825E69DBD1}"/>
            </c:ext>
          </c:extLst>
        </c:ser>
        <c:dLbls>
          <c:showLegendKey val="0"/>
          <c:showVal val="0"/>
          <c:showCatName val="0"/>
          <c:showSerName val="0"/>
          <c:showPercent val="0"/>
          <c:showBubbleSize val="0"/>
        </c:dLbls>
        <c:marker val="1"/>
        <c:smooth val="0"/>
        <c:axId val="713004952"/>
        <c:axId val="713006912"/>
      </c:lineChart>
      <c:catAx>
        <c:axId val="713003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3004168"/>
        <c:crosses val="autoZero"/>
        <c:auto val="1"/>
        <c:lblAlgn val="ctr"/>
        <c:lblOffset val="100"/>
        <c:noMultiLvlLbl val="0"/>
      </c:catAx>
      <c:valAx>
        <c:axId val="71300416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3384"/>
        <c:crosses val="autoZero"/>
        <c:crossBetween val="between"/>
      </c:valAx>
      <c:valAx>
        <c:axId val="71300691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3004952"/>
        <c:crosses val="max"/>
        <c:crossBetween val="between"/>
      </c:valAx>
      <c:catAx>
        <c:axId val="713004952"/>
        <c:scaling>
          <c:orientation val="minMax"/>
        </c:scaling>
        <c:delete val="1"/>
        <c:axPos val="b"/>
        <c:numFmt formatCode="General" sourceLinked="1"/>
        <c:majorTickMark val="out"/>
        <c:minorTickMark val="none"/>
        <c:tickLblPos val="nextTo"/>
        <c:crossAx val="7130069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Ene/23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44-4C90-B949-9E038DD60A6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Distribución!$AW$24:$AW$28</c:f>
              <c:numCache>
                <c:formatCode>0.00</c:formatCode>
                <c:ptCount val="5"/>
                <c:pt idx="0">
                  <c:v>438.079593192</c:v>
                </c:pt>
                <c:pt idx="1">
                  <c:v>408.929911715</c:v>
                </c:pt>
                <c:pt idx="2">
                  <c:v>321.48703894300002</c:v>
                </c:pt>
                <c:pt idx="3">
                  <c:v>210.35089005399999</c:v>
                </c:pt>
                <c:pt idx="4">
                  <c:v>510.17879454199999</c:v>
                </c:pt>
              </c:numCache>
            </c:numRef>
          </c:val>
          <c:extLst>
            <c:ext xmlns:c16="http://schemas.microsoft.com/office/drawing/2014/chart" uri="{C3380CC4-5D6E-409C-BE32-E72D297353CC}">
              <c16:uniqueId val="{00000001-3344-4C90-B949-9E038DD60A6C}"/>
            </c:ext>
          </c:extLst>
        </c:ser>
        <c:dLbls>
          <c:showLegendKey val="0"/>
          <c:showVal val="0"/>
          <c:showCatName val="0"/>
          <c:showSerName val="0"/>
          <c:showPercent val="0"/>
          <c:showBubbleSize val="0"/>
        </c:dLbls>
        <c:gapWidth val="219"/>
        <c:axId val="713007304"/>
        <c:axId val="71299515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Distribución!$AZ$24:$AZ$28</c:f>
              <c:numCache>
                <c:formatCode>_(* #,##0.00_);_(* \(#,##0.00\);_(* "-"??_);_(@_)</c:formatCode>
                <c:ptCount val="5"/>
                <c:pt idx="0">
                  <c:v>244.90431282057901</c:v>
                </c:pt>
                <c:pt idx="1">
                  <c:v>244.90431282057901</c:v>
                </c:pt>
                <c:pt idx="2">
                  <c:v>244.90431282057901</c:v>
                </c:pt>
                <c:pt idx="3">
                  <c:v>244.90431282057901</c:v>
                </c:pt>
                <c:pt idx="4">
                  <c:v>244.90431282057901</c:v>
                </c:pt>
              </c:numCache>
            </c:numRef>
          </c:val>
          <c:smooth val="0"/>
          <c:extLst>
            <c:ext xmlns:c16="http://schemas.microsoft.com/office/drawing/2014/chart" uri="{C3380CC4-5D6E-409C-BE32-E72D297353CC}">
              <c16:uniqueId val="{00000002-3344-4C90-B949-9E038DD60A6C}"/>
            </c:ext>
          </c:extLst>
        </c:ser>
        <c:dLbls>
          <c:showLegendKey val="0"/>
          <c:showVal val="0"/>
          <c:showCatName val="0"/>
          <c:showSerName val="0"/>
          <c:showPercent val="0"/>
          <c:showBubbleSize val="0"/>
        </c:dLbls>
        <c:marker val="1"/>
        <c:smooth val="0"/>
        <c:axId val="712996328"/>
        <c:axId val="712995936"/>
      </c:lineChart>
      <c:catAx>
        <c:axId val="713007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2995152"/>
        <c:crosses val="autoZero"/>
        <c:auto val="1"/>
        <c:lblAlgn val="ctr"/>
        <c:lblOffset val="100"/>
        <c:noMultiLvlLbl val="0"/>
      </c:catAx>
      <c:valAx>
        <c:axId val="712995152"/>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7304"/>
        <c:crosses val="autoZero"/>
        <c:crossBetween val="between"/>
      </c:valAx>
      <c:valAx>
        <c:axId val="712995936"/>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2996328"/>
        <c:crosses val="max"/>
        <c:crossBetween val="between"/>
      </c:valAx>
      <c:catAx>
        <c:axId val="712996328"/>
        <c:scaling>
          <c:orientation val="minMax"/>
        </c:scaling>
        <c:delete val="1"/>
        <c:axPos val="b"/>
        <c:numFmt formatCode="General" sourceLinked="1"/>
        <c:majorTickMark val="out"/>
        <c:minorTickMark val="none"/>
        <c:tickLblPos val="nextTo"/>
        <c:crossAx val="7129959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Ene/23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92-4113-BFB9-18634BC189F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Distribución!$AW$30:$AW$35</c:f>
              <c:numCache>
                <c:formatCode>0.00</c:formatCode>
                <c:ptCount val="6"/>
                <c:pt idx="0">
                  <c:v>239.76655406500001</c:v>
                </c:pt>
                <c:pt idx="1">
                  <c:v>335.20665762200002</c:v>
                </c:pt>
                <c:pt idx="2">
                  <c:v>508.42843529999999</c:v>
                </c:pt>
                <c:pt idx="3">
                  <c:v>179.22588393800001</c:v>
                </c:pt>
                <c:pt idx="4">
                  <c:v>548.09306747200003</c:v>
                </c:pt>
                <c:pt idx="5">
                  <c:v>330.91272179600003</c:v>
                </c:pt>
              </c:numCache>
            </c:numRef>
          </c:val>
          <c:extLst>
            <c:ext xmlns:c16="http://schemas.microsoft.com/office/drawing/2014/chart" uri="{C3380CC4-5D6E-409C-BE32-E72D297353CC}">
              <c16:uniqueId val="{00000001-AB92-4113-BFB9-18634BC189FF}"/>
            </c:ext>
          </c:extLst>
        </c:ser>
        <c:dLbls>
          <c:showLegendKey val="0"/>
          <c:showVal val="0"/>
          <c:showCatName val="0"/>
          <c:showSerName val="0"/>
          <c:showPercent val="0"/>
          <c:showBubbleSize val="0"/>
        </c:dLbls>
        <c:gapWidth val="219"/>
        <c:axId val="713012792"/>
        <c:axId val="71300887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Distribución!$AZ$30:$AZ$35</c:f>
              <c:numCache>
                <c:formatCode>_(* #,##0.00_);_(* \(#,##0.00\);_(* "-"??_);_(@_)</c:formatCode>
                <c:ptCount val="6"/>
                <c:pt idx="0">
                  <c:v>297.05294573708801</c:v>
                </c:pt>
                <c:pt idx="1">
                  <c:v>297.05294573708801</c:v>
                </c:pt>
                <c:pt idx="2">
                  <c:v>297.05294573708801</c:v>
                </c:pt>
                <c:pt idx="3">
                  <c:v>297.05294573708801</c:v>
                </c:pt>
                <c:pt idx="4">
                  <c:v>297.05294573708801</c:v>
                </c:pt>
                <c:pt idx="5">
                  <c:v>297.05294573708801</c:v>
                </c:pt>
              </c:numCache>
            </c:numRef>
          </c:val>
          <c:smooth val="0"/>
          <c:extLst>
            <c:ext xmlns:c16="http://schemas.microsoft.com/office/drawing/2014/chart" uri="{C3380CC4-5D6E-409C-BE32-E72D297353CC}">
              <c16:uniqueId val="{00000002-AB92-4113-BFB9-18634BC189FF}"/>
            </c:ext>
          </c:extLst>
        </c:ser>
        <c:dLbls>
          <c:showLegendKey val="0"/>
          <c:showVal val="0"/>
          <c:showCatName val="0"/>
          <c:showSerName val="0"/>
          <c:showPercent val="0"/>
          <c:showBubbleSize val="0"/>
        </c:dLbls>
        <c:marker val="1"/>
        <c:smooth val="0"/>
        <c:axId val="713013184"/>
        <c:axId val="713013968"/>
      </c:lineChart>
      <c:catAx>
        <c:axId val="713012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3008872"/>
        <c:crosses val="autoZero"/>
        <c:auto val="1"/>
        <c:lblAlgn val="ctr"/>
        <c:lblOffset val="100"/>
        <c:noMultiLvlLbl val="0"/>
      </c:catAx>
      <c:valAx>
        <c:axId val="713008872"/>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12792"/>
        <c:crosses val="autoZero"/>
        <c:crossBetween val="between"/>
      </c:valAx>
      <c:valAx>
        <c:axId val="71301396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3013184"/>
        <c:crosses val="max"/>
        <c:crossBetween val="between"/>
      </c:valAx>
      <c:catAx>
        <c:axId val="713013184"/>
        <c:scaling>
          <c:orientation val="minMax"/>
        </c:scaling>
        <c:delete val="1"/>
        <c:axPos val="b"/>
        <c:numFmt formatCode="General" sourceLinked="1"/>
        <c:majorTickMark val="out"/>
        <c:minorTickMark val="none"/>
        <c:tickLblPos val="nextTo"/>
        <c:crossAx val="7130139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Ene/23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Distribución!$AW$37:$AW$40</c:f>
              <c:numCache>
                <c:formatCode>0.00</c:formatCode>
                <c:ptCount val="4"/>
                <c:pt idx="0">
                  <c:v>190.13041756999999</c:v>
                </c:pt>
                <c:pt idx="1">
                  <c:v>185.702706081</c:v>
                </c:pt>
                <c:pt idx="2">
                  <c:v>229.680426434</c:v>
                </c:pt>
                <c:pt idx="3">
                  <c:v>185.83804522700001</c:v>
                </c:pt>
              </c:numCache>
            </c:numRef>
          </c:val>
          <c:extLst>
            <c:ext xmlns:c16="http://schemas.microsoft.com/office/drawing/2014/chart" uri="{C3380CC4-5D6E-409C-BE32-E72D297353CC}">
              <c16:uniqueId val="{00000000-0187-4C2F-945B-BAB3FDA3AC51}"/>
            </c:ext>
          </c:extLst>
        </c:ser>
        <c:dLbls>
          <c:showLegendKey val="0"/>
          <c:showVal val="0"/>
          <c:showCatName val="0"/>
          <c:showSerName val="0"/>
          <c:showPercent val="0"/>
          <c:showBubbleSize val="0"/>
        </c:dLbls>
        <c:gapWidth val="219"/>
        <c:axId val="713014360"/>
        <c:axId val="713009656"/>
      </c:barChart>
      <c:catAx>
        <c:axId val="713014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9656"/>
        <c:crosses val="autoZero"/>
        <c:auto val="1"/>
        <c:lblAlgn val="ctr"/>
        <c:lblOffset val="100"/>
        <c:noMultiLvlLbl val="0"/>
      </c:catAx>
      <c:valAx>
        <c:axId val="713009656"/>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14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Feb/23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Distribución!$BE$8:$BE$14</c:f>
              <c:numCache>
                <c:formatCode>0.00</c:formatCode>
                <c:ptCount val="7"/>
                <c:pt idx="0">
                  <c:v>301.26309050499998</c:v>
                </c:pt>
                <c:pt idx="1">
                  <c:v>376.04352804899997</c:v>
                </c:pt>
                <c:pt idx="2">
                  <c:v>356.00761020300001</c:v>
                </c:pt>
                <c:pt idx="3">
                  <c:v>223.246503733</c:v>
                </c:pt>
                <c:pt idx="4">
                  <c:v>275.68913409700002</c:v>
                </c:pt>
                <c:pt idx="5">
                  <c:v>366.20892677299997</c:v>
                </c:pt>
                <c:pt idx="6">
                  <c:v>582.32376555899998</c:v>
                </c:pt>
              </c:numCache>
            </c:numRef>
          </c:val>
          <c:extLst>
            <c:ext xmlns:c16="http://schemas.microsoft.com/office/drawing/2014/chart" uri="{C3380CC4-5D6E-409C-BE32-E72D297353CC}">
              <c16:uniqueId val="{00000000-364B-442D-A0E1-58085275BC73}"/>
            </c:ext>
          </c:extLst>
        </c:ser>
        <c:dLbls>
          <c:showLegendKey val="0"/>
          <c:showVal val="0"/>
          <c:showCatName val="0"/>
          <c:showSerName val="0"/>
          <c:showPercent val="0"/>
          <c:showBubbleSize val="0"/>
        </c:dLbls>
        <c:gapWidth val="219"/>
        <c:axId val="713013576"/>
        <c:axId val="71301004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Distribución!$BH$8:$BH$14</c:f>
              <c:numCache>
                <c:formatCode>_(* #,##0.00_);_(* \(#,##0.00\);_(* "-"??_);_(@_)</c:formatCode>
                <c:ptCount val="7"/>
                <c:pt idx="0">
                  <c:v>294.99445682160399</c:v>
                </c:pt>
                <c:pt idx="1">
                  <c:v>294.99445682160399</c:v>
                </c:pt>
                <c:pt idx="2">
                  <c:v>294.99445682160399</c:v>
                </c:pt>
                <c:pt idx="3">
                  <c:v>294.99445682160399</c:v>
                </c:pt>
                <c:pt idx="4">
                  <c:v>294.99445682160399</c:v>
                </c:pt>
                <c:pt idx="5">
                  <c:v>294.99445682160399</c:v>
                </c:pt>
                <c:pt idx="6">
                  <c:v>294.99445682160399</c:v>
                </c:pt>
              </c:numCache>
            </c:numRef>
          </c:val>
          <c:smooth val="0"/>
          <c:extLst>
            <c:ext xmlns:c16="http://schemas.microsoft.com/office/drawing/2014/chart" uri="{C3380CC4-5D6E-409C-BE32-E72D297353CC}">
              <c16:uniqueId val="{00000001-364B-442D-A0E1-58085275BC73}"/>
            </c:ext>
          </c:extLst>
        </c:ser>
        <c:dLbls>
          <c:showLegendKey val="0"/>
          <c:showVal val="0"/>
          <c:showCatName val="0"/>
          <c:showSerName val="0"/>
          <c:showPercent val="0"/>
          <c:showBubbleSize val="0"/>
        </c:dLbls>
        <c:marker val="1"/>
        <c:smooth val="0"/>
        <c:axId val="713014752"/>
        <c:axId val="713012400"/>
      </c:lineChart>
      <c:catAx>
        <c:axId val="713013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3010048"/>
        <c:crosses val="autoZero"/>
        <c:auto val="1"/>
        <c:lblAlgn val="ctr"/>
        <c:lblOffset val="100"/>
        <c:noMultiLvlLbl val="0"/>
      </c:catAx>
      <c:valAx>
        <c:axId val="71301004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13576"/>
        <c:crosses val="autoZero"/>
        <c:crossBetween val="between"/>
      </c:valAx>
      <c:valAx>
        <c:axId val="713012400"/>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3014752"/>
        <c:crosses val="max"/>
        <c:crossBetween val="between"/>
      </c:valAx>
      <c:catAx>
        <c:axId val="713014752"/>
        <c:scaling>
          <c:orientation val="minMax"/>
        </c:scaling>
        <c:delete val="1"/>
        <c:axPos val="b"/>
        <c:numFmt formatCode="General" sourceLinked="1"/>
        <c:majorTickMark val="out"/>
        <c:minorTickMark val="none"/>
        <c:tickLblPos val="nextTo"/>
        <c:crossAx val="7130124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Feb/23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E5-4111-B653-2B731EB412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Distribución!$BE$16:$BE$22</c:f>
              <c:numCache>
                <c:formatCode>0.00</c:formatCode>
                <c:ptCount val="7"/>
                <c:pt idx="0">
                  <c:v>275.949075972</c:v>
                </c:pt>
                <c:pt idx="1">
                  <c:v>383.116137412</c:v>
                </c:pt>
                <c:pt idx="2">
                  <c:v>419.84489802799999</c:v>
                </c:pt>
                <c:pt idx="3">
                  <c:v>250.969479608</c:v>
                </c:pt>
                <c:pt idx="4">
                  <c:v>239.76530365599999</c:v>
                </c:pt>
                <c:pt idx="5">
                  <c:v>176.088602624</c:v>
                </c:pt>
                <c:pt idx="6">
                  <c:v>-257.32404894000001</c:v>
                </c:pt>
              </c:numCache>
            </c:numRef>
          </c:val>
          <c:extLst>
            <c:ext xmlns:c16="http://schemas.microsoft.com/office/drawing/2014/chart" uri="{C3380CC4-5D6E-409C-BE32-E72D297353CC}">
              <c16:uniqueId val="{00000001-0CE5-4111-B653-2B731EB412C8}"/>
            </c:ext>
          </c:extLst>
        </c:ser>
        <c:dLbls>
          <c:showLegendKey val="0"/>
          <c:showVal val="0"/>
          <c:showCatName val="0"/>
          <c:showSerName val="0"/>
          <c:showPercent val="0"/>
          <c:showBubbleSize val="0"/>
        </c:dLbls>
        <c:gapWidth val="219"/>
        <c:axId val="713007696"/>
        <c:axId val="71301161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Distribución!$BH$16:$BH$22</c:f>
              <c:numCache>
                <c:formatCode>_(* #,##0.00_);_(* \(#,##0.00\);_(* "-"??_);_(@_)</c:formatCode>
                <c:ptCount val="7"/>
                <c:pt idx="0">
                  <c:v>276.70011712763801</c:v>
                </c:pt>
                <c:pt idx="1">
                  <c:v>276.70011712763801</c:v>
                </c:pt>
                <c:pt idx="2">
                  <c:v>276.70011712763801</c:v>
                </c:pt>
                <c:pt idx="3">
                  <c:v>276.70011712763801</c:v>
                </c:pt>
                <c:pt idx="4">
                  <c:v>276.70011712763801</c:v>
                </c:pt>
                <c:pt idx="5">
                  <c:v>276.70011712763801</c:v>
                </c:pt>
                <c:pt idx="6">
                  <c:v>276.70011712763801</c:v>
                </c:pt>
              </c:numCache>
            </c:numRef>
          </c:val>
          <c:smooth val="0"/>
          <c:extLst>
            <c:ext xmlns:c16="http://schemas.microsoft.com/office/drawing/2014/chart" uri="{C3380CC4-5D6E-409C-BE32-E72D297353CC}">
              <c16:uniqueId val="{00000002-0CE5-4111-B653-2B731EB412C8}"/>
            </c:ext>
          </c:extLst>
        </c:ser>
        <c:dLbls>
          <c:showLegendKey val="0"/>
          <c:showVal val="0"/>
          <c:showCatName val="0"/>
          <c:showSerName val="0"/>
          <c:showPercent val="0"/>
          <c:showBubbleSize val="0"/>
        </c:dLbls>
        <c:marker val="1"/>
        <c:smooth val="0"/>
        <c:axId val="713008480"/>
        <c:axId val="713010832"/>
      </c:lineChart>
      <c:catAx>
        <c:axId val="71300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3011616"/>
        <c:crosses val="autoZero"/>
        <c:auto val="1"/>
        <c:lblAlgn val="ctr"/>
        <c:lblOffset val="100"/>
        <c:noMultiLvlLbl val="0"/>
      </c:catAx>
      <c:valAx>
        <c:axId val="713011616"/>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07696"/>
        <c:crosses val="autoZero"/>
        <c:crossBetween val="between"/>
      </c:valAx>
      <c:valAx>
        <c:axId val="71301083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3008480"/>
        <c:crosses val="max"/>
        <c:crossBetween val="between"/>
      </c:valAx>
      <c:catAx>
        <c:axId val="713008480"/>
        <c:scaling>
          <c:orientation val="minMax"/>
        </c:scaling>
        <c:delete val="1"/>
        <c:axPos val="b"/>
        <c:numFmt formatCode="General" sourceLinked="1"/>
        <c:majorTickMark val="out"/>
        <c:minorTickMark val="none"/>
        <c:tickLblPos val="nextTo"/>
        <c:crossAx val="713010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'4. CENS'!$P$7</c:f>
              <c:strCache>
                <c:ptCount val="1"/>
                <c:pt idx="0">
                  <c:v>Mar-24</c:v>
                </c:pt>
              </c:strCache>
            </c:strRef>
          </c:tx>
          <c:spPr>
            <a:solidFill>
              <a:schemeClr val="accent6">
                <a:tint val="4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CENS'!$S$7:$W$7</c:f>
              <c:numCache>
                <c:formatCode>0.00</c:formatCode>
                <c:ptCount val="5"/>
                <c:pt idx="0">
                  <c:v>391.28550000000001</c:v>
                </c:pt>
                <c:pt idx="1">
                  <c:v>489.10680000000002</c:v>
                </c:pt>
                <c:pt idx="2">
                  <c:v>809.83730000000003</c:v>
                </c:pt>
                <c:pt idx="3">
                  <c:v>952.74980000000005</c:v>
                </c:pt>
                <c:pt idx="4">
                  <c:v>1143.2997</c:v>
                </c:pt>
              </c:numCache>
            </c:numRef>
          </c:val>
          <c:extLst>
            <c:ext xmlns:c16="http://schemas.microsoft.com/office/drawing/2014/chart" uri="{C3380CC4-5D6E-409C-BE32-E72D297353CC}">
              <c16:uniqueId val="{00000000-5470-4BB1-AE4A-A7D809458FB5}"/>
            </c:ext>
          </c:extLst>
        </c:ser>
        <c:ser>
          <c:idx val="1"/>
          <c:order val="1"/>
          <c:tx>
            <c:strRef>
              <c:f>'4. CENS'!$P$8</c:f>
              <c:strCache>
                <c:ptCount val="1"/>
                <c:pt idx="0">
                  <c:v>Abr-24</c:v>
                </c:pt>
              </c:strCache>
            </c:strRef>
          </c:tx>
          <c:spPr>
            <a:solidFill>
              <a:schemeClr val="accent6">
                <a:tint val="5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CENS'!$S$8:$W$8</c:f>
              <c:numCache>
                <c:formatCode>0.00</c:formatCode>
                <c:ptCount val="5"/>
                <c:pt idx="0">
                  <c:v>394.0428</c:v>
                </c:pt>
                <c:pt idx="1">
                  <c:v>492.55349999999999</c:v>
                </c:pt>
                <c:pt idx="2">
                  <c:v>823.92870000000005</c:v>
                </c:pt>
                <c:pt idx="3">
                  <c:v>969.3279</c:v>
                </c:pt>
                <c:pt idx="4">
                  <c:v>1163.1935000000001</c:v>
                </c:pt>
              </c:numCache>
            </c:numRef>
          </c:val>
          <c:extLst>
            <c:ext xmlns:c16="http://schemas.microsoft.com/office/drawing/2014/chart" uri="{C3380CC4-5D6E-409C-BE32-E72D297353CC}">
              <c16:uniqueId val="{00000001-5470-4BB1-AE4A-A7D809458FB5}"/>
            </c:ext>
          </c:extLst>
        </c:ser>
        <c:ser>
          <c:idx val="2"/>
          <c:order val="2"/>
          <c:tx>
            <c:strRef>
              <c:f>'4. CENS'!$P$9</c:f>
              <c:strCache>
                <c:ptCount val="1"/>
                <c:pt idx="0">
                  <c:v>May-24</c:v>
                </c:pt>
              </c:strCache>
            </c:strRef>
          </c:tx>
          <c:spPr>
            <a:solidFill>
              <a:schemeClr val="accent6">
                <a:tint val="6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CENS'!$S$9:$W$9</c:f>
              <c:numCache>
                <c:formatCode>0.00</c:formatCode>
                <c:ptCount val="5"/>
                <c:pt idx="0">
                  <c:v>396.38229999999999</c:v>
                </c:pt>
                <c:pt idx="1">
                  <c:v>495.47789999999998</c:v>
                </c:pt>
                <c:pt idx="2">
                  <c:v>838.22109999999998</c:v>
                </c:pt>
                <c:pt idx="3">
                  <c:v>986.14250000000004</c:v>
                </c:pt>
                <c:pt idx="4">
                  <c:v>1183.3710000000001</c:v>
                </c:pt>
              </c:numCache>
            </c:numRef>
          </c:val>
          <c:extLst>
            <c:ext xmlns:c16="http://schemas.microsoft.com/office/drawing/2014/chart" uri="{C3380CC4-5D6E-409C-BE32-E72D297353CC}">
              <c16:uniqueId val="{00000002-5470-4BB1-AE4A-A7D809458FB5}"/>
            </c:ext>
          </c:extLst>
        </c:ser>
        <c:ser>
          <c:idx val="3"/>
          <c:order val="3"/>
          <c:tx>
            <c:strRef>
              <c:f>'4. CENS'!$P$10</c:f>
              <c:strCache>
                <c:ptCount val="1"/>
                <c:pt idx="0">
                  <c:v>Jun-24</c:v>
                </c:pt>
              </c:strCache>
            </c:strRef>
          </c:tx>
          <c:spPr>
            <a:solidFill>
              <a:schemeClr val="accent6">
                <a:tint val="7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CENS'!$S$10:$W$10</c:f>
              <c:numCache>
                <c:formatCode>0.00</c:formatCode>
                <c:ptCount val="5"/>
                <c:pt idx="0">
                  <c:v>398.05340000000001</c:v>
                </c:pt>
                <c:pt idx="1">
                  <c:v>497.56670000000003</c:v>
                </c:pt>
                <c:pt idx="2">
                  <c:v>828.52099999999996</c:v>
                </c:pt>
                <c:pt idx="3">
                  <c:v>974.73059999999998</c:v>
                </c:pt>
                <c:pt idx="4">
                  <c:v>1169.6767199999999</c:v>
                </c:pt>
              </c:numCache>
            </c:numRef>
          </c:val>
          <c:extLst>
            <c:ext xmlns:c16="http://schemas.microsoft.com/office/drawing/2014/chart" uri="{C3380CC4-5D6E-409C-BE32-E72D297353CC}">
              <c16:uniqueId val="{00000003-5470-4BB1-AE4A-A7D809458FB5}"/>
            </c:ext>
          </c:extLst>
        </c:ser>
        <c:ser>
          <c:idx val="4"/>
          <c:order val="4"/>
          <c:tx>
            <c:strRef>
              <c:f>'4. CENS'!$P$11</c:f>
              <c:strCache>
                <c:ptCount val="1"/>
                <c:pt idx="0">
                  <c:v>Jul-24</c:v>
                </c:pt>
              </c:strCache>
            </c:strRef>
          </c:tx>
          <c:spPr>
            <a:solidFill>
              <a:schemeClr val="accent6">
                <a:tint val="8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CENS'!$S$11:$W$11</c:f>
              <c:numCache>
                <c:formatCode>0.00</c:formatCode>
                <c:ptCount val="5"/>
                <c:pt idx="0">
                  <c:v>400.1112</c:v>
                </c:pt>
                <c:pt idx="1">
                  <c:v>500.13900000000001</c:v>
                </c:pt>
                <c:pt idx="2">
                  <c:v>850.23630000000003</c:v>
                </c:pt>
                <c:pt idx="3">
                  <c:v>1000.278</c:v>
                </c:pt>
                <c:pt idx="4">
                  <c:v>1200.3335999999999</c:v>
                </c:pt>
              </c:numCache>
            </c:numRef>
          </c:val>
          <c:extLst>
            <c:ext xmlns:c16="http://schemas.microsoft.com/office/drawing/2014/chart" uri="{C3380CC4-5D6E-409C-BE32-E72D297353CC}">
              <c16:uniqueId val="{00000004-5470-4BB1-AE4A-A7D809458FB5}"/>
            </c:ext>
          </c:extLst>
        </c:ser>
        <c:ser>
          <c:idx val="5"/>
          <c:order val="5"/>
          <c:tx>
            <c:strRef>
              <c:f>'4. CENS'!$P$12</c:f>
              <c:strCache>
                <c:ptCount val="1"/>
                <c:pt idx="0">
                  <c:v>Ago-24</c:v>
                </c:pt>
              </c:strCache>
            </c:strRef>
          </c:tx>
          <c:spPr>
            <a:solidFill>
              <a:schemeClr val="accent6">
                <a:tint val="95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CENS'!$S$12:$W$12</c:f>
              <c:numCache>
                <c:formatCode>0.00</c:formatCode>
                <c:ptCount val="5"/>
                <c:pt idx="0">
                  <c:v>400.85570000000001</c:v>
                </c:pt>
                <c:pt idx="1">
                  <c:v>501.06959999999998</c:v>
                </c:pt>
                <c:pt idx="2">
                  <c:v>806.84180000000003</c:v>
                </c:pt>
                <c:pt idx="3">
                  <c:v>949.23</c:v>
                </c:pt>
                <c:pt idx="4">
                  <c:v>1139.076</c:v>
                </c:pt>
              </c:numCache>
            </c:numRef>
          </c:val>
          <c:extLst>
            <c:ext xmlns:c16="http://schemas.microsoft.com/office/drawing/2014/chart" uri="{C3380CC4-5D6E-409C-BE32-E72D297353CC}">
              <c16:uniqueId val="{00000005-5470-4BB1-AE4A-A7D809458FB5}"/>
            </c:ext>
          </c:extLst>
        </c:ser>
        <c:ser>
          <c:idx val="6"/>
          <c:order val="6"/>
          <c:tx>
            <c:strRef>
              <c:f>'4. CENS'!$P$13</c:f>
              <c:strCache>
                <c:ptCount val="1"/>
                <c:pt idx="0">
                  <c:v>Sep-24</c:v>
                </c:pt>
              </c:strCache>
            </c:strRef>
          </c:tx>
          <c:spPr>
            <a:solidFill>
              <a:schemeClr val="accent6">
                <a:shade val="94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CENS'!$S$13:$W$13</c:f>
              <c:numCache>
                <c:formatCode>0.00</c:formatCode>
                <c:ptCount val="5"/>
                <c:pt idx="0">
                  <c:v>400.85570000000001</c:v>
                </c:pt>
                <c:pt idx="1">
                  <c:v>501.06959999999998</c:v>
                </c:pt>
                <c:pt idx="2">
                  <c:v>786.25229999999999</c:v>
                </c:pt>
                <c:pt idx="3">
                  <c:v>925</c:v>
                </c:pt>
                <c:pt idx="4">
                  <c:v>1110</c:v>
                </c:pt>
              </c:numCache>
            </c:numRef>
          </c:val>
          <c:extLst>
            <c:ext xmlns:c16="http://schemas.microsoft.com/office/drawing/2014/chart" uri="{C3380CC4-5D6E-409C-BE32-E72D297353CC}">
              <c16:uniqueId val="{00000006-5470-4BB1-AE4A-A7D809458FB5}"/>
            </c:ext>
          </c:extLst>
        </c:ser>
        <c:ser>
          <c:idx val="7"/>
          <c:order val="7"/>
          <c:tx>
            <c:strRef>
              <c:f>'4. CENS'!$P$14</c:f>
              <c:strCache>
                <c:ptCount val="1"/>
                <c:pt idx="0">
                  <c:v>Oct-24</c:v>
                </c:pt>
              </c:strCache>
            </c:strRef>
          </c:tx>
          <c:spPr>
            <a:solidFill>
              <a:schemeClr val="accent6">
                <a:shade val="8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CENS'!$S$14:$W$14</c:f>
              <c:numCache>
                <c:formatCode>0.00</c:formatCode>
                <c:ptCount val="5"/>
                <c:pt idx="0">
                  <c:v>401.83</c:v>
                </c:pt>
                <c:pt idx="1">
                  <c:v>502.29</c:v>
                </c:pt>
                <c:pt idx="2">
                  <c:v>811.74</c:v>
                </c:pt>
                <c:pt idx="3">
                  <c:v>954.99</c:v>
                </c:pt>
                <c:pt idx="4">
                  <c:v>1145.9880000000001</c:v>
                </c:pt>
              </c:numCache>
            </c:numRef>
          </c:val>
          <c:extLst>
            <c:ext xmlns:c16="http://schemas.microsoft.com/office/drawing/2014/chart" uri="{C3380CC4-5D6E-409C-BE32-E72D297353CC}">
              <c16:uniqueId val="{00000007-5470-4BB1-AE4A-A7D809458FB5}"/>
            </c:ext>
          </c:extLst>
        </c:ser>
        <c:ser>
          <c:idx val="8"/>
          <c:order val="8"/>
          <c:tx>
            <c:strRef>
              <c:f>'4. CENS'!$P$15</c:f>
              <c:strCache>
                <c:ptCount val="1"/>
                <c:pt idx="0">
                  <c:v>Nov-24</c:v>
                </c:pt>
              </c:strCache>
            </c:strRef>
          </c:tx>
          <c:spPr>
            <a:solidFill>
              <a:schemeClr val="accent6">
                <a:shade val="73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CENS'!$S$15:$W$15</c:f>
              <c:numCache>
                <c:formatCode>0.00</c:formatCode>
                <c:ptCount val="5"/>
                <c:pt idx="0">
                  <c:v>401.3</c:v>
                </c:pt>
                <c:pt idx="1">
                  <c:v>501.63</c:v>
                </c:pt>
                <c:pt idx="2">
                  <c:v>821.46270000000004</c:v>
                </c:pt>
                <c:pt idx="3">
                  <c:v>966.42669999999998</c:v>
                </c:pt>
                <c:pt idx="4">
                  <c:v>1159.71</c:v>
                </c:pt>
              </c:numCache>
            </c:numRef>
          </c:val>
          <c:extLst>
            <c:ext xmlns:c16="http://schemas.microsoft.com/office/drawing/2014/chart" uri="{C3380CC4-5D6E-409C-BE32-E72D297353CC}">
              <c16:uniqueId val="{00000008-5470-4BB1-AE4A-A7D809458FB5}"/>
            </c:ext>
          </c:extLst>
        </c:ser>
        <c:ser>
          <c:idx val="9"/>
          <c:order val="9"/>
          <c:tx>
            <c:strRef>
              <c:f>'4. CENS'!$P$16</c:f>
              <c:strCache>
                <c:ptCount val="1"/>
                <c:pt idx="0">
                  <c:v>Dic-24</c:v>
                </c:pt>
              </c:strCache>
            </c:strRef>
          </c:tx>
          <c:spPr>
            <a:solidFill>
              <a:schemeClr val="accent6">
                <a:shade val="62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CENS'!$S$16:$W$16</c:f>
              <c:numCache>
                <c:formatCode>0.00</c:formatCode>
                <c:ptCount val="5"/>
                <c:pt idx="0">
                  <c:v>402.39019999999999</c:v>
                </c:pt>
                <c:pt idx="1">
                  <c:v>502.98779999999999</c:v>
                </c:pt>
                <c:pt idx="2">
                  <c:v>836.14210000000003</c:v>
                </c:pt>
                <c:pt idx="3">
                  <c:v>983.69659999999999</c:v>
                </c:pt>
                <c:pt idx="4">
                  <c:v>1180.4358999999999</c:v>
                </c:pt>
              </c:numCache>
            </c:numRef>
          </c:val>
          <c:extLst>
            <c:ext xmlns:c16="http://schemas.microsoft.com/office/drawing/2014/chart" uri="{C3380CC4-5D6E-409C-BE32-E72D297353CC}">
              <c16:uniqueId val="{00000009-5470-4BB1-AE4A-A7D809458FB5}"/>
            </c:ext>
          </c:extLst>
        </c:ser>
        <c:ser>
          <c:idx val="10"/>
          <c:order val="10"/>
          <c:tx>
            <c:strRef>
              <c:f>'4. CENS'!$P$17</c:f>
              <c:strCache>
                <c:ptCount val="1"/>
                <c:pt idx="0">
                  <c:v>Ene-25</c:v>
                </c:pt>
              </c:strCache>
            </c:strRef>
          </c:tx>
          <c:spPr>
            <a:solidFill>
              <a:schemeClr val="accent6">
                <a:shade val="51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CENS'!$S$17:$W$17</c:f>
              <c:numCache>
                <c:formatCode>0.00</c:formatCode>
                <c:ptCount val="5"/>
                <c:pt idx="0">
                  <c:v>403.12150000000003</c:v>
                </c:pt>
                <c:pt idx="1">
                  <c:v>503.90190000000001</c:v>
                </c:pt>
                <c:pt idx="2">
                  <c:v>834.67179999999996</c:v>
                </c:pt>
                <c:pt idx="3">
                  <c:v>981.96680000000003</c:v>
                </c:pt>
                <c:pt idx="4">
                  <c:v>1178.36016</c:v>
                </c:pt>
              </c:numCache>
            </c:numRef>
          </c:val>
          <c:extLst>
            <c:ext xmlns:c16="http://schemas.microsoft.com/office/drawing/2014/chart" uri="{C3380CC4-5D6E-409C-BE32-E72D297353CC}">
              <c16:uniqueId val="{0000000A-5470-4BB1-AE4A-A7D809458FB5}"/>
            </c:ext>
          </c:extLst>
        </c:ser>
        <c:ser>
          <c:idx val="11"/>
          <c:order val="11"/>
          <c:tx>
            <c:strRef>
              <c:f>'4. CENS'!$P$18</c:f>
              <c:strCache>
                <c:ptCount val="1"/>
                <c:pt idx="0">
                  <c:v>Feb-25</c:v>
                </c:pt>
              </c:strCache>
            </c:strRef>
          </c:tx>
          <c:spPr>
            <a:solidFill>
              <a:schemeClr val="accent6">
                <a:shade val="40000"/>
              </a:schemeClr>
            </a:solidFill>
            <a:ln>
              <a:noFill/>
            </a:ln>
            <a:effectLst/>
          </c:spPr>
          <c:invertIfNegative val="0"/>
          <c:cat>
            <c:strRef>
              <c:f>'4. CENS'!$S$6:$W$6</c:f>
              <c:strCache>
                <c:ptCount val="5"/>
                <c:pt idx="0">
                  <c:v>ESTRATO 1</c:v>
                </c:pt>
                <c:pt idx="1">
                  <c:v>ESTRATO 2</c:v>
                </c:pt>
                <c:pt idx="2">
                  <c:v>ESTRATO 3</c:v>
                </c:pt>
                <c:pt idx="3">
                  <c:v>ESTRATO 4</c:v>
                </c:pt>
                <c:pt idx="4">
                  <c:v>ESTRATO 5 y 6, Ind y Com</c:v>
                </c:pt>
              </c:strCache>
            </c:strRef>
          </c:cat>
          <c:val>
            <c:numRef>
              <c:f>'4. CENS'!$S$18:$W$18</c:f>
              <c:numCache>
                <c:formatCode>0.00</c:formatCode>
                <c:ptCount val="5"/>
                <c:pt idx="0">
                  <c:v>422.23</c:v>
                </c:pt>
                <c:pt idx="1">
                  <c:v>527.78959999999995</c:v>
                </c:pt>
                <c:pt idx="2">
                  <c:v>897.2423</c:v>
                </c:pt>
                <c:pt idx="3">
                  <c:v>1055.5791999999999</c:v>
                </c:pt>
                <c:pt idx="4">
                  <c:v>1266.6950399999998</c:v>
                </c:pt>
              </c:numCache>
            </c:numRef>
          </c:val>
          <c:extLst>
            <c:ext xmlns:c16="http://schemas.microsoft.com/office/drawing/2014/chart" uri="{C3380CC4-5D6E-409C-BE32-E72D297353CC}">
              <c16:uniqueId val="{0000000B-5470-4BB1-AE4A-A7D809458FB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Feb/23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08-49E4-9FCD-7B22FA8D6E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Distribución!$BE$24:$BE$28</c:f>
              <c:numCache>
                <c:formatCode>0.00</c:formatCode>
                <c:ptCount val="5"/>
                <c:pt idx="0">
                  <c:v>444.069459236</c:v>
                </c:pt>
                <c:pt idx="1">
                  <c:v>414.33598559000001</c:v>
                </c:pt>
                <c:pt idx="2">
                  <c:v>326.61701518400002</c:v>
                </c:pt>
                <c:pt idx="3">
                  <c:v>213.937070745</c:v>
                </c:pt>
                <c:pt idx="4">
                  <c:v>520.826335062</c:v>
                </c:pt>
              </c:numCache>
            </c:numRef>
          </c:val>
          <c:extLst>
            <c:ext xmlns:c16="http://schemas.microsoft.com/office/drawing/2014/chart" uri="{C3380CC4-5D6E-409C-BE32-E72D297353CC}">
              <c16:uniqueId val="{00000001-4C08-49E4-9FCD-7B22FA8D6E3A}"/>
            </c:ext>
          </c:extLst>
        </c:ser>
        <c:dLbls>
          <c:showLegendKey val="0"/>
          <c:showVal val="0"/>
          <c:showCatName val="0"/>
          <c:showSerName val="0"/>
          <c:showPercent val="0"/>
          <c:showBubbleSize val="0"/>
        </c:dLbls>
        <c:gapWidth val="219"/>
        <c:axId val="713011224"/>
        <c:axId val="71579845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Distribución!$BH$24:$BH$28</c:f>
              <c:numCache>
                <c:formatCode>_(* #,##0.00_);_(* \(#,##0.00\);_(* "-"??_);_(@_)</c:formatCode>
                <c:ptCount val="5"/>
                <c:pt idx="0">
                  <c:v>248.755771513008</c:v>
                </c:pt>
                <c:pt idx="1">
                  <c:v>248.755771513008</c:v>
                </c:pt>
                <c:pt idx="2">
                  <c:v>248.755771513008</c:v>
                </c:pt>
                <c:pt idx="3">
                  <c:v>248.755771513008</c:v>
                </c:pt>
                <c:pt idx="4">
                  <c:v>248.755771513008</c:v>
                </c:pt>
              </c:numCache>
            </c:numRef>
          </c:val>
          <c:smooth val="0"/>
          <c:extLst>
            <c:ext xmlns:c16="http://schemas.microsoft.com/office/drawing/2014/chart" uri="{C3380CC4-5D6E-409C-BE32-E72D297353CC}">
              <c16:uniqueId val="{00000002-4C08-49E4-9FCD-7B22FA8D6E3A}"/>
            </c:ext>
          </c:extLst>
        </c:ser>
        <c:dLbls>
          <c:showLegendKey val="0"/>
          <c:showVal val="0"/>
          <c:showCatName val="0"/>
          <c:showSerName val="0"/>
          <c:showPercent val="0"/>
          <c:showBubbleSize val="0"/>
        </c:dLbls>
        <c:marker val="1"/>
        <c:smooth val="0"/>
        <c:axId val="715792576"/>
        <c:axId val="715796888"/>
      </c:lineChart>
      <c:catAx>
        <c:axId val="713011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98456"/>
        <c:crosses val="autoZero"/>
        <c:auto val="1"/>
        <c:lblAlgn val="ctr"/>
        <c:lblOffset val="100"/>
        <c:noMultiLvlLbl val="0"/>
      </c:catAx>
      <c:valAx>
        <c:axId val="71579845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3011224"/>
        <c:crosses val="autoZero"/>
        <c:crossBetween val="between"/>
      </c:valAx>
      <c:valAx>
        <c:axId val="71579688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92576"/>
        <c:crosses val="max"/>
        <c:crossBetween val="between"/>
      </c:valAx>
      <c:catAx>
        <c:axId val="715792576"/>
        <c:scaling>
          <c:orientation val="minMax"/>
        </c:scaling>
        <c:delete val="1"/>
        <c:axPos val="b"/>
        <c:numFmt formatCode="General" sourceLinked="1"/>
        <c:majorTickMark val="out"/>
        <c:minorTickMark val="none"/>
        <c:tickLblPos val="nextTo"/>
        <c:crossAx val="715796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Feb/23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5F-4103-B70A-647A0387D0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Distribución!$BE$30:$BE$35</c:f>
              <c:numCache>
                <c:formatCode>0.00</c:formatCode>
                <c:ptCount val="6"/>
                <c:pt idx="0">
                  <c:v>243.75716876800001</c:v>
                </c:pt>
                <c:pt idx="1">
                  <c:v>340.98354784600002</c:v>
                </c:pt>
                <c:pt idx="2">
                  <c:v>504.90286909999998</c:v>
                </c:pt>
                <c:pt idx="3">
                  <c:v>183.61965971399999</c:v>
                </c:pt>
                <c:pt idx="4">
                  <c:v>561.39887518499995</c:v>
                </c:pt>
                <c:pt idx="5">
                  <c:v>336.41830129800002</c:v>
                </c:pt>
              </c:numCache>
            </c:numRef>
          </c:val>
          <c:extLst>
            <c:ext xmlns:c16="http://schemas.microsoft.com/office/drawing/2014/chart" uri="{C3380CC4-5D6E-409C-BE32-E72D297353CC}">
              <c16:uniqueId val="{00000001-595F-4103-B70A-647A0387D05D}"/>
            </c:ext>
          </c:extLst>
        </c:ser>
        <c:dLbls>
          <c:showLegendKey val="0"/>
          <c:showVal val="0"/>
          <c:showCatName val="0"/>
          <c:showSerName val="0"/>
          <c:showPercent val="0"/>
          <c:showBubbleSize val="0"/>
        </c:dLbls>
        <c:gapWidth val="219"/>
        <c:axId val="715794928"/>
        <c:axId val="71578865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Distribución!$BH$30:$BH$35</c:f>
              <c:numCache>
                <c:formatCode>_(* #,##0.00_);_(* \(#,##0.00\);_(* "-"??_);_(@_)</c:formatCode>
                <c:ptCount val="6"/>
                <c:pt idx="0">
                  <c:v>297.04940485099303</c:v>
                </c:pt>
                <c:pt idx="1">
                  <c:v>297.04940485099303</c:v>
                </c:pt>
                <c:pt idx="2">
                  <c:v>297.04940485099303</c:v>
                </c:pt>
                <c:pt idx="3">
                  <c:v>297.04940485099303</c:v>
                </c:pt>
                <c:pt idx="4">
                  <c:v>297.04940485099303</c:v>
                </c:pt>
                <c:pt idx="5">
                  <c:v>297.04940485099303</c:v>
                </c:pt>
              </c:numCache>
            </c:numRef>
          </c:val>
          <c:smooth val="0"/>
          <c:extLst>
            <c:ext xmlns:c16="http://schemas.microsoft.com/office/drawing/2014/chart" uri="{C3380CC4-5D6E-409C-BE32-E72D297353CC}">
              <c16:uniqueId val="{00000002-595F-4103-B70A-647A0387D05D}"/>
            </c:ext>
          </c:extLst>
        </c:ser>
        <c:dLbls>
          <c:showLegendKey val="0"/>
          <c:showVal val="0"/>
          <c:showCatName val="0"/>
          <c:showSerName val="0"/>
          <c:showPercent val="0"/>
          <c:showBubbleSize val="0"/>
        </c:dLbls>
        <c:marker val="1"/>
        <c:smooth val="0"/>
        <c:axId val="715793360"/>
        <c:axId val="715798848"/>
      </c:lineChart>
      <c:catAx>
        <c:axId val="71579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5788656"/>
        <c:crosses val="autoZero"/>
        <c:auto val="1"/>
        <c:lblAlgn val="ctr"/>
        <c:lblOffset val="100"/>
        <c:noMultiLvlLbl val="0"/>
      </c:catAx>
      <c:valAx>
        <c:axId val="71578865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94928"/>
        <c:crosses val="autoZero"/>
        <c:crossBetween val="between"/>
      </c:valAx>
      <c:valAx>
        <c:axId val="71579884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93360"/>
        <c:crosses val="max"/>
        <c:crossBetween val="between"/>
      </c:valAx>
      <c:catAx>
        <c:axId val="715793360"/>
        <c:scaling>
          <c:orientation val="minMax"/>
        </c:scaling>
        <c:delete val="1"/>
        <c:axPos val="b"/>
        <c:numFmt formatCode="General" sourceLinked="1"/>
        <c:majorTickMark val="out"/>
        <c:minorTickMark val="none"/>
        <c:tickLblPos val="nextTo"/>
        <c:crossAx val="7157988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Feb/23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Distribución!$BE$37:$BE$40</c:f>
              <c:numCache>
                <c:formatCode>0.00</c:formatCode>
                <c:ptCount val="4"/>
                <c:pt idx="0">
                  <c:v>194.22412940300001</c:v>
                </c:pt>
                <c:pt idx="1">
                  <c:v>189.70313378899999</c:v>
                </c:pt>
                <c:pt idx="2">
                  <c:v>233.76128266200001</c:v>
                </c:pt>
                <c:pt idx="3">
                  <c:v>189.92880900700001</c:v>
                </c:pt>
              </c:numCache>
            </c:numRef>
          </c:val>
          <c:extLst>
            <c:ext xmlns:c16="http://schemas.microsoft.com/office/drawing/2014/chart" uri="{C3380CC4-5D6E-409C-BE32-E72D297353CC}">
              <c16:uniqueId val="{00000000-6DF6-4324-B1A9-26ED3865F351}"/>
            </c:ext>
          </c:extLst>
        </c:ser>
        <c:dLbls>
          <c:showLegendKey val="0"/>
          <c:showVal val="0"/>
          <c:showCatName val="0"/>
          <c:showSerName val="0"/>
          <c:showPercent val="0"/>
          <c:showBubbleSize val="0"/>
        </c:dLbls>
        <c:gapWidth val="219"/>
        <c:axId val="715790616"/>
        <c:axId val="715798064"/>
      </c:barChart>
      <c:catAx>
        <c:axId val="715790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98064"/>
        <c:crosses val="autoZero"/>
        <c:auto val="1"/>
        <c:lblAlgn val="ctr"/>
        <c:lblOffset val="100"/>
        <c:noMultiLvlLbl val="0"/>
      </c:catAx>
      <c:valAx>
        <c:axId val="715798064"/>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90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Mar/23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Distribución!$BM$8:$BM$14</c:f>
              <c:numCache>
                <c:formatCode>0.00</c:formatCode>
                <c:ptCount val="7"/>
                <c:pt idx="0">
                  <c:v>307.11636419600001</c:v>
                </c:pt>
                <c:pt idx="1">
                  <c:v>382.57730503800002</c:v>
                </c:pt>
                <c:pt idx="2">
                  <c:v>362.25005433699999</c:v>
                </c:pt>
                <c:pt idx="3">
                  <c:v>227.34159545200001</c:v>
                </c:pt>
                <c:pt idx="4">
                  <c:v>280.75822451900001</c:v>
                </c:pt>
                <c:pt idx="5">
                  <c:v>374.15202711799998</c:v>
                </c:pt>
                <c:pt idx="6">
                  <c:v>606.10848839400001</c:v>
                </c:pt>
              </c:numCache>
            </c:numRef>
          </c:val>
          <c:extLst>
            <c:ext xmlns:c16="http://schemas.microsoft.com/office/drawing/2014/chart" uri="{C3380CC4-5D6E-409C-BE32-E72D297353CC}">
              <c16:uniqueId val="{00000000-9CF0-404D-9124-8266265B030A}"/>
            </c:ext>
          </c:extLst>
        </c:ser>
        <c:dLbls>
          <c:showLegendKey val="0"/>
          <c:showVal val="0"/>
          <c:showCatName val="0"/>
          <c:showSerName val="0"/>
          <c:showPercent val="0"/>
          <c:showBubbleSize val="0"/>
        </c:dLbls>
        <c:gapWidth val="219"/>
        <c:axId val="715791008"/>
        <c:axId val="71579140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Distribución!$BP$8:$BP$14</c:f>
              <c:numCache>
                <c:formatCode>_(* #,##0.00_);_(* \(#,##0.00\);_(* "-"??_);_(@_)</c:formatCode>
                <c:ptCount val="7"/>
                <c:pt idx="0">
                  <c:v>315.33621154186199</c:v>
                </c:pt>
                <c:pt idx="1">
                  <c:v>315.33621154186199</c:v>
                </c:pt>
                <c:pt idx="2">
                  <c:v>315.33621154186199</c:v>
                </c:pt>
                <c:pt idx="3">
                  <c:v>315.33621154186199</c:v>
                </c:pt>
                <c:pt idx="4">
                  <c:v>315.33621154186199</c:v>
                </c:pt>
                <c:pt idx="5">
                  <c:v>315.33621154186199</c:v>
                </c:pt>
                <c:pt idx="6">
                  <c:v>315.33621154186199</c:v>
                </c:pt>
              </c:numCache>
            </c:numRef>
          </c:val>
          <c:smooth val="0"/>
          <c:extLst>
            <c:ext xmlns:c16="http://schemas.microsoft.com/office/drawing/2014/chart" uri="{C3380CC4-5D6E-409C-BE32-E72D297353CC}">
              <c16:uniqueId val="{00000001-9CF0-404D-9124-8266265B030A}"/>
            </c:ext>
          </c:extLst>
        </c:ser>
        <c:dLbls>
          <c:showLegendKey val="0"/>
          <c:showVal val="0"/>
          <c:showCatName val="0"/>
          <c:showSerName val="0"/>
          <c:showPercent val="0"/>
          <c:showBubbleSize val="0"/>
        </c:dLbls>
        <c:marker val="1"/>
        <c:smooth val="0"/>
        <c:axId val="715792184"/>
        <c:axId val="715796104"/>
      </c:lineChart>
      <c:catAx>
        <c:axId val="715791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91400"/>
        <c:crosses val="autoZero"/>
        <c:auto val="1"/>
        <c:lblAlgn val="ctr"/>
        <c:lblOffset val="100"/>
        <c:noMultiLvlLbl val="0"/>
      </c:catAx>
      <c:valAx>
        <c:axId val="71579140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91008"/>
        <c:crosses val="autoZero"/>
        <c:crossBetween val="between"/>
      </c:valAx>
      <c:valAx>
        <c:axId val="71579610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92184"/>
        <c:crosses val="max"/>
        <c:crossBetween val="between"/>
      </c:valAx>
      <c:catAx>
        <c:axId val="715792184"/>
        <c:scaling>
          <c:orientation val="minMax"/>
        </c:scaling>
        <c:delete val="1"/>
        <c:axPos val="b"/>
        <c:numFmt formatCode="General" sourceLinked="1"/>
        <c:majorTickMark val="out"/>
        <c:minorTickMark val="none"/>
        <c:tickLblPos val="nextTo"/>
        <c:crossAx val="71579610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Mar/23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96-418D-A0FD-A91FF3E42E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Distribución!$BM$16:$BM$22</c:f>
              <c:numCache>
                <c:formatCode>0.00</c:formatCode>
                <c:ptCount val="7"/>
                <c:pt idx="0">
                  <c:v>240.74654988699999</c:v>
                </c:pt>
                <c:pt idx="1">
                  <c:v>389.17381507099998</c:v>
                </c:pt>
                <c:pt idx="2">
                  <c:v>427.152300029</c:v>
                </c:pt>
                <c:pt idx="3">
                  <c:v>255.05842412999999</c:v>
                </c:pt>
                <c:pt idx="4">
                  <c:v>244.70346906500001</c:v>
                </c:pt>
                <c:pt idx="5">
                  <c:v>179.66566599999999</c:v>
                </c:pt>
                <c:pt idx="6">
                  <c:v>-254.887175265</c:v>
                </c:pt>
              </c:numCache>
            </c:numRef>
          </c:val>
          <c:extLst>
            <c:ext xmlns:c16="http://schemas.microsoft.com/office/drawing/2014/chart" uri="{C3380CC4-5D6E-409C-BE32-E72D297353CC}">
              <c16:uniqueId val="{00000001-7996-418D-A0FD-A91FF3E42E0F}"/>
            </c:ext>
          </c:extLst>
        </c:ser>
        <c:dLbls>
          <c:showLegendKey val="0"/>
          <c:showVal val="0"/>
          <c:showCatName val="0"/>
          <c:showSerName val="0"/>
          <c:showPercent val="0"/>
          <c:showBubbleSize val="0"/>
        </c:dLbls>
        <c:gapWidth val="219"/>
        <c:axId val="715789048"/>
        <c:axId val="71579571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Distribución!$BP$16:$BP$22</c:f>
              <c:numCache>
                <c:formatCode>_(* #,##0.00_);_(* \(#,##0.00\);_(* "-"??_);_(@_)</c:formatCode>
                <c:ptCount val="7"/>
                <c:pt idx="0">
                  <c:v>279.31345869137198</c:v>
                </c:pt>
                <c:pt idx="1">
                  <c:v>279.31345869137198</c:v>
                </c:pt>
                <c:pt idx="2">
                  <c:v>279.31345869137198</c:v>
                </c:pt>
                <c:pt idx="3">
                  <c:v>279.31345869137198</c:v>
                </c:pt>
                <c:pt idx="4">
                  <c:v>279.31345869137198</c:v>
                </c:pt>
                <c:pt idx="5">
                  <c:v>279.31345869137198</c:v>
                </c:pt>
                <c:pt idx="6">
                  <c:v>279.31345869137198</c:v>
                </c:pt>
              </c:numCache>
            </c:numRef>
          </c:val>
          <c:smooth val="0"/>
          <c:extLst>
            <c:ext xmlns:c16="http://schemas.microsoft.com/office/drawing/2014/chart" uri="{C3380CC4-5D6E-409C-BE32-E72D297353CC}">
              <c16:uniqueId val="{00000002-7996-418D-A0FD-A91FF3E42E0F}"/>
            </c:ext>
          </c:extLst>
        </c:ser>
        <c:dLbls>
          <c:showLegendKey val="0"/>
          <c:showVal val="0"/>
          <c:showCatName val="0"/>
          <c:showSerName val="0"/>
          <c:showPercent val="0"/>
          <c:showBubbleSize val="0"/>
        </c:dLbls>
        <c:marker val="1"/>
        <c:smooth val="0"/>
        <c:axId val="715794536"/>
        <c:axId val="715796496"/>
      </c:lineChart>
      <c:catAx>
        <c:axId val="715789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95712"/>
        <c:crosses val="autoZero"/>
        <c:auto val="1"/>
        <c:lblAlgn val="ctr"/>
        <c:lblOffset val="100"/>
        <c:noMultiLvlLbl val="0"/>
      </c:catAx>
      <c:valAx>
        <c:axId val="71579571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9048"/>
        <c:crosses val="autoZero"/>
        <c:crossBetween val="between"/>
      </c:valAx>
      <c:valAx>
        <c:axId val="715796496"/>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94536"/>
        <c:crosses val="max"/>
        <c:crossBetween val="between"/>
      </c:valAx>
      <c:catAx>
        <c:axId val="715794536"/>
        <c:scaling>
          <c:orientation val="minMax"/>
        </c:scaling>
        <c:delete val="1"/>
        <c:axPos val="b"/>
        <c:numFmt formatCode="General" sourceLinked="1"/>
        <c:majorTickMark val="out"/>
        <c:minorTickMark val="none"/>
        <c:tickLblPos val="nextTo"/>
        <c:crossAx val="7157964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Mar/23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91-4935-8683-9C693CEE04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Distribución!$BM$24:$BM$28</c:f>
              <c:numCache>
                <c:formatCode>0.00</c:formatCode>
                <c:ptCount val="5"/>
                <c:pt idx="0">
                  <c:v>450.74677322999997</c:v>
                </c:pt>
                <c:pt idx="1">
                  <c:v>419.90109604200001</c:v>
                </c:pt>
                <c:pt idx="2">
                  <c:v>332.43039001400001</c:v>
                </c:pt>
                <c:pt idx="3">
                  <c:v>217.80603410099999</c:v>
                </c:pt>
                <c:pt idx="4">
                  <c:v>517.17446378700004</c:v>
                </c:pt>
              </c:numCache>
            </c:numRef>
          </c:val>
          <c:extLst>
            <c:ext xmlns:c16="http://schemas.microsoft.com/office/drawing/2014/chart" uri="{C3380CC4-5D6E-409C-BE32-E72D297353CC}">
              <c16:uniqueId val="{00000001-CD91-4935-8683-9C693CEE04E1}"/>
            </c:ext>
          </c:extLst>
        </c:ser>
        <c:dLbls>
          <c:showLegendKey val="0"/>
          <c:showVal val="0"/>
          <c:showCatName val="0"/>
          <c:showSerName val="0"/>
          <c:showPercent val="0"/>
          <c:showBubbleSize val="0"/>
        </c:dLbls>
        <c:gapWidth val="219"/>
        <c:axId val="715799240"/>
        <c:axId val="71578944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Distribución!$BP$24:$BP$28</c:f>
              <c:numCache>
                <c:formatCode>_(* #,##0.00_);_(* \(#,##0.00\);_(* "-"??_);_(@_)</c:formatCode>
                <c:ptCount val="5"/>
                <c:pt idx="0">
                  <c:v>265.99418651899401</c:v>
                </c:pt>
                <c:pt idx="1">
                  <c:v>265.99418651899401</c:v>
                </c:pt>
                <c:pt idx="2">
                  <c:v>265.99418651899401</c:v>
                </c:pt>
                <c:pt idx="3">
                  <c:v>265.99418651899401</c:v>
                </c:pt>
                <c:pt idx="4">
                  <c:v>265.99418651899401</c:v>
                </c:pt>
              </c:numCache>
            </c:numRef>
          </c:val>
          <c:smooth val="0"/>
          <c:extLst>
            <c:ext xmlns:c16="http://schemas.microsoft.com/office/drawing/2014/chart" uri="{C3380CC4-5D6E-409C-BE32-E72D297353CC}">
              <c16:uniqueId val="{00000002-CD91-4935-8683-9C693CEE04E1}"/>
            </c:ext>
          </c:extLst>
        </c:ser>
        <c:dLbls>
          <c:showLegendKey val="0"/>
          <c:showVal val="0"/>
          <c:showCatName val="0"/>
          <c:showSerName val="0"/>
          <c:showPercent val="0"/>
          <c:showBubbleSize val="0"/>
        </c:dLbls>
        <c:marker val="1"/>
        <c:smooth val="0"/>
        <c:axId val="715790224"/>
        <c:axId val="715797672"/>
      </c:lineChart>
      <c:catAx>
        <c:axId val="715799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89440"/>
        <c:crosses val="autoZero"/>
        <c:auto val="1"/>
        <c:lblAlgn val="ctr"/>
        <c:lblOffset val="100"/>
        <c:noMultiLvlLbl val="0"/>
      </c:catAx>
      <c:valAx>
        <c:axId val="71578944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99240"/>
        <c:crosses val="autoZero"/>
        <c:crossBetween val="between"/>
      </c:valAx>
      <c:valAx>
        <c:axId val="71579767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90224"/>
        <c:crosses val="max"/>
        <c:crossBetween val="between"/>
      </c:valAx>
      <c:catAx>
        <c:axId val="715790224"/>
        <c:scaling>
          <c:orientation val="minMax"/>
        </c:scaling>
        <c:delete val="1"/>
        <c:axPos val="b"/>
        <c:numFmt formatCode="General" sourceLinked="1"/>
        <c:majorTickMark val="out"/>
        <c:minorTickMark val="none"/>
        <c:tickLblPos val="nextTo"/>
        <c:crossAx val="7157976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Mar/23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541-4D01-8742-2AA16C1B4A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Distribución!$BM$30:$BM$35</c:f>
              <c:numCache>
                <c:formatCode>0.00</c:formatCode>
                <c:ptCount val="6"/>
                <c:pt idx="0">
                  <c:v>246.88254864500001</c:v>
                </c:pt>
                <c:pt idx="1">
                  <c:v>346.284328738</c:v>
                </c:pt>
                <c:pt idx="2">
                  <c:v>513.5269505</c:v>
                </c:pt>
                <c:pt idx="3">
                  <c:v>187.75568045599999</c:v>
                </c:pt>
                <c:pt idx="4">
                  <c:v>573.762234853</c:v>
                </c:pt>
                <c:pt idx="5">
                  <c:v>340.81277702199998</c:v>
                </c:pt>
              </c:numCache>
            </c:numRef>
          </c:val>
          <c:extLst>
            <c:ext xmlns:c16="http://schemas.microsoft.com/office/drawing/2014/chart" uri="{C3380CC4-5D6E-409C-BE32-E72D297353CC}">
              <c16:uniqueId val="{00000001-0541-4D01-8742-2AA16C1B4AE0}"/>
            </c:ext>
          </c:extLst>
        </c:ser>
        <c:dLbls>
          <c:showLegendKey val="0"/>
          <c:showVal val="0"/>
          <c:showCatName val="0"/>
          <c:showSerName val="0"/>
          <c:showPercent val="0"/>
          <c:showBubbleSize val="0"/>
        </c:dLbls>
        <c:gapWidth val="219"/>
        <c:axId val="715791792"/>
        <c:axId val="71580002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Distribución!$BP$30:$BP$35</c:f>
              <c:numCache>
                <c:formatCode>_(* #,##0.00_);_(* \(#,##0.00\);_(* "-"??_);_(@_)</c:formatCode>
                <c:ptCount val="6"/>
                <c:pt idx="0">
                  <c:v>294.52007340809701</c:v>
                </c:pt>
                <c:pt idx="1">
                  <c:v>294.52007340809701</c:v>
                </c:pt>
                <c:pt idx="2">
                  <c:v>294.52007340809701</c:v>
                </c:pt>
                <c:pt idx="3">
                  <c:v>294.52007340809701</c:v>
                </c:pt>
                <c:pt idx="4">
                  <c:v>294.52007340809701</c:v>
                </c:pt>
                <c:pt idx="5">
                  <c:v>294.52007340809701</c:v>
                </c:pt>
              </c:numCache>
            </c:numRef>
          </c:val>
          <c:smooth val="0"/>
          <c:extLst>
            <c:ext xmlns:c16="http://schemas.microsoft.com/office/drawing/2014/chart" uri="{C3380CC4-5D6E-409C-BE32-E72D297353CC}">
              <c16:uniqueId val="{00000002-0541-4D01-8742-2AA16C1B4AE0}"/>
            </c:ext>
          </c:extLst>
        </c:ser>
        <c:dLbls>
          <c:showLegendKey val="0"/>
          <c:showVal val="0"/>
          <c:showCatName val="0"/>
          <c:showSerName val="0"/>
          <c:showPercent val="0"/>
          <c:showBubbleSize val="0"/>
        </c:dLbls>
        <c:marker val="1"/>
        <c:smooth val="0"/>
        <c:axId val="715800416"/>
        <c:axId val="715792968"/>
      </c:lineChart>
      <c:catAx>
        <c:axId val="715791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5800024"/>
        <c:crosses val="autoZero"/>
        <c:auto val="1"/>
        <c:lblAlgn val="ctr"/>
        <c:lblOffset val="100"/>
        <c:noMultiLvlLbl val="0"/>
      </c:catAx>
      <c:valAx>
        <c:axId val="71580002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91792"/>
        <c:crosses val="autoZero"/>
        <c:crossBetween val="between"/>
      </c:valAx>
      <c:valAx>
        <c:axId val="71579296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800416"/>
        <c:crosses val="max"/>
        <c:crossBetween val="between"/>
      </c:valAx>
      <c:catAx>
        <c:axId val="715800416"/>
        <c:scaling>
          <c:orientation val="minMax"/>
        </c:scaling>
        <c:delete val="1"/>
        <c:axPos val="b"/>
        <c:numFmt formatCode="General" sourceLinked="1"/>
        <c:majorTickMark val="out"/>
        <c:minorTickMark val="none"/>
        <c:tickLblPos val="nextTo"/>
        <c:crossAx val="7157929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Mar/23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Distribución!$BM$37:$BM$40</c:f>
              <c:numCache>
                <c:formatCode>0.00</c:formatCode>
                <c:ptCount val="4"/>
                <c:pt idx="0">
                  <c:v>197.95548804200001</c:v>
                </c:pt>
                <c:pt idx="1">
                  <c:v>193.69923042900001</c:v>
                </c:pt>
                <c:pt idx="2">
                  <c:v>244.04574679699999</c:v>
                </c:pt>
                <c:pt idx="3">
                  <c:v>199.56408603200001</c:v>
                </c:pt>
              </c:numCache>
            </c:numRef>
          </c:val>
          <c:extLst>
            <c:ext xmlns:c16="http://schemas.microsoft.com/office/drawing/2014/chart" uri="{C3380CC4-5D6E-409C-BE32-E72D297353CC}">
              <c16:uniqueId val="{00000000-F7E5-46F3-81B6-998FA67F5581}"/>
            </c:ext>
          </c:extLst>
        </c:ser>
        <c:dLbls>
          <c:showLegendKey val="0"/>
          <c:showVal val="0"/>
          <c:showCatName val="0"/>
          <c:showSerName val="0"/>
          <c:showPercent val="0"/>
          <c:showBubbleSize val="0"/>
        </c:dLbls>
        <c:gapWidth val="219"/>
        <c:axId val="715802376"/>
        <c:axId val="715803160"/>
      </c:barChart>
      <c:catAx>
        <c:axId val="715802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803160"/>
        <c:crosses val="autoZero"/>
        <c:auto val="1"/>
        <c:lblAlgn val="ctr"/>
        <c:lblOffset val="100"/>
        <c:noMultiLvlLbl val="0"/>
      </c:catAx>
      <c:valAx>
        <c:axId val="715803160"/>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802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Abr/23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Distribución!$BU$8:$BU$14</c:f>
              <c:numCache>
                <c:formatCode>0.00</c:formatCode>
                <c:ptCount val="7"/>
                <c:pt idx="0">
                  <c:v>303.181018091</c:v>
                </c:pt>
                <c:pt idx="1">
                  <c:v>377.18031237500003</c:v>
                </c:pt>
                <c:pt idx="2">
                  <c:v>359.71940462200001</c:v>
                </c:pt>
                <c:pt idx="3">
                  <c:v>221.54818419899999</c:v>
                </c:pt>
                <c:pt idx="4">
                  <c:v>281.80451125399998</c:v>
                </c:pt>
                <c:pt idx="5">
                  <c:v>372.78272618900002</c:v>
                </c:pt>
                <c:pt idx="6">
                  <c:v>557.59008375300004</c:v>
                </c:pt>
              </c:numCache>
            </c:numRef>
          </c:val>
          <c:extLst>
            <c:ext xmlns:c16="http://schemas.microsoft.com/office/drawing/2014/chart" uri="{C3380CC4-5D6E-409C-BE32-E72D297353CC}">
              <c16:uniqueId val="{00000000-3141-426E-B5BF-C2A736148944}"/>
            </c:ext>
          </c:extLst>
        </c:ser>
        <c:dLbls>
          <c:showLegendKey val="0"/>
          <c:showVal val="0"/>
          <c:showCatName val="0"/>
          <c:showSerName val="0"/>
          <c:showPercent val="0"/>
          <c:showBubbleSize val="0"/>
        </c:dLbls>
        <c:gapWidth val="219"/>
        <c:axId val="715807080"/>
        <c:axId val="71580433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Distribución!$BX$8:$BX$14</c:f>
              <c:numCache>
                <c:formatCode>_(* #,##0.00_);_(* \(#,##0.00\);_(* "-"??_);_(@_)</c:formatCode>
                <c:ptCount val="7"/>
                <c:pt idx="0">
                  <c:v>315.25500785055402</c:v>
                </c:pt>
                <c:pt idx="1">
                  <c:v>315.25500785055402</c:v>
                </c:pt>
                <c:pt idx="2">
                  <c:v>315.25500785055402</c:v>
                </c:pt>
                <c:pt idx="3">
                  <c:v>315.25500785055402</c:v>
                </c:pt>
                <c:pt idx="4">
                  <c:v>315.25500785055402</c:v>
                </c:pt>
                <c:pt idx="5">
                  <c:v>315.25500785055402</c:v>
                </c:pt>
                <c:pt idx="6">
                  <c:v>315.25500785055402</c:v>
                </c:pt>
              </c:numCache>
            </c:numRef>
          </c:val>
          <c:smooth val="0"/>
          <c:extLst>
            <c:ext xmlns:c16="http://schemas.microsoft.com/office/drawing/2014/chart" uri="{C3380CC4-5D6E-409C-BE32-E72D297353CC}">
              <c16:uniqueId val="{00000001-3141-426E-B5BF-C2A736148944}"/>
            </c:ext>
          </c:extLst>
        </c:ser>
        <c:dLbls>
          <c:showLegendKey val="0"/>
          <c:showVal val="0"/>
          <c:showCatName val="0"/>
          <c:showSerName val="0"/>
          <c:showPercent val="0"/>
          <c:showBubbleSize val="0"/>
        </c:dLbls>
        <c:marker val="1"/>
        <c:smooth val="0"/>
        <c:axId val="715807472"/>
        <c:axId val="715806688"/>
      </c:lineChart>
      <c:catAx>
        <c:axId val="715807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804336"/>
        <c:crosses val="autoZero"/>
        <c:auto val="1"/>
        <c:lblAlgn val="ctr"/>
        <c:lblOffset val="100"/>
        <c:noMultiLvlLbl val="0"/>
      </c:catAx>
      <c:valAx>
        <c:axId val="715804336"/>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807080"/>
        <c:crosses val="autoZero"/>
        <c:crossBetween val="between"/>
      </c:valAx>
      <c:valAx>
        <c:axId val="71580668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807472"/>
        <c:crosses val="max"/>
        <c:crossBetween val="between"/>
      </c:valAx>
      <c:catAx>
        <c:axId val="715807472"/>
        <c:scaling>
          <c:orientation val="minMax"/>
        </c:scaling>
        <c:delete val="1"/>
        <c:axPos val="b"/>
        <c:numFmt formatCode="General" sourceLinked="1"/>
        <c:majorTickMark val="out"/>
        <c:minorTickMark val="none"/>
        <c:tickLblPos val="nextTo"/>
        <c:crossAx val="7158066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Abr/23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E4-440F-B330-51C06DB145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Distribución!$BU$16:$BU$22</c:f>
              <c:numCache>
                <c:formatCode>0.00</c:formatCode>
                <c:ptCount val="7"/>
                <c:pt idx="0">
                  <c:v>226.12145672299999</c:v>
                </c:pt>
                <c:pt idx="1">
                  <c:v>385.48379944599998</c:v>
                </c:pt>
                <c:pt idx="2">
                  <c:v>434.90991072600002</c:v>
                </c:pt>
                <c:pt idx="3">
                  <c:v>234.76737964399999</c:v>
                </c:pt>
                <c:pt idx="4">
                  <c:v>237.16747821999999</c:v>
                </c:pt>
                <c:pt idx="5">
                  <c:v>176.281767769</c:v>
                </c:pt>
                <c:pt idx="6">
                  <c:v>-240.833397475</c:v>
                </c:pt>
              </c:numCache>
            </c:numRef>
          </c:val>
          <c:extLst>
            <c:ext xmlns:c16="http://schemas.microsoft.com/office/drawing/2014/chart" uri="{C3380CC4-5D6E-409C-BE32-E72D297353CC}">
              <c16:uniqueId val="{00000001-8AE4-440F-B330-51C06DB145D7}"/>
            </c:ext>
          </c:extLst>
        </c:ser>
        <c:dLbls>
          <c:showLegendKey val="0"/>
          <c:showVal val="0"/>
          <c:showCatName val="0"/>
          <c:showSerName val="0"/>
          <c:showPercent val="0"/>
          <c:showBubbleSize val="0"/>
        </c:dLbls>
        <c:gapWidth val="219"/>
        <c:axId val="715805120"/>
        <c:axId val="71580590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Distribución!$BX$16:$BX$22</c:f>
              <c:numCache>
                <c:formatCode>_(* #,##0.00_);_(* \(#,##0.00\);_(* "-"??_);_(@_)</c:formatCode>
                <c:ptCount val="7"/>
                <c:pt idx="0">
                  <c:v>266.48130742213402</c:v>
                </c:pt>
                <c:pt idx="1">
                  <c:v>266.48130742213402</c:v>
                </c:pt>
                <c:pt idx="2">
                  <c:v>266.48130742213402</c:v>
                </c:pt>
                <c:pt idx="3">
                  <c:v>266.48130742213402</c:v>
                </c:pt>
                <c:pt idx="4">
                  <c:v>266.48130742213402</c:v>
                </c:pt>
                <c:pt idx="5">
                  <c:v>266.48130742213402</c:v>
                </c:pt>
                <c:pt idx="6">
                  <c:v>266.48130742213402</c:v>
                </c:pt>
              </c:numCache>
            </c:numRef>
          </c:val>
          <c:smooth val="0"/>
          <c:extLst>
            <c:ext xmlns:c16="http://schemas.microsoft.com/office/drawing/2014/chart" uri="{C3380CC4-5D6E-409C-BE32-E72D297353CC}">
              <c16:uniqueId val="{00000002-8AE4-440F-B330-51C06DB145D7}"/>
            </c:ext>
          </c:extLst>
        </c:ser>
        <c:dLbls>
          <c:showLegendKey val="0"/>
          <c:showVal val="0"/>
          <c:showCatName val="0"/>
          <c:showSerName val="0"/>
          <c:showPercent val="0"/>
          <c:showBubbleSize val="0"/>
        </c:dLbls>
        <c:marker val="1"/>
        <c:smooth val="0"/>
        <c:axId val="715804728"/>
        <c:axId val="715807864"/>
      </c:lineChart>
      <c:catAx>
        <c:axId val="7158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805904"/>
        <c:crosses val="autoZero"/>
        <c:auto val="1"/>
        <c:lblAlgn val="ctr"/>
        <c:lblOffset val="100"/>
        <c:noMultiLvlLbl val="0"/>
      </c:catAx>
      <c:valAx>
        <c:axId val="715805904"/>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805120"/>
        <c:crosses val="autoZero"/>
        <c:crossBetween val="between"/>
      </c:valAx>
      <c:valAx>
        <c:axId val="71580786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804728"/>
        <c:crosses val="max"/>
        <c:crossBetween val="between"/>
      </c:valAx>
      <c:catAx>
        <c:axId val="715804728"/>
        <c:scaling>
          <c:orientation val="minMax"/>
        </c:scaling>
        <c:delete val="1"/>
        <c:axPos val="b"/>
        <c:numFmt formatCode="General" sourceLinked="1"/>
        <c:majorTickMark val="out"/>
        <c:minorTickMark val="none"/>
        <c:tickLblPos val="nextTo"/>
        <c:crossAx val="71580786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'4. CENS'!$M$6</c:f>
              <c:strCache>
                <c:ptCount val="1"/>
                <c:pt idx="0">
                  <c:v>COT</c:v>
                </c:pt>
              </c:strCache>
            </c:strRef>
          </c:tx>
          <c:spPr>
            <a:ln w="28575" cap="rnd">
              <a:solidFill>
                <a:srgbClr val="FFC000"/>
              </a:solidFill>
              <a:prstDash val="sysDash"/>
              <a:round/>
            </a:ln>
            <a:effectLst/>
          </c:spPr>
          <c:marker>
            <c:symbol val="none"/>
          </c:marker>
          <c:cat>
            <c:strRef>
              <c:f>'4. CENS'!$A$7:$A$18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'4. CENS'!$M$7:$M$18</c:f>
              <c:numCache>
                <c:formatCode>0.00</c:formatCode>
                <c:ptCount val="12"/>
                <c:pt idx="0">
                  <c:v>53.210700000000003</c:v>
                </c:pt>
                <c:pt idx="1">
                  <c:v>51.492100000000001</c:v>
                </c:pt>
                <c:pt idx="2">
                  <c:v>51.704900000000002</c:v>
                </c:pt>
                <c:pt idx="3">
                  <c:v>48.837200000000003</c:v>
                </c:pt>
                <c:pt idx="4">
                  <c:v>50.5642</c:v>
                </c:pt>
                <c:pt idx="5">
                  <c:v>49.605899999999998</c:v>
                </c:pt>
                <c:pt idx="6">
                  <c:v>51.368099999999998</c:v>
                </c:pt>
                <c:pt idx="7">
                  <c:v>48.7973</c:v>
                </c:pt>
                <c:pt idx="8">
                  <c:v>47.684699999999999</c:v>
                </c:pt>
                <c:pt idx="9">
                  <c:v>48.018099999999997</c:v>
                </c:pt>
                <c:pt idx="10">
                  <c:v>49.505000000000003</c:v>
                </c:pt>
                <c:pt idx="11">
                  <c:v>51.26</c:v>
                </c:pt>
              </c:numCache>
            </c:numRef>
          </c:val>
          <c:smooth val="0"/>
          <c:extLst>
            <c:ext xmlns:c16="http://schemas.microsoft.com/office/drawing/2014/chart" uri="{C3380CC4-5D6E-409C-BE32-E72D297353CC}">
              <c16:uniqueId val="{00000000-7285-4630-98B0-C40641F37B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Abr/23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57-40A7-A9BA-5B775EB485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Distribución!$BU$24:$BU$28</c:f>
              <c:numCache>
                <c:formatCode>0.00</c:formatCode>
                <c:ptCount val="5"/>
                <c:pt idx="0">
                  <c:v>437.39664644800001</c:v>
                </c:pt>
                <c:pt idx="1">
                  <c:v>411.87635340000003</c:v>
                </c:pt>
                <c:pt idx="2">
                  <c:v>332.30681059</c:v>
                </c:pt>
                <c:pt idx="3">
                  <c:v>218.83986802000001</c:v>
                </c:pt>
                <c:pt idx="4">
                  <c:v>510.30625048600001</c:v>
                </c:pt>
              </c:numCache>
            </c:numRef>
          </c:val>
          <c:extLst>
            <c:ext xmlns:c16="http://schemas.microsoft.com/office/drawing/2014/chart" uri="{C3380CC4-5D6E-409C-BE32-E72D297353CC}">
              <c16:uniqueId val="{00000001-DA57-40A7-A9BA-5B775EB4856D}"/>
            </c:ext>
          </c:extLst>
        </c:ser>
        <c:dLbls>
          <c:showLegendKey val="0"/>
          <c:showVal val="0"/>
          <c:showCatName val="0"/>
          <c:showSerName val="0"/>
          <c:showPercent val="0"/>
          <c:showBubbleSize val="0"/>
        </c:dLbls>
        <c:gapWidth val="219"/>
        <c:axId val="715808256"/>
        <c:axId val="71580120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Distribución!$BX$24:$BX$28</c:f>
              <c:numCache>
                <c:formatCode>_(* #,##0.00_);_(* \(#,##0.00\);_(* "-"??_);_(@_)</c:formatCode>
                <c:ptCount val="5"/>
                <c:pt idx="0">
                  <c:v>263.17768120407698</c:v>
                </c:pt>
                <c:pt idx="1">
                  <c:v>263.17768120407698</c:v>
                </c:pt>
                <c:pt idx="2">
                  <c:v>263.17768120407698</c:v>
                </c:pt>
                <c:pt idx="3">
                  <c:v>263.17768120407698</c:v>
                </c:pt>
                <c:pt idx="4">
                  <c:v>263.17768120407698</c:v>
                </c:pt>
              </c:numCache>
            </c:numRef>
          </c:val>
          <c:smooth val="0"/>
          <c:extLst>
            <c:ext xmlns:c16="http://schemas.microsoft.com/office/drawing/2014/chart" uri="{C3380CC4-5D6E-409C-BE32-E72D297353CC}">
              <c16:uniqueId val="{00000002-DA57-40A7-A9BA-5B775EB4856D}"/>
            </c:ext>
          </c:extLst>
        </c:ser>
        <c:dLbls>
          <c:showLegendKey val="0"/>
          <c:showVal val="0"/>
          <c:showCatName val="0"/>
          <c:showSerName val="0"/>
          <c:showPercent val="0"/>
          <c:showBubbleSize val="0"/>
        </c:dLbls>
        <c:marker val="1"/>
        <c:smooth val="0"/>
        <c:axId val="715805512"/>
        <c:axId val="715803944"/>
      </c:lineChart>
      <c:catAx>
        <c:axId val="71580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801200"/>
        <c:crosses val="autoZero"/>
        <c:auto val="1"/>
        <c:lblAlgn val="ctr"/>
        <c:lblOffset val="100"/>
        <c:noMultiLvlLbl val="0"/>
      </c:catAx>
      <c:valAx>
        <c:axId val="71580120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808256"/>
        <c:crosses val="autoZero"/>
        <c:crossBetween val="between"/>
      </c:valAx>
      <c:valAx>
        <c:axId val="715803944"/>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805512"/>
        <c:crosses val="max"/>
        <c:crossBetween val="between"/>
      </c:valAx>
      <c:catAx>
        <c:axId val="715805512"/>
        <c:scaling>
          <c:orientation val="minMax"/>
        </c:scaling>
        <c:delete val="1"/>
        <c:axPos val="b"/>
        <c:numFmt formatCode="General" sourceLinked="1"/>
        <c:majorTickMark val="out"/>
        <c:minorTickMark val="none"/>
        <c:tickLblPos val="nextTo"/>
        <c:crossAx val="7158039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Abr/23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F4-45ED-805A-DBA8CF1692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Distribución!$BU$30:$BU$35</c:f>
              <c:numCache>
                <c:formatCode>0.00</c:formatCode>
                <c:ptCount val="6"/>
                <c:pt idx="0">
                  <c:v>243.57397329099999</c:v>
                </c:pt>
                <c:pt idx="1">
                  <c:v>338.18986104499999</c:v>
                </c:pt>
                <c:pt idx="2">
                  <c:v>521.98378330000003</c:v>
                </c:pt>
                <c:pt idx="3">
                  <c:v>177.40167790999999</c:v>
                </c:pt>
                <c:pt idx="4">
                  <c:v>569.12724123700002</c:v>
                </c:pt>
                <c:pt idx="5">
                  <c:v>336.14460080399999</c:v>
                </c:pt>
              </c:numCache>
            </c:numRef>
          </c:val>
          <c:extLst>
            <c:ext xmlns:c16="http://schemas.microsoft.com/office/drawing/2014/chart" uri="{C3380CC4-5D6E-409C-BE32-E72D297353CC}">
              <c16:uniqueId val="{00000001-55F4-45ED-805A-DBA8CF1692B3}"/>
            </c:ext>
          </c:extLst>
        </c:ser>
        <c:dLbls>
          <c:showLegendKey val="0"/>
          <c:showVal val="0"/>
          <c:showCatName val="0"/>
          <c:showSerName val="0"/>
          <c:showPercent val="0"/>
          <c:showBubbleSize val="0"/>
        </c:dLbls>
        <c:gapWidth val="219"/>
        <c:axId val="715801592"/>
        <c:axId val="71577728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Distribución!$BX$30:$BX$35</c:f>
              <c:numCache>
                <c:formatCode>_(* #,##0.00_);_(* \(#,##0.00\);_(* "-"??_);_(@_)</c:formatCode>
                <c:ptCount val="6"/>
                <c:pt idx="0">
                  <c:v>287.26358564057603</c:v>
                </c:pt>
                <c:pt idx="1">
                  <c:v>287.26358564057603</c:v>
                </c:pt>
                <c:pt idx="2">
                  <c:v>287.26358564057603</c:v>
                </c:pt>
                <c:pt idx="3">
                  <c:v>287.26358564057603</c:v>
                </c:pt>
                <c:pt idx="4">
                  <c:v>287.26358564057603</c:v>
                </c:pt>
                <c:pt idx="5">
                  <c:v>287.26358564057603</c:v>
                </c:pt>
              </c:numCache>
            </c:numRef>
          </c:val>
          <c:smooth val="0"/>
          <c:extLst>
            <c:ext xmlns:c16="http://schemas.microsoft.com/office/drawing/2014/chart" uri="{C3380CC4-5D6E-409C-BE32-E72D297353CC}">
              <c16:uniqueId val="{00000002-55F4-45ED-805A-DBA8CF1692B3}"/>
            </c:ext>
          </c:extLst>
        </c:ser>
        <c:dLbls>
          <c:showLegendKey val="0"/>
          <c:showVal val="0"/>
          <c:showCatName val="0"/>
          <c:showSerName val="0"/>
          <c:showPercent val="0"/>
          <c:showBubbleSize val="0"/>
        </c:dLbls>
        <c:marker val="1"/>
        <c:smooth val="0"/>
        <c:axId val="715783168"/>
        <c:axId val="715784736"/>
      </c:lineChart>
      <c:catAx>
        <c:axId val="715801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5777288"/>
        <c:crosses val="autoZero"/>
        <c:auto val="1"/>
        <c:lblAlgn val="ctr"/>
        <c:lblOffset val="100"/>
        <c:noMultiLvlLbl val="0"/>
      </c:catAx>
      <c:valAx>
        <c:axId val="715777288"/>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801592"/>
        <c:crosses val="autoZero"/>
        <c:crossBetween val="between"/>
      </c:valAx>
      <c:valAx>
        <c:axId val="715784736"/>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83168"/>
        <c:crosses val="max"/>
        <c:crossBetween val="between"/>
      </c:valAx>
      <c:catAx>
        <c:axId val="715783168"/>
        <c:scaling>
          <c:orientation val="minMax"/>
        </c:scaling>
        <c:delete val="1"/>
        <c:axPos val="b"/>
        <c:numFmt formatCode="General" sourceLinked="1"/>
        <c:majorTickMark val="out"/>
        <c:minorTickMark val="none"/>
        <c:tickLblPos val="nextTo"/>
        <c:crossAx val="71578473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Abr/23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Distribución!$BU$37:$BU$40</c:f>
              <c:numCache>
                <c:formatCode>0.00</c:formatCode>
                <c:ptCount val="4"/>
                <c:pt idx="0">
                  <c:v>195.963699639</c:v>
                </c:pt>
                <c:pt idx="1">
                  <c:v>212.06238712800001</c:v>
                </c:pt>
                <c:pt idx="2">
                  <c:v>226.21658057799999</c:v>
                </c:pt>
                <c:pt idx="3">
                  <c:v>184.95909158699999</c:v>
                </c:pt>
              </c:numCache>
            </c:numRef>
          </c:val>
          <c:extLst>
            <c:ext xmlns:c16="http://schemas.microsoft.com/office/drawing/2014/chart" uri="{C3380CC4-5D6E-409C-BE32-E72D297353CC}">
              <c16:uniqueId val="{00000000-B876-4E7B-8A6E-BBB80BB23684}"/>
            </c:ext>
          </c:extLst>
        </c:ser>
        <c:dLbls>
          <c:showLegendKey val="0"/>
          <c:showVal val="0"/>
          <c:showCatName val="0"/>
          <c:showSerName val="0"/>
          <c:showPercent val="0"/>
          <c:showBubbleSize val="0"/>
        </c:dLbls>
        <c:gapWidth val="219"/>
        <c:axId val="715781208"/>
        <c:axId val="715783952"/>
      </c:barChart>
      <c:catAx>
        <c:axId val="71578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3952"/>
        <c:crosses val="autoZero"/>
        <c:auto val="1"/>
        <c:lblAlgn val="ctr"/>
        <c:lblOffset val="100"/>
        <c:noMultiLvlLbl val="0"/>
      </c:catAx>
      <c:valAx>
        <c:axId val="715783952"/>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12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May/23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Distribución!$CC$8:$CC$14</c:f>
              <c:numCache>
                <c:formatCode>0.00</c:formatCode>
                <c:ptCount val="7"/>
                <c:pt idx="0">
                  <c:v>301.76161226099998</c:v>
                </c:pt>
                <c:pt idx="1">
                  <c:v>375.02343183300002</c:v>
                </c:pt>
                <c:pt idx="2">
                  <c:v>357.628939532</c:v>
                </c:pt>
                <c:pt idx="3">
                  <c:v>221.400789016</c:v>
                </c:pt>
                <c:pt idx="4">
                  <c:v>277.59934136999999</c:v>
                </c:pt>
                <c:pt idx="5">
                  <c:v>370.53120685499999</c:v>
                </c:pt>
                <c:pt idx="6">
                  <c:v>568.01092016899997</c:v>
                </c:pt>
              </c:numCache>
            </c:numRef>
          </c:val>
          <c:extLst>
            <c:ext xmlns:c16="http://schemas.microsoft.com/office/drawing/2014/chart" uri="{C3380CC4-5D6E-409C-BE32-E72D297353CC}">
              <c16:uniqueId val="{00000000-76F1-471D-91D7-A4EE2F5B73F7}"/>
            </c:ext>
          </c:extLst>
        </c:ser>
        <c:dLbls>
          <c:showLegendKey val="0"/>
          <c:showVal val="0"/>
          <c:showCatName val="0"/>
          <c:showSerName val="0"/>
          <c:showPercent val="0"/>
          <c:showBubbleSize val="0"/>
        </c:dLbls>
        <c:gapWidth val="219"/>
        <c:axId val="715782384"/>
        <c:axId val="71577846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Distribución!$CF$8:$CF$14</c:f>
              <c:numCache>
                <c:formatCode>_(* #,##0.00_);_(* \(#,##0.00\);_(* "-"??_);_(@_)</c:formatCode>
                <c:ptCount val="7"/>
                <c:pt idx="0">
                  <c:v>300.59380382682099</c:v>
                </c:pt>
                <c:pt idx="1">
                  <c:v>300.59380382682099</c:v>
                </c:pt>
                <c:pt idx="2">
                  <c:v>300.59380382682099</c:v>
                </c:pt>
                <c:pt idx="3">
                  <c:v>300.59380382682099</c:v>
                </c:pt>
                <c:pt idx="4">
                  <c:v>300.59380382682099</c:v>
                </c:pt>
                <c:pt idx="5">
                  <c:v>300.59380382682099</c:v>
                </c:pt>
                <c:pt idx="6">
                  <c:v>300.59380382682099</c:v>
                </c:pt>
              </c:numCache>
            </c:numRef>
          </c:val>
          <c:smooth val="0"/>
          <c:extLst>
            <c:ext xmlns:c16="http://schemas.microsoft.com/office/drawing/2014/chart" uri="{C3380CC4-5D6E-409C-BE32-E72D297353CC}">
              <c16:uniqueId val="{00000001-76F1-471D-91D7-A4EE2F5B73F7}"/>
            </c:ext>
          </c:extLst>
        </c:ser>
        <c:dLbls>
          <c:showLegendKey val="0"/>
          <c:showVal val="0"/>
          <c:showCatName val="0"/>
          <c:showSerName val="0"/>
          <c:showPercent val="0"/>
          <c:showBubbleSize val="0"/>
        </c:dLbls>
        <c:marker val="1"/>
        <c:smooth val="0"/>
        <c:axId val="715781600"/>
        <c:axId val="715785128"/>
      </c:lineChart>
      <c:catAx>
        <c:axId val="715782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78464"/>
        <c:crosses val="autoZero"/>
        <c:auto val="1"/>
        <c:lblAlgn val="ctr"/>
        <c:lblOffset val="100"/>
        <c:noMultiLvlLbl val="0"/>
      </c:catAx>
      <c:valAx>
        <c:axId val="715778464"/>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2384"/>
        <c:crosses val="autoZero"/>
        <c:crossBetween val="between"/>
      </c:valAx>
      <c:valAx>
        <c:axId val="71578512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81600"/>
        <c:crosses val="max"/>
        <c:crossBetween val="between"/>
      </c:valAx>
      <c:catAx>
        <c:axId val="715781600"/>
        <c:scaling>
          <c:orientation val="minMax"/>
        </c:scaling>
        <c:delete val="1"/>
        <c:axPos val="b"/>
        <c:numFmt formatCode="General" sourceLinked="1"/>
        <c:majorTickMark val="out"/>
        <c:minorTickMark val="none"/>
        <c:tickLblPos val="nextTo"/>
        <c:crossAx val="715785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May/23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6-4BAD-A87F-29D67F9BA9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Distribución!$CC$16:$CC$22</c:f>
              <c:numCache>
                <c:formatCode>0.00</c:formatCode>
                <c:ptCount val="7"/>
                <c:pt idx="0">
                  <c:v>227.409723216</c:v>
                </c:pt>
                <c:pt idx="1">
                  <c:v>379.13568286499998</c:v>
                </c:pt>
                <c:pt idx="2">
                  <c:v>435.65351002099999</c:v>
                </c:pt>
                <c:pt idx="3">
                  <c:v>235.776817325</c:v>
                </c:pt>
                <c:pt idx="4">
                  <c:v>234.24714458899999</c:v>
                </c:pt>
                <c:pt idx="5">
                  <c:v>177.82295824900001</c:v>
                </c:pt>
                <c:pt idx="6">
                  <c:v>264.35047187200001</c:v>
                </c:pt>
              </c:numCache>
            </c:numRef>
          </c:val>
          <c:extLst>
            <c:ext xmlns:c16="http://schemas.microsoft.com/office/drawing/2014/chart" uri="{C3380CC4-5D6E-409C-BE32-E72D297353CC}">
              <c16:uniqueId val="{00000001-BCE6-4BAD-A87F-29D67F9BA99F}"/>
            </c:ext>
          </c:extLst>
        </c:ser>
        <c:dLbls>
          <c:showLegendKey val="0"/>
          <c:showVal val="0"/>
          <c:showCatName val="0"/>
          <c:showSerName val="0"/>
          <c:showPercent val="0"/>
          <c:showBubbleSize val="0"/>
        </c:dLbls>
        <c:gapWidth val="219"/>
        <c:axId val="715778856"/>
        <c:axId val="71578003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Distribución!$CF$16:$CF$22</c:f>
              <c:numCache>
                <c:formatCode>_(* #,##0.00_);_(* \(#,##0.00\);_(* "-"??_);_(@_)</c:formatCode>
                <c:ptCount val="7"/>
                <c:pt idx="0">
                  <c:v>262.11581442849598</c:v>
                </c:pt>
                <c:pt idx="1">
                  <c:v>262.11581442849598</c:v>
                </c:pt>
                <c:pt idx="2">
                  <c:v>262.11581442849598</c:v>
                </c:pt>
                <c:pt idx="3">
                  <c:v>262.11581442849598</c:v>
                </c:pt>
                <c:pt idx="4">
                  <c:v>262.11581442849598</c:v>
                </c:pt>
                <c:pt idx="5">
                  <c:v>262.11581442849598</c:v>
                </c:pt>
                <c:pt idx="6">
                  <c:v>262.11581442849598</c:v>
                </c:pt>
              </c:numCache>
            </c:numRef>
          </c:val>
          <c:smooth val="0"/>
          <c:extLst>
            <c:ext xmlns:c16="http://schemas.microsoft.com/office/drawing/2014/chart" uri="{C3380CC4-5D6E-409C-BE32-E72D297353CC}">
              <c16:uniqueId val="{00000002-BCE6-4BAD-A87F-29D67F9BA99F}"/>
            </c:ext>
          </c:extLst>
        </c:ser>
        <c:dLbls>
          <c:showLegendKey val="0"/>
          <c:showVal val="0"/>
          <c:showCatName val="0"/>
          <c:showSerName val="0"/>
          <c:showPercent val="0"/>
          <c:showBubbleSize val="0"/>
        </c:dLbls>
        <c:marker val="1"/>
        <c:smooth val="0"/>
        <c:axId val="715786696"/>
        <c:axId val="715781992"/>
      </c:lineChart>
      <c:catAx>
        <c:axId val="715778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80032"/>
        <c:crosses val="autoZero"/>
        <c:auto val="1"/>
        <c:lblAlgn val="ctr"/>
        <c:lblOffset val="100"/>
        <c:noMultiLvlLbl val="0"/>
      </c:catAx>
      <c:valAx>
        <c:axId val="71578003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78856"/>
        <c:crosses val="autoZero"/>
        <c:crossBetween val="between"/>
      </c:valAx>
      <c:valAx>
        <c:axId val="71578199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86696"/>
        <c:crosses val="max"/>
        <c:crossBetween val="between"/>
      </c:valAx>
      <c:catAx>
        <c:axId val="715786696"/>
        <c:scaling>
          <c:orientation val="minMax"/>
        </c:scaling>
        <c:delete val="1"/>
        <c:axPos val="b"/>
        <c:numFmt formatCode="General" sourceLinked="1"/>
        <c:majorTickMark val="out"/>
        <c:minorTickMark val="none"/>
        <c:tickLblPos val="nextTo"/>
        <c:crossAx val="7157819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May/23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9C-4A5F-AD2E-0FC85604292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Distribución!$CC$24:$CC$28</c:f>
              <c:numCache>
                <c:formatCode>0.00</c:formatCode>
                <c:ptCount val="5"/>
                <c:pt idx="0">
                  <c:v>436.43310905200002</c:v>
                </c:pt>
                <c:pt idx="1">
                  <c:v>410.630254337</c:v>
                </c:pt>
                <c:pt idx="2">
                  <c:v>329.40831315499997</c:v>
                </c:pt>
                <c:pt idx="3">
                  <c:v>220.17161172199999</c:v>
                </c:pt>
                <c:pt idx="4">
                  <c:v>510.06148822300003</c:v>
                </c:pt>
              </c:numCache>
            </c:numRef>
          </c:val>
          <c:extLst>
            <c:ext xmlns:c16="http://schemas.microsoft.com/office/drawing/2014/chart" uri="{C3380CC4-5D6E-409C-BE32-E72D297353CC}">
              <c16:uniqueId val="{00000001-3B9C-4A5F-AD2E-0FC85604292C}"/>
            </c:ext>
          </c:extLst>
        </c:ser>
        <c:dLbls>
          <c:showLegendKey val="0"/>
          <c:showVal val="0"/>
          <c:showCatName val="0"/>
          <c:showSerName val="0"/>
          <c:showPercent val="0"/>
          <c:showBubbleSize val="0"/>
        </c:dLbls>
        <c:gapWidth val="219"/>
        <c:axId val="715783560"/>
        <c:axId val="71578042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Distribución!$CF$24:$CF$28</c:f>
              <c:numCache>
                <c:formatCode>_(* #,##0.00_);_(* \(#,##0.00\);_(* "-"??_);_(@_)</c:formatCode>
                <c:ptCount val="5"/>
                <c:pt idx="0">
                  <c:v>253.40091514906501</c:v>
                </c:pt>
                <c:pt idx="1">
                  <c:v>253.40091514906501</c:v>
                </c:pt>
                <c:pt idx="2">
                  <c:v>253.40091514906501</c:v>
                </c:pt>
                <c:pt idx="3">
                  <c:v>253.40091514906501</c:v>
                </c:pt>
                <c:pt idx="4">
                  <c:v>253.40091514906501</c:v>
                </c:pt>
              </c:numCache>
            </c:numRef>
          </c:val>
          <c:smooth val="0"/>
          <c:extLst>
            <c:ext xmlns:c16="http://schemas.microsoft.com/office/drawing/2014/chart" uri="{C3380CC4-5D6E-409C-BE32-E72D297353CC}">
              <c16:uniqueId val="{00000002-3B9C-4A5F-AD2E-0FC85604292C}"/>
            </c:ext>
          </c:extLst>
        </c:ser>
        <c:dLbls>
          <c:showLegendKey val="0"/>
          <c:showVal val="0"/>
          <c:showCatName val="0"/>
          <c:showSerName val="0"/>
          <c:showPercent val="0"/>
          <c:showBubbleSize val="0"/>
        </c:dLbls>
        <c:marker val="1"/>
        <c:smooth val="0"/>
        <c:axId val="715785912"/>
        <c:axId val="715784344"/>
      </c:lineChart>
      <c:catAx>
        <c:axId val="715783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80424"/>
        <c:crosses val="autoZero"/>
        <c:auto val="1"/>
        <c:lblAlgn val="ctr"/>
        <c:lblOffset val="100"/>
        <c:noMultiLvlLbl val="0"/>
      </c:catAx>
      <c:valAx>
        <c:axId val="71578042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3560"/>
        <c:crosses val="autoZero"/>
        <c:crossBetween val="between"/>
      </c:valAx>
      <c:valAx>
        <c:axId val="715784344"/>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85912"/>
        <c:crosses val="max"/>
        <c:crossBetween val="between"/>
      </c:valAx>
      <c:catAx>
        <c:axId val="715785912"/>
        <c:scaling>
          <c:orientation val="minMax"/>
        </c:scaling>
        <c:delete val="1"/>
        <c:axPos val="b"/>
        <c:numFmt formatCode="General" sourceLinked="1"/>
        <c:majorTickMark val="out"/>
        <c:minorTickMark val="none"/>
        <c:tickLblPos val="nextTo"/>
        <c:crossAx val="7157843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May/23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B1-46C6-80B0-E4A4D78AFA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Distribución!$CC$30:$CC$35</c:f>
              <c:numCache>
                <c:formatCode>0.00</c:formatCode>
                <c:ptCount val="6"/>
                <c:pt idx="0">
                  <c:v>242.68613388099999</c:v>
                </c:pt>
                <c:pt idx="1">
                  <c:v>337.62813388199999</c:v>
                </c:pt>
                <c:pt idx="2">
                  <c:v>521.98378330000003</c:v>
                </c:pt>
                <c:pt idx="3">
                  <c:v>177.50843949099999</c:v>
                </c:pt>
                <c:pt idx="4">
                  <c:v>563.80094976600003</c:v>
                </c:pt>
                <c:pt idx="5">
                  <c:v>334.23765990999999</c:v>
                </c:pt>
              </c:numCache>
            </c:numRef>
          </c:val>
          <c:extLst>
            <c:ext xmlns:c16="http://schemas.microsoft.com/office/drawing/2014/chart" uri="{C3380CC4-5D6E-409C-BE32-E72D297353CC}">
              <c16:uniqueId val="{00000001-18B1-46C6-80B0-E4A4D78AFA21}"/>
            </c:ext>
          </c:extLst>
        </c:ser>
        <c:dLbls>
          <c:showLegendKey val="0"/>
          <c:showVal val="0"/>
          <c:showCatName val="0"/>
          <c:showSerName val="0"/>
          <c:showPercent val="0"/>
          <c:showBubbleSize val="0"/>
        </c:dLbls>
        <c:gapWidth val="219"/>
        <c:axId val="715785520"/>
        <c:axId val="71578708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Distribución!$CF$30:$CF$35</c:f>
              <c:numCache>
                <c:formatCode>_(* #,##0.00_);_(* \(#,##0.00\);_(* "-"??_);_(@_)</c:formatCode>
                <c:ptCount val="6"/>
                <c:pt idx="0">
                  <c:v>285.14313470253802</c:v>
                </c:pt>
                <c:pt idx="1">
                  <c:v>285.14313470253802</c:v>
                </c:pt>
                <c:pt idx="2">
                  <c:v>285.14313470253802</c:v>
                </c:pt>
                <c:pt idx="3">
                  <c:v>285.14313470253802</c:v>
                </c:pt>
                <c:pt idx="4">
                  <c:v>285.14313470253802</c:v>
                </c:pt>
                <c:pt idx="5">
                  <c:v>285.14313470253802</c:v>
                </c:pt>
              </c:numCache>
            </c:numRef>
          </c:val>
          <c:smooth val="0"/>
          <c:extLst>
            <c:ext xmlns:c16="http://schemas.microsoft.com/office/drawing/2014/chart" uri="{C3380CC4-5D6E-409C-BE32-E72D297353CC}">
              <c16:uniqueId val="{00000002-18B1-46C6-80B0-E4A4D78AFA21}"/>
            </c:ext>
          </c:extLst>
        </c:ser>
        <c:dLbls>
          <c:showLegendKey val="0"/>
          <c:showVal val="0"/>
          <c:showCatName val="0"/>
          <c:showSerName val="0"/>
          <c:showPercent val="0"/>
          <c:showBubbleSize val="0"/>
        </c:dLbls>
        <c:marker val="1"/>
        <c:smooth val="0"/>
        <c:axId val="715782776"/>
        <c:axId val="715776896"/>
      </c:lineChart>
      <c:catAx>
        <c:axId val="715785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5787088"/>
        <c:crosses val="autoZero"/>
        <c:auto val="1"/>
        <c:lblAlgn val="ctr"/>
        <c:lblOffset val="100"/>
        <c:noMultiLvlLbl val="0"/>
      </c:catAx>
      <c:valAx>
        <c:axId val="715787088"/>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5520"/>
        <c:crosses val="autoZero"/>
        <c:crossBetween val="between"/>
      </c:valAx>
      <c:valAx>
        <c:axId val="715776896"/>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5782776"/>
        <c:crosses val="max"/>
        <c:crossBetween val="between"/>
      </c:valAx>
      <c:catAx>
        <c:axId val="715782776"/>
        <c:scaling>
          <c:orientation val="minMax"/>
        </c:scaling>
        <c:delete val="1"/>
        <c:axPos val="b"/>
        <c:numFmt formatCode="General" sourceLinked="1"/>
        <c:majorTickMark val="out"/>
        <c:minorTickMark val="none"/>
        <c:tickLblPos val="nextTo"/>
        <c:crossAx val="7157768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May/23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Distribución!$CC$37:$CC$40</c:f>
              <c:numCache>
                <c:formatCode>0.00</c:formatCode>
                <c:ptCount val="4"/>
                <c:pt idx="0">
                  <c:v>197.181559682</c:v>
                </c:pt>
                <c:pt idx="1">
                  <c:v>212.989431336</c:v>
                </c:pt>
                <c:pt idx="2">
                  <c:v>225.16050411099999</c:v>
                </c:pt>
                <c:pt idx="3">
                  <c:v>182.92240376199999</c:v>
                </c:pt>
              </c:numCache>
            </c:numRef>
          </c:val>
          <c:extLst>
            <c:ext xmlns:c16="http://schemas.microsoft.com/office/drawing/2014/chart" uri="{C3380CC4-5D6E-409C-BE32-E72D297353CC}">
              <c16:uniqueId val="{00000000-4728-4640-B7EF-5AEE93647881}"/>
            </c:ext>
          </c:extLst>
        </c:ser>
        <c:dLbls>
          <c:showLegendKey val="0"/>
          <c:showVal val="0"/>
          <c:showCatName val="0"/>
          <c:showSerName val="0"/>
          <c:showPercent val="0"/>
          <c:showBubbleSize val="0"/>
        </c:dLbls>
        <c:gapWidth val="219"/>
        <c:axId val="715780816"/>
        <c:axId val="715787872"/>
      </c:barChart>
      <c:catAx>
        <c:axId val="71578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7872"/>
        <c:crosses val="autoZero"/>
        <c:auto val="1"/>
        <c:lblAlgn val="ctr"/>
        <c:lblOffset val="100"/>
        <c:noMultiLvlLbl val="0"/>
      </c:catAx>
      <c:valAx>
        <c:axId val="715787872"/>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80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Jun/23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Distribución!$CK$8:$CK$14</c:f>
              <c:numCache>
                <c:formatCode>0.00</c:formatCode>
                <c:ptCount val="7"/>
                <c:pt idx="0">
                  <c:v>295.65360036300001</c:v>
                </c:pt>
                <c:pt idx="1">
                  <c:v>358.42459784099998</c:v>
                </c:pt>
                <c:pt idx="2">
                  <c:v>351.40136666799998</c:v>
                </c:pt>
                <c:pt idx="3">
                  <c:v>216.18973149300001</c:v>
                </c:pt>
                <c:pt idx="4">
                  <c:v>272.13628917599999</c:v>
                </c:pt>
                <c:pt idx="5">
                  <c:v>364.39747501599999</c:v>
                </c:pt>
                <c:pt idx="6">
                  <c:v>560.06405081499997</c:v>
                </c:pt>
              </c:numCache>
            </c:numRef>
          </c:val>
          <c:extLst>
            <c:ext xmlns:c16="http://schemas.microsoft.com/office/drawing/2014/chart" uri="{C3380CC4-5D6E-409C-BE32-E72D297353CC}">
              <c16:uniqueId val="{00000000-2ED7-434C-A168-74D9FCBB05AC}"/>
            </c:ext>
          </c:extLst>
        </c:ser>
        <c:dLbls>
          <c:showLegendKey val="0"/>
          <c:showVal val="0"/>
          <c:showCatName val="0"/>
          <c:showSerName val="0"/>
          <c:showPercent val="0"/>
          <c:showBubbleSize val="0"/>
        </c:dLbls>
        <c:gapWidth val="219"/>
        <c:axId val="715776504"/>
        <c:axId val="71577768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Distribución!$CN$8:$CN$14</c:f>
              <c:numCache>
                <c:formatCode>_(* #,##0.00_);_(* \(#,##0.00\);_(* "-"??_);_(@_)</c:formatCode>
                <c:ptCount val="7"/>
                <c:pt idx="0">
                  <c:v>290.15034400535302</c:v>
                </c:pt>
                <c:pt idx="1">
                  <c:v>290.15034400535302</c:v>
                </c:pt>
                <c:pt idx="2">
                  <c:v>290.15034400535302</c:v>
                </c:pt>
                <c:pt idx="3">
                  <c:v>290.15034400535302</c:v>
                </c:pt>
                <c:pt idx="4">
                  <c:v>290.15034400535302</c:v>
                </c:pt>
                <c:pt idx="5">
                  <c:v>290.15034400535302</c:v>
                </c:pt>
                <c:pt idx="6">
                  <c:v>290.15034400535302</c:v>
                </c:pt>
              </c:numCache>
            </c:numRef>
          </c:val>
          <c:smooth val="0"/>
          <c:extLst>
            <c:ext xmlns:c16="http://schemas.microsoft.com/office/drawing/2014/chart" uri="{C3380CC4-5D6E-409C-BE32-E72D297353CC}">
              <c16:uniqueId val="{00000001-2ED7-434C-A168-74D9FCBB05AC}"/>
            </c:ext>
          </c:extLst>
        </c:ser>
        <c:dLbls>
          <c:showLegendKey val="0"/>
          <c:showVal val="0"/>
          <c:showCatName val="0"/>
          <c:showSerName val="0"/>
          <c:showPercent val="0"/>
          <c:showBubbleSize val="0"/>
        </c:dLbls>
        <c:marker val="1"/>
        <c:smooth val="0"/>
        <c:axId val="717583160"/>
        <c:axId val="717582376"/>
      </c:lineChart>
      <c:catAx>
        <c:axId val="715776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5777680"/>
        <c:crosses val="autoZero"/>
        <c:auto val="1"/>
        <c:lblAlgn val="ctr"/>
        <c:lblOffset val="100"/>
        <c:noMultiLvlLbl val="0"/>
      </c:catAx>
      <c:valAx>
        <c:axId val="71577768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5776504"/>
        <c:crosses val="autoZero"/>
        <c:crossBetween val="between"/>
      </c:valAx>
      <c:valAx>
        <c:axId val="717582376"/>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3160"/>
        <c:crosses val="max"/>
        <c:crossBetween val="between"/>
      </c:valAx>
      <c:catAx>
        <c:axId val="717583160"/>
        <c:scaling>
          <c:orientation val="minMax"/>
        </c:scaling>
        <c:delete val="1"/>
        <c:axPos val="b"/>
        <c:numFmt formatCode="General" sourceLinked="1"/>
        <c:majorTickMark val="out"/>
        <c:minorTickMark val="none"/>
        <c:tickLblPos val="nextTo"/>
        <c:crossAx val="7175823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Jun/23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F-4FB9-B239-D7C020A1F1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Distribución!$CK$16:$CK$22</c:f>
              <c:numCache>
                <c:formatCode>0.00</c:formatCode>
                <c:ptCount val="7"/>
                <c:pt idx="0">
                  <c:v>223.719834851</c:v>
                </c:pt>
                <c:pt idx="1">
                  <c:v>375.71402515300002</c:v>
                </c:pt>
                <c:pt idx="2">
                  <c:v>433.690346852</c:v>
                </c:pt>
                <c:pt idx="3">
                  <c:v>234.83858554599999</c:v>
                </c:pt>
                <c:pt idx="4">
                  <c:v>229.40409080399999</c:v>
                </c:pt>
                <c:pt idx="5">
                  <c:v>177.02313310400001</c:v>
                </c:pt>
                <c:pt idx="6">
                  <c:v>259.62519595100002</c:v>
                </c:pt>
              </c:numCache>
            </c:numRef>
          </c:val>
          <c:extLst>
            <c:ext xmlns:c16="http://schemas.microsoft.com/office/drawing/2014/chart" uri="{C3380CC4-5D6E-409C-BE32-E72D297353CC}">
              <c16:uniqueId val="{00000001-6BEF-4FB9-B239-D7C020A1F19F}"/>
            </c:ext>
          </c:extLst>
        </c:ser>
        <c:dLbls>
          <c:showLegendKey val="0"/>
          <c:showVal val="0"/>
          <c:showCatName val="0"/>
          <c:showSerName val="0"/>
          <c:showPercent val="0"/>
          <c:showBubbleSize val="0"/>
        </c:dLbls>
        <c:gapWidth val="219"/>
        <c:axId val="717581984"/>
        <c:axId val="71757924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Distribución!$CN$16:$CN$22</c:f>
              <c:numCache>
                <c:formatCode>_(* #,##0.00_);_(* \(#,##0.00\);_(* "-"??_);_(@_)</c:formatCode>
                <c:ptCount val="7"/>
                <c:pt idx="0">
                  <c:v>263.88393237386299</c:v>
                </c:pt>
                <c:pt idx="1">
                  <c:v>263.88393237386299</c:v>
                </c:pt>
                <c:pt idx="2">
                  <c:v>263.88393237386299</c:v>
                </c:pt>
                <c:pt idx="3">
                  <c:v>263.88393237386299</c:v>
                </c:pt>
                <c:pt idx="4">
                  <c:v>263.88393237386299</c:v>
                </c:pt>
                <c:pt idx="5">
                  <c:v>263.88393237386299</c:v>
                </c:pt>
                <c:pt idx="6">
                  <c:v>263.88393237386299</c:v>
                </c:pt>
              </c:numCache>
            </c:numRef>
          </c:val>
          <c:smooth val="0"/>
          <c:extLst>
            <c:ext xmlns:c16="http://schemas.microsoft.com/office/drawing/2014/chart" uri="{C3380CC4-5D6E-409C-BE32-E72D297353CC}">
              <c16:uniqueId val="{00000002-6BEF-4FB9-B239-D7C020A1F19F}"/>
            </c:ext>
          </c:extLst>
        </c:ser>
        <c:dLbls>
          <c:showLegendKey val="0"/>
          <c:showVal val="0"/>
          <c:showCatName val="0"/>
          <c:showSerName val="0"/>
          <c:showPercent val="0"/>
          <c:showBubbleSize val="0"/>
        </c:dLbls>
        <c:marker val="1"/>
        <c:smooth val="0"/>
        <c:axId val="717582768"/>
        <c:axId val="717583552"/>
      </c:lineChart>
      <c:catAx>
        <c:axId val="71758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79240"/>
        <c:crosses val="autoZero"/>
        <c:auto val="1"/>
        <c:lblAlgn val="ctr"/>
        <c:lblOffset val="100"/>
        <c:noMultiLvlLbl val="0"/>
      </c:catAx>
      <c:valAx>
        <c:axId val="71757924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81984"/>
        <c:crosses val="autoZero"/>
        <c:crossBetween val="between"/>
      </c:valAx>
      <c:valAx>
        <c:axId val="71758355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2768"/>
        <c:crosses val="max"/>
        <c:crossBetween val="between"/>
      </c:valAx>
      <c:catAx>
        <c:axId val="717582768"/>
        <c:scaling>
          <c:orientation val="minMax"/>
        </c:scaling>
        <c:delete val="1"/>
        <c:axPos val="b"/>
        <c:numFmt formatCode="General" sourceLinked="1"/>
        <c:majorTickMark val="out"/>
        <c:minorTickMark val="none"/>
        <c:tickLblPos val="nextTo"/>
        <c:crossAx val="71758355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'5. CEO'!$J$6</c:f>
              <c:strCache>
                <c:ptCount val="1"/>
                <c:pt idx="0">
                  <c:v>CUV_119</c:v>
                </c:pt>
              </c:strCache>
            </c:strRef>
          </c:tx>
          <c:spPr>
            <a:ln w="28575" cap="rnd">
              <a:solidFill>
                <a:schemeClr val="accent1"/>
              </a:solidFill>
              <a:round/>
            </a:ln>
            <a:effectLst/>
          </c:spPr>
          <c:marker>
            <c:symbol val="none"/>
          </c:marker>
          <c:cat>
            <c:strRef>
              <c:f>'5. CEO'!$A$7:$A$18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'5. CEO'!$J$7:$J$18</c:f>
              <c:numCache>
                <c:formatCode>0.00</c:formatCode>
                <c:ptCount val="12"/>
                <c:pt idx="0">
                  <c:v>1002.6644</c:v>
                </c:pt>
                <c:pt idx="1">
                  <c:v>993.18269999999995</c:v>
                </c:pt>
                <c:pt idx="2">
                  <c:v>1025.1387</c:v>
                </c:pt>
                <c:pt idx="3">
                  <c:v>1006.8703</c:v>
                </c:pt>
                <c:pt idx="4">
                  <c:v>1032.4119000000001</c:v>
                </c:pt>
                <c:pt idx="5">
                  <c:v>1046.3028999999999</c:v>
                </c:pt>
                <c:pt idx="6">
                  <c:v>996.14059999999995</c:v>
                </c:pt>
                <c:pt idx="7">
                  <c:v>983.57820000000004</c:v>
                </c:pt>
                <c:pt idx="8">
                  <c:v>1016.1598</c:v>
                </c:pt>
                <c:pt idx="9">
                  <c:v>1023.8375</c:v>
                </c:pt>
                <c:pt idx="10">
                  <c:v>1011.7003</c:v>
                </c:pt>
                <c:pt idx="11">
                  <c:v>999.62310000000002</c:v>
                </c:pt>
              </c:numCache>
            </c:numRef>
          </c:val>
          <c:smooth val="0"/>
          <c:extLst>
            <c:ext xmlns:c16="http://schemas.microsoft.com/office/drawing/2014/chart" uri="{C3380CC4-5D6E-409C-BE32-E72D297353CC}">
              <c16:uniqueId val="{00000000-0A09-4919-A10E-A15B804A112E}"/>
            </c:ext>
          </c:extLst>
        </c:ser>
        <c:ser>
          <c:idx val="1"/>
          <c:order val="1"/>
          <c:tx>
            <c:strRef>
              <c:f>'5. CEO'!$K$6</c:f>
              <c:strCache>
                <c:ptCount val="1"/>
                <c:pt idx="0">
                  <c:v>CUV_Op</c:v>
                </c:pt>
              </c:strCache>
            </c:strRef>
          </c:tx>
          <c:spPr>
            <a:ln w="28575" cap="rnd">
              <a:solidFill>
                <a:schemeClr val="accent2"/>
              </a:solidFill>
              <a:prstDash val="lgDash"/>
              <a:round/>
            </a:ln>
            <a:effectLst/>
          </c:spPr>
          <c:marker>
            <c:symbol val="none"/>
          </c:marker>
          <c:cat>
            <c:strRef>
              <c:f>'5. CEO'!$A$7:$A$18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'5. CEO'!$K$7:$K$13</c:f>
              <c:numCache>
                <c:formatCode>0.00</c:formatCode>
                <c:ptCount val="7"/>
              </c:numCache>
            </c:numRef>
          </c:val>
          <c:smooth val="0"/>
          <c:extLst>
            <c:ext xmlns:c16="http://schemas.microsoft.com/office/drawing/2014/chart" uri="{C3380CC4-5D6E-409C-BE32-E72D297353CC}">
              <c16:uniqueId val="{00000001-0A09-4919-A10E-A15B804A112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Jun/23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B-4E58-9353-4CACDCBE7E2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Distribución!$CK$24:$CK$28</c:f>
              <c:numCache>
                <c:formatCode>0.00</c:formatCode>
                <c:ptCount val="5"/>
                <c:pt idx="0">
                  <c:v>424.75766220499997</c:v>
                </c:pt>
                <c:pt idx="1">
                  <c:v>405.55885627800001</c:v>
                </c:pt>
                <c:pt idx="2">
                  <c:v>322.69037300799999</c:v>
                </c:pt>
                <c:pt idx="3">
                  <c:v>216.730243895</c:v>
                </c:pt>
                <c:pt idx="4">
                  <c:v>506.97571098899999</c:v>
                </c:pt>
              </c:numCache>
            </c:numRef>
          </c:val>
          <c:extLst>
            <c:ext xmlns:c16="http://schemas.microsoft.com/office/drawing/2014/chart" uri="{C3380CC4-5D6E-409C-BE32-E72D297353CC}">
              <c16:uniqueId val="{00000001-178B-4E58-9353-4CACDCBE7E21}"/>
            </c:ext>
          </c:extLst>
        </c:ser>
        <c:dLbls>
          <c:showLegendKey val="0"/>
          <c:showVal val="0"/>
          <c:showCatName val="0"/>
          <c:showSerName val="0"/>
          <c:showPercent val="0"/>
          <c:showBubbleSize val="0"/>
        </c:dLbls>
        <c:gapWidth val="219"/>
        <c:axId val="717580024"/>
        <c:axId val="71757845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Distribución!$CN$24:$CN$28</c:f>
              <c:numCache>
                <c:formatCode>_(* #,##0.00_);_(* \(#,##0.00\);_(* "-"??_);_(@_)</c:formatCode>
                <c:ptCount val="5"/>
                <c:pt idx="0">
                  <c:v>254.33046851468399</c:v>
                </c:pt>
                <c:pt idx="1">
                  <c:v>254.33046851468399</c:v>
                </c:pt>
                <c:pt idx="2">
                  <c:v>254.33046851468399</c:v>
                </c:pt>
                <c:pt idx="3">
                  <c:v>254.33046851468399</c:v>
                </c:pt>
                <c:pt idx="4">
                  <c:v>254.33046851468399</c:v>
                </c:pt>
              </c:numCache>
            </c:numRef>
          </c:val>
          <c:smooth val="0"/>
          <c:extLst>
            <c:ext xmlns:c16="http://schemas.microsoft.com/office/drawing/2014/chart" uri="{C3380CC4-5D6E-409C-BE32-E72D297353CC}">
              <c16:uniqueId val="{00000002-178B-4E58-9353-4CACDCBE7E21}"/>
            </c:ext>
          </c:extLst>
        </c:ser>
        <c:dLbls>
          <c:showLegendKey val="0"/>
          <c:showVal val="0"/>
          <c:showCatName val="0"/>
          <c:showSerName val="0"/>
          <c:showPercent val="0"/>
          <c:showBubbleSize val="0"/>
        </c:dLbls>
        <c:marker val="1"/>
        <c:smooth val="0"/>
        <c:axId val="717577280"/>
        <c:axId val="717579632"/>
      </c:lineChart>
      <c:catAx>
        <c:axId val="717580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78456"/>
        <c:crosses val="autoZero"/>
        <c:auto val="1"/>
        <c:lblAlgn val="ctr"/>
        <c:lblOffset val="100"/>
        <c:noMultiLvlLbl val="0"/>
      </c:catAx>
      <c:valAx>
        <c:axId val="71757845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80024"/>
        <c:crosses val="autoZero"/>
        <c:crossBetween val="between"/>
      </c:valAx>
      <c:valAx>
        <c:axId val="71757963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77280"/>
        <c:crosses val="max"/>
        <c:crossBetween val="between"/>
      </c:valAx>
      <c:catAx>
        <c:axId val="717577280"/>
        <c:scaling>
          <c:orientation val="minMax"/>
        </c:scaling>
        <c:delete val="1"/>
        <c:axPos val="b"/>
        <c:numFmt formatCode="General" sourceLinked="1"/>
        <c:majorTickMark val="out"/>
        <c:minorTickMark val="none"/>
        <c:tickLblPos val="nextTo"/>
        <c:crossAx val="7175796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Jun/23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49-4F87-85AE-045E8A5170B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Distribución!$CK$30:$CK$35</c:f>
              <c:numCache>
                <c:formatCode>0.00</c:formatCode>
                <c:ptCount val="6"/>
                <c:pt idx="0">
                  <c:v>289.89549247799999</c:v>
                </c:pt>
                <c:pt idx="1">
                  <c:v>333.82734947400002</c:v>
                </c:pt>
                <c:pt idx="2">
                  <c:v>515.05154000000005</c:v>
                </c:pt>
                <c:pt idx="3">
                  <c:v>172.78494533599999</c:v>
                </c:pt>
                <c:pt idx="4">
                  <c:v>346.85046401800003</c:v>
                </c:pt>
                <c:pt idx="5">
                  <c:v>320.78065148299999</c:v>
                </c:pt>
              </c:numCache>
            </c:numRef>
          </c:val>
          <c:extLst>
            <c:ext xmlns:c16="http://schemas.microsoft.com/office/drawing/2014/chart" uri="{C3380CC4-5D6E-409C-BE32-E72D297353CC}">
              <c16:uniqueId val="{00000001-0249-4F87-85AE-045E8A5170BB}"/>
            </c:ext>
          </c:extLst>
        </c:ser>
        <c:dLbls>
          <c:showLegendKey val="0"/>
          <c:showVal val="0"/>
          <c:showCatName val="0"/>
          <c:showSerName val="0"/>
          <c:showPercent val="0"/>
          <c:showBubbleSize val="0"/>
        </c:dLbls>
        <c:gapWidth val="219"/>
        <c:axId val="717574928"/>
        <c:axId val="71757532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Distribución!$CN$30:$CN$35</c:f>
              <c:numCache>
                <c:formatCode>_(* #,##0.00_);_(* \(#,##0.00\);_(* "-"??_);_(@_)</c:formatCode>
                <c:ptCount val="6"/>
                <c:pt idx="0">
                  <c:v>242.597800826368</c:v>
                </c:pt>
                <c:pt idx="1">
                  <c:v>242.597800826368</c:v>
                </c:pt>
                <c:pt idx="2">
                  <c:v>242.597800826368</c:v>
                </c:pt>
                <c:pt idx="3">
                  <c:v>242.597800826368</c:v>
                </c:pt>
                <c:pt idx="4">
                  <c:v>242.597800826368</c:v>
                </c:pt>
                <c:pt idx="5">
                  <c:v>242.597800826368</c:v>
                </c:pt>
              </c:numCache>
            </c:numRef>
          </c:val>
          <c:smooth val="0"/>
          <c:extLst>
            <c:ext xmlns:c16="http://schemas.microsoft.com/office/drawing/2014/chart" uri="{C3380CC4-5D6E-409C-BE32-E72D297353CC}">
              <c16:uniqueId val="{00000002-0249-4F87-85AE-045E8A5170BB}"/>
            </c:ext>
          </c:extLst>
        </c:ser>
        <c:dLbls>
          <c:showLegendKey val="0"/>
          <c:showVal val="0"/>
          <c:showCatName val="0"/>
          <c:showSerName val="0"/>
          <c:showPercent val="0"/>
          <c:showBubbleSize val="0"/>
        </c:dLbls>
        <c:marker val="1"/>
        <c:smooth val="0"/>
        <c:axId val="717580808"/>
        <c:axId val="717577672"/>
      </c:lineChart>
      <c:catAx>
        <c:axId val="71757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7575320"/>
        <c:crosses val="autoZero"/>
        <c:auto val="1"/>
        <c:lblAlgn val="ctr"/>
        <c:lblOffset val="100"/>
        <c:noMultiLvlLbl val="0"/>
      </c:catAx>
      <c:valAx>
        <c:axId val="71757532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4928"/>
        <c:crosses val="autoZero"/>
        <c:crossBetween val="between"/>
      </c:valAx>
      <c:valAx>
        <c:axId val="71757767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0808"/>
        <c:crosses val="max"/>
        <c:crossBetween val="between"/>
      </c:valAx>
      <c:catAx>
        <c:axId val="717580808"/>
        <c:scaling>
          <c:orientation val="minMax"/>
        </c:scaling>
        <c:delete val="1"/>
        <c:axPos val="b"/>
        <c:numFmt formatCode="General" sourceLinked="1"/>
        <c:majorTickMark val="out"/>
        <c:minorTickMark val="none"/>
        <c:tickLblPos val="nextTo"/>
        <c:crossAx val="7175776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Jun/23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Distribución!$CK$37:$CK$40</c:f>
              <c:numCache>
                <c:formatCode>0.00</c:formatCode>
                <c:ptCount val="4"/>
                <c:pt idx="0">
                  <c:v>193.80349000000001</c:v>
                </c:pt>
                <c:pt idx="1">
                  <c:v>209.39554999999999</c:v>
                </c:pt>
                <c:pt idx="2">
                  <c:v>218.32468</c:v>
                </c:pt>
                <c:pt idx="3">
                  <c:v>177.68444</c:v>
                </c:pt>
              </c:numCache>
            </c:numRef>
          </c:val>
          <c:extLst>
            <c:ext xmlns:c16="http://schemas.microsoft.com/office/drawing/2014/chart" uri="{C3380CC4-5D6E-409C-BE32-E72D297353CC}">
              <c16:uniqueId val="{00000000-9241-4266-BC01-A3747899B682}"/>
            </c:ext>
          </c:extLst>
        </c:ser>
        <c:dLbls>
          <c:showLegendKey val="0"/>
          <c:showVal val="0"/>
          <c:showCatName val="0"/>
          <c:showSerName val="0"/>
          <c:showPercent val="0"/>
          <c:showBubbleSize val="0"/>
        </c:dLbls>
        <c:gapWidth val="219"/>
        <c:axId val="717584728"/>
        <c:axId val="717584336"/>
      </c:barChart>
      <c:catAx>
        <c:axId val="71758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84336"/>
        <c:crosses val="autoZero"/>
        <c:auto val="1"/>
        <c:lblAlgn val="ctr"/>
        <c:lblOffset val="100"/>
        <c:noMultiLvlLbl val="0"/>
      </c:catAx>
      <c:valAx>
        <c:axId val="717584336"/>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84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Jul/23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Distribución!$CS$8:$CS$14</c:f>
              <c:numCache>
                <c:formatCode>0.00</c:formatCode>
                <c:ptCount val="7"/>
                <c:pt idx="0">
                  <c:v>292.66266891200002</c:v>
                </c:pt>
                <c:pt idx="1">
                  <c:v>354.82211788900003</c:v>
                </c:pt>
                <c:pt idx="2">
                  <c:v>347.70209542999999</c:v>
                </c:pt>
                <c:pt idx="3">
                  <c:v>214.39682101099999</c:v>
                </c:pt>
                <c:pt idx="4">
                  <c:v>269.86268127699998</c:v>
                </c:pt>
                <c:pt idx="5">
                  <c:v>360.12621885099998</c:v>
                </c:pt>
                <c:pt idx="6">
                  <c:v>552.84572399299998</c:v>
                </c:pt>
              </c:numCache>
            </c:numRef>
          </c:val>
          <c:extLst>
            <c:ext xmlns:c16="http://schemas.microsoft.com/office/drawing/2014/chart" uri="{C3380CC4-5D6E-409C-BE32-E72D297353CC}">
              <c16:uniqueId val="{00000000-D58A-48E4-8713-5299A885CFAD}"/>
            </c:ext>
          </c:extLst>
        </c:ser>
        <c:dLbls>
          <c:showLegendKey val="0"/>
          <c:showVal val="0"/>
          <c:showCatName val="0"/>
          <c:showSerName val="0"/>
          <c:showPercent val="0"/>
          <c:showBubbleSize val="0"/>
        </c:dLbls>
        <c:gapWidth val="219"/>
        <c:axId val="717576496"/>
        <c:axId val="71758512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Distribución!$CV$8:$CV$14</c:f>
              <c:numCache>
                <c:formatCode>_(* #,##0.00_);_(* \(#,##0.00\);_(* "-"??_);_(@_)</c:formatCode>
                <c:ptCount val="7"/>
                <c:pt idx="0">
                  <c:v>300.03825872679801</c:v>
                </c:pt>
                <c:pt idx="1">
                  <c:v>300.03825872679801</c:v>
                </c:pt>
                <c:pt idx="2">
                  <c:v>300.03825872679801</c:v>
                </c:pt>
                <c:pt idx="3">
                  <c:v>300.03825872679801</c:v>
                </c:pt>
                <c:pt idx="4">
                  <c:v>300.03825872679801</c:v>
                </c:pt>
                <c:pt idx="5">
                  <c:v>300.03825872679801</c:v>
                </c:pt>
                <c:pt idx="6">
                  <c:v>300.03825872679801</c:v>
                </c:pt>
              </c:numCache>
            </c:numRef>
          </c:val>
          <c:smooth val="0"/>
          <c:extLst>
            <c:ext xmlns:c16="http://schemas.microsoft.com/office/drawing/2014/chart" uri="{C3380CC4-5D6E-409C-BE32-E72D297353CC}">
              <c16:uniqueId val="{00000001-D58A-48E4-8713-5299A885CFAD}"/>
            </c:ext>
          </c:extLst>
        </c:ser>
        <c:dLbls>
          <c:showLegendKey val="0"/>
          <c:showVal val="0"/>
          <c:showCatName val="0"/>
          <c:showSerName val="0"/>
          <c:showPercent val="0"/>
          <c:showBubbleSize val="0"/>
        </c:dLbls>
        <c:marker val="1"/>
        <c:smooth val="0"/>
        <c:axId val="717580416"/>
        <c:axId val="717578848"/>
      </c:lineChart>
      <c:catAx>
        <c:axId val="717576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85120"/>
        <c:crosses val="autoZero"/>
        <c:auto val="1"/>
        <c:lblAlgn val="ctr"/>
        <c:lblOffset val="100"/>
        <c:noMultiLvlLbl val="0"/>
      </c:catAx>
      <c:valAx>
        <c:axId val="71758512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6496"/>
        <c:crosses val="autoZero"/>
        <c:crossBetween val="between"/>
      </c:valAx>
      <c:valAx>
        <c:axId val="71757884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0416"/>
        <c:crosses val="max"/>
        <c:crossBetween val="between"/>
      </c:valAx>
      <c:catAx>
        <c:axId val="717580416"/>
        <c:scaling>
          <c:orientation val="minMax"/>
        </c:scaling>
        <c:delete val="1"/>
        <c:axPos val="b"/>
        <c:numFmt formatCode="General" sourceLinked="1"/>
        <c:majorTickMark val="out"/>
        <c:minorTickMark val="none"/>
        <c:tickLblPos val="nextTo"/>
        <c:crossAx val="7175788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Jul/23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B6-47FC-8A01-6647986442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Distribución!$CS$16:$CS$22</c:f>
              <c:numCache>
                <c:formatCode>0.00</c:formatCode>
                <c:ptCount val="7"/>
                <c:pt idx="0">
                  <c:v>223.08449664</c:v>
                </c:pt>
                <c:pt idx="1">
                  <c:v>372.610221357</c:v>
                </c:pt>
                <c:pt idx="2">
                  <c:v>430.91838665699999</c:v>
                </c:pt>
                <c:pt idx="3">
                  <c:v>235.478259807</c:v>
                </c:pt>
                <c:pt idx="4">
                  <c:v>228.16686807900001</c:v>
                </c:pt>
                <c:pt idx="5">
                  <c:v>177.053961947</c:v>
                </c:pt>
                <c:pt idx="6">
                  <c:v>258.94440794000002</c:v>
                </c:pt>
              </c:numCache>
            </c:numRef>
          </c:val>
          <c:extLst>
            <c:ext xmlns:c16="http://schemas.microsoft.com/office/drawing/2014/chart" uri="{C3380CC4-5D6E-409C-BE32-E72D297353CC}">
              <c16:uniqueId val="{00000001-17B6-47FC-8A01-6647986442DA}"/>
            </c:ext>
          </c:extLst>
        </c:ser>
        <c:dLbls>
          <c:showLegendKey val="0"/>
          <c:showVal val="0"/>
          <c:showCatName val="0"/>
          <c:showSerName val="0"/>
          <c:showPercent val="0"/>
          <c:showBubbleSize val="0"/>
        </c:dLbls>
        <c:gapWidth val="219"/>
        <c:axId val="717578064"/>
        <c:axId val="71758551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Distribución!$CV$16:$CV$22</c:f>
              <c:numCache>
                <c:formatCode>_(* #,##0.00_);_(* \(#,##0.00\);_(* "-"??_);_(@_)</c:formatCode>
                <c:ptCount val="7"/>
                <c:pt idx="0">
                  <c:v>267.65674164925298</c:v>
                </c:pt>
                <c:pt idx="1">
                  <c:v>267.65674164925298</c:v>
                </c:pt>
                <c:pt idx="2">
                  <c:v>267.65674164925298</c:v>
                </c:pt>
                <c:pt idx="3">
                  <c:v>267.65674164925298</c:v>
                </c:pt>
                <c:pt idx="4">
                  <c:v>267.65674164925298</c:v>
                </c:pt>
                <c:pt idx="5">
                  <c:v>267.65674164925298</c:v>
                </c:pt>
                <c:pt idx="6">
                  <c:v>267.65674164925298</c:v>
                </c:pt>
              </c:numCache>
            </c:numRef>
          </c:val>
          <c:smooth val="0"/>
          <c:extLst>
            <c:ext xmlns:c16="http://schemas.microsoft.com/office/drawing/2014/chart" uri="{C3380CC4-5D6E-409C-BE32-E72D297353CC}">
              <c16:uniqueId val="{00000002-17B6-47FC-8A01-6647986442DA}"/>
            </c:ext>
          </c:extLst>
        </c:ser>
        <c:dLbls>
          <c:showLegendKey val="0"/>
          <c:showVal val="0"/>
          <c:showCatName val="0"/>
          <c:showSerName val="0"/>
          <c:showPercent val="0"/>
          <c:showBubbleSize val="0"/>
        </c:dLbls>
        <c:marker val="1"/>
        <c:smooth val="0"/>
        <c:axId val="717585904"/>
        <c:axId val="717581592"/>
      </c:lineChart>
      <c:catAx>
        <c:axId val="717578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85512"/>
        <c:crosses val="autoZero"/>
        <c:auto val="1"/>
        <c:lblAlgn val="ctr"/>
        <c:lblOffset val="100"/>
        <c:noMultiLvlLbl val="0"/>
      </c:catAx>
      <c:valAx>
        <c:axId val="71758551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8064"/>
        <c:crosses val="autoZero"/>
        <c:crossBetween val="between"/>
      </c:valAx>
      <c:valAx>
        <c:axId val="71758159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5904"/>
        <c:crosses val="max"/>
        <c:crossBetween val="between"/>
      </c:valAx>
      <c:catAx>
        <c:axId val="717585904"/>
        <c:scaling>
          <c:orientation val="minMax"/>
        </c:scaling>
        <c:delete val="1"/>
        <c:axPos val="b"/>
        <c:numFmt formatCode="General" sourceLinked="1"/>
        <c:majorTickMark val="out"/>
        <c:minorTickMark val="none"/>
        <c:tickLblPos val="nextTo"/>
        <c:crossAx val="7175815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Jul/23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CE-44EA-A70C-61A135A618E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Distribución!$CS$24:$CS$28</c:f>
              <c:numCache>
                <c:formatCode>0.00</c:formatCode>
                <c:ptCount val="5"/>
                <c:pt idx="0">
                  <c:v>421.66135144399999</c:v>
                </c:pt>
                <c:pt idx="1">
                  <c:v>402.25895601500002</c:v>
                </c:pt>
                <c:pt idx="2">
                  <c:v>318.48068644699998</c:v>
                </c:pt>
                <c:pt idx="3">
                  <c:v>216.31512361200001</c:v>
                </c:pt>
                <c:pt idx="4">
                  <c:v>504.12957399099997</c:v>
                </c:pt>
              </c:numCache>
            </c:numRef>
          </c:val>
          <c:extLst>
            <c:ext xmlns:c16="http://schemas.microsoft.com/office/drawing/2014/chart" uri="{C3380CC4-5D6E-409C-BE32-E72D297353CC}">
              <c16:uniqueId val="{00000001-7CCE-44EA-A70C-61A135A618E2}"/>
            </c:ext>
          </c:extLst>
        </c:ser>
        <c:dLbls>
          <c:showLegendKey val="0"/>
          <c:showVal val="0"/>
          <c:showCatName val="0"/>
          <c:showSerName val="0"/>
          <c:showPercent val="0"/>
          <c:showBubbleSize val="0"/>
        </c:dLbls>
        <c:gapWidth val="219"/>
        <c:axId val="717593744"/>
        <c:axId val="71758982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Distribución!$CV$24:$CV$28</c:f>
              <c:numCache>
                <c:formatCode>_(* #,##0.00_);_(* \(#,##0.00\);_(* "-"??_);_(@_)</c:formatCode>
                <c:ptCount val="5"/>
                <c:pt idx="0">
                  <c:v>258.28024712613802</c:v>
                </c:pt>
                <c:pt idx="1">
                  <c:v>258.28024712613802</c:v>
                </c:pt>
                <c:pt idx="2">
                  <c:v>258.28024712613802</c:v>
                </c:pt>
                <c:pt idx="3">
                  <c:v>258.28024712613802</c:v>
                </c:pt>
                <c:pt idx="4">
                  <c:v>258.28024712613802</c:v>
                </c:pt>
              </c:numCache>
            </c:numRef>
          </c:val>
          <c:smooth val="0"/>
          <c:extLst>
            <c:ext xmlns:c16="http://schemas.microsoft.com/office/drawing/2014/chart" uri="{C3380CC4-5D6E-409C-BE32-E72D297353CC}">
              <c16:uniqueId val="{00000002-7CCE-44EA-A70C-61A135A618E2}"/>
            </c:ext>
          </c:extLst>
        </c:ser>
        <c:dLbls>
          <c:showLegendKey val="0"/>
          <c:showVal val="0"/>
          <c:showCatName val="0"/>
          <c:showSerName val="0"/>
          <c:showPercent val="0"/>
          <c:showBubbleSize val="0"/>
        </c:dLbls>
        <c:marker val="1"/>
        <c:smooth val="0"/>
        <c:axId val="717589432"/>
        <c:axId val="717592568"/>
      </c:lineChart>
      <c:catAx>
        <c:axId val="71759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89824"/>
        <c:crosses val="autoZero"/>
        <c:auto val="1"/>
        <c:lblAlgn val="ctr"/>
        <c:lblOffset val="100"/>
        <c:noMultiLvlLbl val="0"/>
      </c:catAx>
      <c:valAx>
        <c:axId val="71758982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93744"/>
        <c:crosses val="autoZero"/>
        <c:crossBetween val="between"/>
      </c:valAx>
      <c:valAx>
        <c:axId val="71759256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9432"/>
        <c:crosses val="max"/>
        <c:crossBetween val="between"/>
      </c:valAx>
      <c:catAx>
        <c:axId val="717589432"/>
        <c:scaling>
          <c:orientation val="minMax"/>
        </c:scaling>
        <c:delete val="1"/>
        <c:axPos val="b"/>
        <c:numFmt formatCode="General" sourceLinked="1"/>
        <c:majorTickMark val="out"/>
        <c:minorTickMark val="none"/>
        <c:tickLblPos val="nextTo"/>
        <c:crossAx val="7175925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Jul/23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E1-4775-A8BA-995FE20A02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Distribución!$CS$30:$CS$35</c:f>
              <c:numCache>
                <c:formatCode>0.00</c:formatCode>
                <c:ptCount val="6"/>
                <c:pt idx="0">
                  <c:v>286.73718133599999</c:v>
                </c:pt>
                <c:pt idx="1">
                  <c:v>331.50268940699999</c:v>
                </c:pt>
                <c:pt idx="2">
                  <c:v>507.69197600000001</c:v>
                </c:pt>
                <c:pt idx="3">
                  <c:v>171.695513766</c:v>
                </c:pt>
                <c:pt idx="4">
                  <c:v>341.09576012100001</c:v>
                </c:pt>
                <c:pt idx="5">
                  <c:v>317.70012167099998</c:v>
                </c:pt>
              </c:numCache>
            </c:numRef>
          </c:val>
          <c:extLst>
            <c:ext xmlns:c16="http://schemas.microsoft.com/office/drawing/2014/chart" uri="{C3380CC4-5D6E-409C-BE32-E72D297353CC}">
              <c16:uniqueId val="{00000001-B6E1-4775-A8BA-995FE20A0268}"/>
            </c:ext>
          </c:extLst>
        </c:ser>
        <c:dLbls>
          <c:showLegendKey val="0"/>
          <c:showVal val="0"/>
          <c:showCatName val="0"/>
          <c:showSerName val="0"/>
          <c:showPercent val="0"/>
          <c:showBubbleSize val="0"/>
        </c:dLbls>
        <c:gapWidth val="219"/>
        <c:axId val="717594136"/>
        <c:axId val="71759021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Distribución!$CV$30:$CV$35</c:f>
              <c:numCache>
                <c:formatCode>_(* #,##0.00_);_(* \(#,##0.00\);_(* "-"??_);_(@_)</c:formatCode>
                <c:ptCount val="6"/>
                <c:pt idx="0">
                  <c:v>243.34892510445999</c:v>
                </c:pt>
                <c:pt idx="1">
                  <c:v>243.34892510445999</c:v>
                </c:pt>
                <c:pt idx="2">
                  <c:v>243.34892510445999</c:v>
                </c:pt>
                <c:pt idx="3">
                  <c:v>243.34892510445999</c:v>
                </c:pt>
                <c:pt idx="4">
                  <c:v>243.34892510445999</c:v>
                </c:pt>
                <c:pt idx="5">
                  <c:v>243.34892510445999</c:v>
                </c:pt>
              </c:numCache>
            </c:numRef>
          </c:val>
          <c:smooth val="0"/>
          <c:extLst>
            <c:ext xmlns:c16="http://schemas.microsoft.com/office/drawing/2014/chart" uri="{C3380CC4-5D6E-409C-BE32-E72D297353CC}">
              <c16:uniqueId val="{00000002-B6E1-4775-A8BA-995FE20A0268}"/>
            </c:ext>
          </c:extLst>
        </c:ser>
        <c:dLbls>
          <c:showLegendKey val="0"/>
          <c:showVal val="0"/>
          <c:showCatName val="0"/>
          <c:showSerName val="0"/>
          <c:showPercent val="0"/>
          <c:showBubbleSize val="0"/>
        </c:dLbls>
        <c:marker val="1"/>
        <c:smooth val="0"/>
        <c:axId val="717589040"/>
        <c:axId val="717590608"/>
      </c:lineChart>
      <c:catAx>
        <c:axId val="717594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7590216"/>
        <c:crosses val="autoZero"/>
        <c:auto val="1"/>
        <c:lblAlgn val="ctr"/>
        <c:lblOffset val="100"/>
        <c:noMultiLvlLbl val="0"/>
      </c:catAx>
      <c:valAx>
        <c:axId val="717590216"/>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94136"/>
        <c:crosses val="autoZero"/>
        <c:crossBetween val="between"/>
      </c:valAx>
      <c:valAx>
        <c:axId val="71759060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9040"/>
        <c:crosses val="max"/>
        <c:crossBetween val="between"/>
      </c:valAx>
      <c:catAx>
        <c:axId val="717589040"/>
        <c:scaling>
          <c:orientation val="minMax"/>
        </c:scaling>
        <c:delete val="1"/>
        <c:axPos val="b"/>
        <c:numFmt formatCode="General" sourceLinked="1"/>
        <c:majorTickMark val="out"/>
        <c:minorTickMark val="none"/>
        <c:tickLblPos val="nextTo"/>
        <c:crossAx val="7175906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Jul/23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Distribución!$CS$37:$CS$40</c:f>
              <c:numCache>
                <c:formatCode>0.00</c:formatCode>
                <c:ptCount val="4"/>
                <c:pt idx="0">
                  <c:v>191.81169219</c:v>
                </c:pt>
                <c:pt idx="1">
                  <c:v>207.62760660000001</c:v>
                </c:pt>
                <c:pt idx="2">
                  <c:v>213.94766486099999</c:v>
                </c:pt>
                <c:pt idx="3">
                  <c:v>175.547307219</c:v>
                </c:pt>
              </c:numCache>
            </c:numRef>
          </c:val>
          <c:extLst>
            <c:ext xmlns:c16="http://schemas.microsoft.com/office/drawing/2014/chart" uri="{C3380CC4-5D6E-409C-BE32-E72D297353CC}">
              <c16:uniqueId val="{00000000-5A45-4DC0-BA90-F0EBB0BA36F8}"/>
            </c:ext>
          </c:extLst>
        </c:ser>
        <c:dLbls>
          <c:showLegendKey val="0"/>
          <c:showVal val="0"/>
          <c:showCatName val="0"/>
          <c:showSerName val="0"/>
          <c:showPercent val="0"/>
          <c:showBubbleSize val="0"/>
        </c:dLbls>
        <c:gapWidth val="219"/>
        <c:axId val="717588256"/>
        <c:axId val="717591784"/>
      </c:barChart>
      <c:catAx>
        <c:axId val="717588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91784"/>
        <c:crosses val="autoZero"/>
        <c:auto val="1"/>
        <c:lblAlgn val="ctr"/>
        <c:lblOffset val="100"/>
        <c:noMultiLvlLbl val="0"/>
      </c:catAx>
      <c:valAx>
        <c:axId val="717591784"/>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88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Ago/23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Distribución!$DA$8:$DA$14</c:f>
              <c:numCache>
                <c:formatCode>0.00</c:formatCode>
                <c:ptCount val="7"/>
                <c:pt idx="0">
                  <c:v>287.43045463099998</c:v>
                </c:pt>
                <c:pt idx="1">
                  <c:v>350.28287654100001</c:v>
                </c:pt>
                <c:pt idx="2">
                  <c:v>348.63111466399999</c:v>
                </c:pt>
                <c:pt idx="3">
                  <c:v>210.75123939400001</c:v>
                </c:pt>
                <c:pt idx="4">
                  <c:v>266.04747001700002</c:v>
                </c:pt>
                <c:pt idx="5">
                  <c:v>354.82654303599998</c:v>
                </c:pt>
                <c:pt idx="6">
                  <c:v>542.211079391</c:v>
                </c:pt>
              </c:numCache>
            </c:numRef>
          </c:val>
          <c:extLst>
            <c:ext xmlns:c16="http://schemas.microsoft.com/office/drawing/2014/chart" uri="{C3380CC4-5D6E-409C-BE32-E72D297353CC}">
              <c16:uniqueId val="{00000000-E67D-4221-868C-DEB3D06D3D23}"/>
            </c:ext>
          </c:extLst>
        </c:ser>
        <c:dLbls>
          <c:showLegendKey val="0"/>
          <c:showVal val="0"/>
          <c:showCatName val="0"/>
          <c:showSerName val="0"/>
          <c:showPercent val="0"/>
          <c:showBubbleSize val="0"/>
        </c:dLbls>
        <c:gapWidth val="219"/>
        <c:axId val="717592176"/>
        <c:axId val="71759296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Distribución!$DD$8:$DD$14</c:f>
              <c:numCache>
                <c:formatCode>_(* #,##0.00_);_(* \(#,##0.00\);_(* "-"??_);_(@_)</c:formatCode>
                <c:ptCount val="7"/>
                <c:pt idx="0">
                  <c:v>299.02210028046301</c:v>
                </c:pt>
                <c:pt idx="1">
                  <c:v>299.02210028046301</c:v>
                </c:pt>
                <c:pt idx="2">
                  <c:v>299.02210028046301</c:v>
                </c:pt>
                <c:pt idx="3">
                  <c:v>299.02210028046301</c:v>
                </c:pt>
                <c:pt idx="4">
                  <c:v>299.02210028046301</c:v>
                </c:pt>
                <c:pt idx="5">
                  <c:v>299.02210028046301</c:v>
                </c:pt>
                <c:pt idx="6">
                  <c:v>299.02210028046301</c:v>
                </c:pt>
              </c:numCache>
            </c:numRef>
          </c:val>
          <c:smooth val="0"/>
          <c:extLst>
            <c:ext xmlns:c16="http://schemas.microsoft.com/office/drawing/2014/chart" uri="{C3380CC4-5D6E-409C-BE32-E72D297353CC}">
              <c16:uniqueId val="{00000001-E67D-4221-868C-DEB3D06D3D23}"/>
            </c:ext>
          </c:extLst>
        </c:ser>
        <c:dLbls>
          <c:showLegendKey val="0"/>
          <c:showVal val="0"/>
          <c:showCatName val="0"/>
          <c:showSerName val="0"/>
          <c:showPercent val="0"/>
          <c:showBubbleSize val="0"/>
        </c:dLbls>
        <c:marker val="1"/>
        <c:smooth val="0"/>
        <c:axId val="717587864"/>
        <c:axId val="717591392"/>
      </c:lineChart>
      <c:catAx>
        <c:axId val="717592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92960"/>
        <c:crosses val="autoZero"/>
        <c:auto val="1"/>
        <c:lblAlgn val="ctr"/>
        <c:lblOffset val="100"/>
        <c:noMultiLvlLbl val="0"/>
      </c:catAx>
      <c:valAx>
        <c:axId val="71759296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92176"/>
        <c:crosses val="autoZero"/>
        <c:crossBetween val="between"/>
      </c:valAx>
      <c:valAx>
        <c:axId val="71759139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87864"/>
        <c:crosses val="max"/>
        <c:crossBetween val="between"/>
      </c:valAx>
      <c:catAx>
        <c:axId val="717587864"/>
        <c:scaling>
          <c:orientation val="minMax"/>
        </c:scaling>
        <c:delete val="1"/>
        <c:axPos val="b"/>
        <c:numFmt formatCode="General" sourceLinked="1"/>
        <c:majorTickMark val="out"/>
        <c:minorTickMark val="none"/>
        <c:tickLblPos val="nextTo"/>
        <c:crossAx val="7175913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Ago/23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DB-45B3-B789-007C4517AD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Distribución!$DA$16:$DA$22</c:f>
              <c:numCache>
                <c:formatCode>0.00</c:formatCode>
                <c:ptCount val="7"/>
                <c:pt idx="0">
                  <c:v>220.209316323</c:v>
                </c:pt>
                <c:pt idx="1">
                  <c:v>366.993671318</c:v>
                </c:pt>
                <c:pt idx="2">
                  <c:v>426.66281728500002</c:v>
                </c:pt>
                <c:pt idx="3">
                  <c:v>233.87579282199999</c:v>
                </c:pt>
                <c:pt idx="4">
                  <c:v>224.51994559600001</c:v>
                </c:pt>
                <c:pt idx="5">
                  <c:v>174.29442665400001</c:v>
                </c:pt>
                <c:pt idx="6">
                  <c:v>251.99555784</c:v>
                </c:pt>
              </c:numCache>
            </c:numRef>
          </c:val>
          <c:extLst>
            <c:ext xmlns:c16="http://schemas.microsoft.com/office/drawing/2014/chart" uri="{C3380CC4-5D6E-409C-BE32-E72D297353CC}">
              <c16:uniqueId val="{00000001-E9DB-45B3-B789-007C4517AD8C}"/>
            </c:ext>
          </c:extLst>
        </c:ser>
        <c:dLbls>
          <c:showLegendKey val="0"/>
          <c:showVal val="0"/>
          <c:showCatName val="0"/>
          <c:showSerName val="0"/>
          <c:showPercent val="0"/>
          <c:showBubbleSize val="0"/>
        </c:dLbls>
        <c:gapWidth val="219"/>
        <c:axId val="717593352"/>
        <c:axId val="71756238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Distribución!$DD$16:$DD$22</c:f>
              <c:numCache>
                <c:formatCode>_(* #,##0.00_);_(* \(#,##0.00\);_(* "-"??_);_(@_)</c:formatCode>
                <c:ptCount val="7"/>
                <c:pt idx="0">
                  <c:v>259.74588166671498</c:v>
                </c:pt>
                <c:pt idx="1">
                  <c:v>259.74588166671498</c:v>
                </c:pt>
                <c:pt idx="2">
                  <c:v>259.74588166671498</c:v>
                </c:pt>
                <c:pt idx="3">
                  <c:v>259.74588166671498</c:v>
                </c:pt>
                <c:pt idx="4">
                  <c:v>259.74588166671498</c:v>
                </c:pt>
                <c:pt idx="5">
                  <c:v>259.74588166671498</c:v>
                </c:pt>
                <c:pt idx="6">
                  <c:v>259.74588166671498</c:v>
                </c:pt>
              </c:numCache>
            </c:numRef>
          </c:val>
          <c:smooth val="0"/>
          <c:extLst>
            <c:ext xmlns:c16="http://schemas.microsoft.com/office/drawing/2014/chart" uri="{C3380CC4-5D6E-409C-BE32-E72D297353CC}">
              <c16:uniqueId val="{00000002-E9DB-45B3-B789-007C4517AD8C}"/>
            </c:ext>
          </c:extLst>
        </c:ser>
        <c:dLbls>
          <c:showLegendKey val="0"/>
          <c:showVal val="0"/>
          <c:showCatName val="0"/>
          <c:showSerName val="0"/>
          <c:showPercent val="0"/>
          <c:showBubbleSize val="0"/>
        </c:dLbls>
        <c:marker val="1"/>
        <c:smooth val="0"/>
        <c:axId val="717566304"/>
        <c:axId val="717565128"/>
      </c:lineChart>
      <c:catAx>
        <c:axId val="717593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62384"/>
        <c:crosses val="autoZero"/>
        <c:auto val="1"/>
        <c:lblAlgn val="ctr"/>
        <c:lblOffset val="100"/>
        <c:noMultiLvlLbl val="0"/>
      </c:catAx>
      <c:valAx>
        <c:axId val="717562384"/>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93352"/>
        <c:crosses val="autoZero"/>
        <c:crossBetween val="between"/>
      </c:valAx>
      <c:valAx>
        <c:axId val="71756512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66304"/>
        <c:crosses val="max"/>
        <c:crossBetween val="between"/>
      </c:valAx>
      <c:catAx>
        <c:axId val="717566304"/>
        <c:scaling>
          <c:orientation val="minMax"/>
        </c:scaling>
        <c:delete val="1"/>
        <c:axPos val="b"/>
        <c:numFmt formatCode="General" sourceLinked="1"/>
        <c:majorTickMark val="out"/>
        <c:minorTickMark val="none"/>
        <c:tickLblPos val="nextTo"/>
        <c:crossAx val="7175651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'5. CEO'!$D$6</c:f>
              <c:strCache>
                <c:ptCount val="1"/>
                <c:pt idx="0">
                  <c:v>GM</c:v>
                </c:pt>
              </c:strCache>
            </c:strRef>
          </c:tx>
          <c:spPr>
            <a:solidFill>
              <a:schemeClr val="accent2"/>
            </a:solidFill>
            <a:ln>
              <a:noFill/>
            </a:ln>
            <a:effectLst/>
          </c:spPr>
          <c:val>
            <c:numRef>
              <c:f>'5. CEO'!$D$7:$D$18</c:f>
              <c:numCache>
                <c:formatCode>0.00</c:formatCode>
                <c:ptCount val="12"/>
                <c:pt idx="0">
                  <c:v>381.42919999999998</c:v>
                </c:pt>
                <c:pt idx="1">
                  <c:v>393.41800000000001</c:v>
                </c:pt>
                <c:pt idx="2">
                  <c:v>396.4819</c:v>
                </c:pt>
                <c:pt idx="3">
                  <c:v>391.64670000000001</c:v>
                </c:pt>
                <c:pt idx="4">
                  <c:v>406.96550000000002</c:v>
                </c:pt>
                <c:pt idx="5">
                  <c:v>407.24029999999999</c:v>
                </c:pt>
                <c:pt idx="6">
                  <c:v>401.053</c:v>
                </c:pt>
                <c:pt idx="7">
                  <c:v>408.48169999999999</c:v>
                </c:pt>
                <c:pt idx="8">
                  <c:v>408.92450000000002</c:v>
                </c:pt>
                <c:pt idx="9">
                  <c:v>410.18009999999998</c:v>
                </c:pt>
                <c:pt idx="10">
                  <c:v>411.01249999999999</c:v>
                </c:pt>
                <c:pt idx="11">
                  <c:v>388.93369999999999</c:v>
                </c:pt>
              </c:numCache>
            </c:numRef>
          </c:val>
          <c:extLst>
            <c:ext xmlns:c16="http://schemas.microsoft.com/office/drawing/2014/chart" uri="{C3380CC4-5D6E-409C-BE32-E72D297353CC}">
              <c16:uniqueId val="{00000000-8E6F-403F-9133-F8F821D03ADE}"/>
            </c:ext>
          </c:extLst>
        </c:ser>
        <c:ser>
          <c:idx val="2"/>
          <c:order val="2"/>
          <c:tx>
            <c:strRef>
              <c:f>'5. CEO'!$G$6</c:f>
              <c:strCache>
                <c:ptCount val="1"/>
                <c:pt idx="0">
                  <c:v>D</c:v>
                </c:pt>
              </c:strCache>
            </c:strRef>
          </c:tx>
          <c:spPr>
            <a:solidFill>
              <a:schemeClr val="accent3"/>
            </a:solidFill>
            <a:ln>
              <a:noFill/>
            </a:ln>
            <a:effectLst/>
          </c:spPr>
          <c:val>
            <c:numRef>
              <c:f>'5. CEO'!$G$7:$G$18</c:f>
              <c:numCache>
                <c:formatCode>0.00</c:formatCode>
                <c:ptCount val="12"/>
                <c:pt idx="0">
                  <c:v>282.04399999999998</c:v>
                </c:pt>
                <c:pt idx="1">
                  <c:v>254.70150000000001</c:v>
                </c:pt>
                <c:pt idx="2">
                  <c:v>251.43790000000001</c:v>
                </c:pt>
                <c:pt idx="3">
                  <c:v>260.80799999999999</c:v>
                </c:pt>
                <c:pt idx="4">
                  <c:v>264.36290000000002</c:v>
                </c:pt>
                <c:pt idx="5">
                  <c:v>261.3535</c:v>
                </c:pt>
                <c:pt idx="6">
                  <c:v>247.83779999999999</c:v>
                </c:pt>
                <c:pt idx="7">
                  <c:v>257.24939999999998</c:v>
                </c:pt>
                <c:pt idx="8">
                  <c:v>265.73239999999998</c:v>
                </c:pt>
                <c:pt idx="9">
                  <c:v>264.32150000000001</c:v>
                </c:pt>
                <c:pt idx="10">
                  <c:v>257.7423</c:v>
                </c:pt>
                <c:pt idx="11">
                  <c:v>269.91899999999998</c:v>
                </c:pt>
              </c:numCache>
            </c:numRef>
          </c:val>
          <c:extLst>
            <c:ext xmlns:c16="http://schemas.microsoft.com/office/drawing/2014/chart" uri="{C3380CC4-5D6E-409C-BE32-E72D297353CC}">
              <c16:uniqueId val="{00000001-8E6F-403F-9133-F8F821D03ADE}"/>
            </c:ext>
          </c:extLst>
        </c:ser>
        <c:ser>
          <c:idx val="3"/>
          <c:order val="3"/>
          <c:tx>
            <c:strRef>
              <c:f>'5. CEO'!$H$6</c:f>
              <c:strCache>
                <c:ptCount val="1"/>
                <c:pt idx="0">
                  <c:v>CV</c:v>
                </c:pt>
              </c:strCache>
            </c:strRef>
          </c:tx>
          <c:spPr>
            <a:solidFill>
              <a:schemeClr val="accent4"/>
            </a:solidFill>
            <a:ln>
              <a:noFill/>
            </a:ln>
            <a:effectLst/>
          </c:spPr>
          <c:val>
            <c:numRef>
              <c:f>'5. CEO'!$H$7:$H$18</c:f>
              <c:numCache>
                <c:formatCode>0.00</c:formatCode>
                <c:ptCount val="12"/>
                <c:pt idx="0">
                  <c:v>189.05269999999999</c:v>
                </c:pt>
                <c:pt idx="1">
                  <c:v>195.2758</c:v>
                </c:pt>
                <c:pt idx="2">
                  <c:v>202.01759999999999</c:v>
                </c:pt>
                <c:pt idx="3">
                  <c:v>190.6412</c:v>
                </c:pt>
                <c:pt idx="4">
                  <c:v>188.01490000000001</c:v>
                </c:pt>
                <c:pt idx="5">
                  <c:v>197.352</c:v>
                </c:pt>
                <c:pt idx="6">
                  <c:v>201.18010000000001</c:v>
                </c:pt>
                <c:pt idx="7">
                  <c:v>174.02279999999999</c:v>
                </c:pt>
                <c:pt idx="8">
                  <c:v>191.3426</c:v>
                </c:pt>
                <c:pt idx="9">
                  <c:v>194.4829</c:v>
                </c:pt>
                <c:pt idx="10">
                  <c:v>186.72470000000001</c:v>
                </c:pt>
                <c:pt idx="11">
                  <c:v>191.3176</c:v>
                </c:pt>
              </c:numCache>
            </c:numRef>
          </c:val>
          <c:extLst>
            <c:ext xmlns:c16="http://schemas.microsoft.com/office/drawing/2014/chart" uri="{C3380CC4-5D6E-409C-BE32-E72D297353CC}">
              <c16:uniqueId val="{00000002-8E6F-403F-9133-F8F821D03ADE}"/>
            </c:ext>
          </c:extLst>
        </c:ser>
        <c:ser>
          <c:idx val="4"/>
          <c:order val="4"/>
          <c:tx>
            <c:strRef>
              <c:f>'5. CEO'!$F$6</c:f>
              <c:strCache>
                <c:ptCount val="1"/>
                <c:pt idx="0">
                  <c:v>PR</c:v>
                </c:pt>
              </c:strCache>
            </c:strRef>
          </c:tx>
          <c:spPr>
            <a:solidFill>
              <a:schemeClr val="accent5"/>
            </a:solidFill>
            <a:ln>
              <a:noFill/>
            </a:ln>
            <a:effectLst/>
          </c:spPr>
          <c:val>
            <c:numRef>
              <c:f>'5. CEO'!$F$7:$F$18</c:f>
              <c:numCache>
                <c:formatCode>0.00</c:formatCode>
                <c:ptCount val="12"/>
                <c:pt idx="0">
                  <c:v>86.840800000000002</c:v>
                </c:pt>
                <c:pt idx="1">
                  <c:v>87.2179</c:v>
                </c:pt>
                <c:pt idx="2">
                  <c:v>85.828999999999994</c:v>
                </c:pt>
                <c:pt idx="3">
                  <c:v>86.860299999999995</c:v>
                </c:pt>
                <c:pt idx="4">
                  <c:v>88.384299999999996</c:v>
                </c:pt>
                <c:pt idx="5">
                  <c:v>89.439800000000005</c:v>
                </c:pt>
                <c:pt idx="6">
                  <c:v>87.271600000000007</c:v>
                </c:pt>
                <c:pt idx="7">
                  <c:v>89.956500000000005</c:v>
                </c:pt>
                <c:pt idx="8">
                  <c:v>89.286500000000004</c:v>
                </c:pt>
                <c:pt idx="9">
                  <c:v>90.441100000000006</c:v>
                </c:pt>
                <c:pt idx="10">
                  <c:v>90.844300000000004</c:v>
                </c:pt>
                <c:pt idx="11">
                  <c:v>85.215999999999994</c:v>
                </c:pt>
              </c:numCache>
            </c:numRef>
          </c:val>
          <c:extLst>
            <c:ext xmlns:c16="http://schemas.microsoft.com/office/drawing/2014/chart" uri="{C3380CC4-5D6E-409C-BE32-E72D297353CC}">
              <c16:uniqueId val="{00000003-8E6F-403F-9133-F8F821D03ADE}"/>
            </c:ext>
          </c:extLst>
        </c:ser>
        <c:ser>
          <c:idx val="5"/>
          <c:order val="5"/>
          <c:tx>
            <c:strRef>
              <c:f>'5. CEO'!$E$6</c:f>
              <c:strCache>
                <c:ptCount val="1"/>
                <c:pt idx="0">
                  <c:v>TM</c:v>
                </c:pt>
              </c:strCache>
            </c:strRef>
          </c:tx>
          <c:spPr>
            <a:solidFill>
              <a:schemeClr val="accent6"/>
            </a:solidFill>
            <a:ln>
              <a:noFill/>
            </a:ln>
            <a:effectLst/>
          </c:spPr>
          <c:val>
            <c:numRef>
              <c:f>'5. CEO'!$E$7:$E$18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8E6F-403F-9133-F8F821D03ADE}"/>
            </c:ext>
          </c:extLst>
        </c:ser>
        <c:ser>
          <c:idx val="6"/>
          <c:order val="6"/>
          <c:tx>
            <c:strRef>
              <c:f>'5. CEO'!$I$6</c:f>
              <c:strCache>
                <c:ptCount val="1"/>
                <c:pt idx="0">
                  <c:v>RM</c:v>
                </c:pt>
              </c:strCache>
            </c:strRef>
          </c:tx>
          <c:spPr>
            <a:solidFill>
              <a:schemeClr val="accent5">
                <a:lumMod val="75000"/>
              </a:schemeClr>
            </a:solidFill>
            <a:ln>
              <a:noFill/>
            </a:ln>
            <a:effectLst/>
          </c:spPr>
          <c:val>
            <c:numRef>
              <c:f>'5. CEO'!$I$7:$I$18</c:f>
              <c:numCache>
                <c:formatCode>0.00</c:formatCode>
                <c:ptCount val="12"/>
                <c:pt idx="0">
                  <c:v>5.8638000000000003</c:v>
                </c:pt>
                <c:pt idx="1">
                  <c:v>8.3027999999999995</c:v>
                </c:pt>
                <c:pt idx="2">
                  <c:v>41.408900000000003</c:v>
                </c:pt>
                <c:pt idx="3">
                  <c:v>24.076699999999999</c:v>
                </c:pt>
                <c:pt idx="4">
                  <c:v>28.751899999999999</c:v>
                </c:pt>
                <c:pt idx="5">
                  <c:v>33.775300000000001</c:v>
                </c:pt>
                <c:pt idx="6">
                  <c:v>10.2464</c:v>
                </c:pt>
                <c:pt idx="7">
                  <c:v>1.5984</c:v>
                </c:pt>
                <c:pt idx="8">
                  <c:v>5.5046999999999997</c:v>
                </c:pt>
                <c:pt idx="9">
                  <c:v>6.2196999999999996</c:v>
                </c:pt>
                <c:pt idx="10">
                  <c:v>9.3437999999999999</c:v>
                </c:pt>
                <c:pt idx="11">
                  <c:v>14.3901</c:v>
                </c:pt>
              </c:numCache>
            </c:numRef>
          </c:val>
          <c:extLst>
            <c:ext xmlns:c16="http://schemas.microsoft.com/office/drawing/2014/chart" uri="{C3380CC4-5D6E-409C-BE32-E72D297353CC}">
              <c16:uniqueId val="{00000005-8E6F-403F-9133-F8F821D03AD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'5. CEO'!$J$6</c:f>
              <c:strCache>
                <c:ptCount val="1"/>
                <c:pt idx="0">
                  <c:v>CUV_119</c:v>
                </c:pt>
              </c:strCache>
            </c:strRef>
          </c:tx>
          <c:spPr>
            <a:ln w="28575" cap="rnd" cmpd="sng" algn="ctr">
              <a:solidFill>
                <a:schemeClr val="tx1"/>
              </a:solidFill>
              <a:prstDash val="solid"/>
              <a:round/>
            </a:ln>
            <a:effectLst/>
          </c:spPr>
          <c:marker>
            <c:symbol val="none"/>
          </c:marker>
          <c:cat>
            <c:strRef>
              <c:f>'5. CEO'!$A$7:$A$18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'5. CEO'!$J$7:$J$18</c:f>
              <c:numCache>
                <c:formatCode>0.00</c:formatCode>
                <c:ptCount val="12"/>
                <c:pt idx="0">
                  <c:v>1002.6644</c:v>
                </c:pt>
                <c:pt idx="1">
                  <c:v>993.18269999999995</c:v>
                </c:pt>
                <c:pt idx="2">
                  <c:v>1025.1387</c:v>
                </c:pt>
                <c:pt idx="3">
                  <c:v>1006.8703</c:v>
                </c:pt>
                <c:pt idx="4">
                  <c:v>1032.4119000000001</c:v>
                </c:pt>
                <c:pt idx="5">
                  <c:v>1046.3028999999999</c:v>
                </c:pt>
                <c:pt idx="6">
                  <c:v>996.14059999999995</c:v>
                </c:pt>
                <c:pt idx="7">
                  <c:v>983.57820000000004</c:v>
                </c:pt>
                <c:pt idx="8">
                  <c:v>1016.1598</c:v>
                </c:pt>
                <c:pt idx="9">
                  <c:v>1023.8375</c:v>
                </c:pt>
                <c:pt idx="10">
                  <c:v>1011.7003</c:v>
                </c:pt>
                <c:pt idx="11">
                  <c:v>999.62310000000002</c:v>
                </c:pt>
              </c:numCache>
            </c:numRef>
          </c:val>
          <c:smooth val="0"/>
          <c:extLst>
            <c:ext xmlns:c16="http://schemas.microsoft.com/office/drawing/2014/chart" uri="{C3380CC4-5D6E-409C-BE32-E72D297353CC}">
              <c16:uniqueId val="{00000006-8E6F-403F-9133-F8F821D03AD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1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Ago/23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5A-400C-A95F-D77057AC7B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Distribución!$DA$24:$DA$28</c:f>
              <c:numCache>
                <c:formatCode>0.00</c:formatCode>
                <c:ptCount val="5"/>
                <c:pt idx="0">
                  <c:v>415.20161477800002</c:v>
                </c:pt>
                <c:pt idx="1">
                  <c:v>398.185753546</c:v>
                </c:pt>
                <c:pt idx="2">
                  <c:v>312.92676806700001</c:v>
                </c:pt>
                <c:pt idx="3">
                  <c:v>213.736793296</c:v>
                </c:pt>
                <c:pt idx="4">
                  <c:v>497.35034452399998</c:v>
                </c:pt>
              </c:numCache>
            </c:numRef>
          </c:val>
          <c:extLst>
            <c:ext xmlns:c16="http://schemas.microsoft.com/office/drawing/2014/chart" uri="{C3380CC4-5D6E-409C-BE32-E72D297353CC}">
              <c16:uniqueId val="{00000001-575A-400C-A95F-D77057AC7B79}"/>
            </c:ext>
          </c:extLst>
        </c:ser>
        <c:dLbls>
          <c:showLegendKey val="0"/>
          <c:showVal val="0"/>
          <c:showCatName val="0"/>
          <c:showSerName val="0"/>
          <c:showPercent val="0"/>
          <c:showBubbleSize val="0"/>
        </c:dLbls>
        <c:gapWidth val="219"/>
        <c:axId val="717570224"/>
        <c:axId val="71756395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Distribución!$DD$24:$DD$28</c:f>
              <c:numCache>
                <c:formatCode>_(* #,##0.00_);_(* \(#,##0.00\);_(* "-"??_);_(@_)</c:formatCode>
                <c:ptCount val="5"/>
                <c:pt idx="0">
                  <c:v>252.14284151762001</c:v>
                </c:pt>
                <c:pt idx="1">
                  <c:v>252.14284151762001</c:v>
                </c:pt>
                <c:pt idx="2">
                  <c:v>252.14284151762001</c:v>
                </c:pt>
                <c:pt idx="3">
                  <c:v>252.14284151762001</c:v>
                </c:pt>
                <c:pt idx="4">
                  <c:v>252.14284151762001</c:v>
                </c:pt>
              </c:numCache>
            </c:numRef>
          </c:val>
          <c:smooth val="0"/>
          <c:extLst>
            <c:ext xmlns:c16="http://schemas.microsoft.com/office/drawing/2014/chart" uri="{C3380CC4-5D6E-409C-BE32-E72D297353CC}">
              <c16:uniqueId val="{00000002-575A-400C-A95F-D77057AC7B79}"/>
            </c:ext>
          </c:extLst>
        </c:ser>
        <c:dLbls>
          <c:showLegendKey val="0"/>
          <c:showVal val="0"/>
          <c:showCatName val="0"/>
          <c:showSerName val="0"/>
          <c:showPercent val="0"/>
          <c:showBubbleSize val="0"/>
        </c:dLbls>
        <c:marker val="1"/>
        <c:smooth val="0"/>
        <c:axId val="717570616"/>
        <c:axId val="717565912"/>
      </c:lineChart>
      <c:catAx>
        <c:axId val="71757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63952"/>
        <c:crosses val="autoZero"/>
        <c:auto val="1"/>
        <c:lblAlgn val="ctr"/>
        <c:lblOffset val="100"/>
        <c:noMultiLvlLbl val="0"/>
      </c:catAx>
      <c:valAx>
        <c:axId val="717563952"/>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0224"/>
        <c:crosses val="autoZero"/>
        <c:crossBetween val="between"/>
      </c:valAx>
      <c:valAx>
        <c:axId val="71756591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70616"/>
        <c:crosses val="max"/>
        <c:crossBetween val="between"/>
      </c:valAx>
      <c:catAx>
        <c:axId val="717570616"/>
        <c:scaling>
          <c:orientation val="minMax"/>
        </c:scaling>
        <c:delete val="1"/>
        <c:axPos val="b"/>
        <c:numFmt formatCode="General" sourceLinked="1"/>
        <c:majorTickMark val="out"/>
        <c:minorTickMark val="none"/>
        <c:tickLblPos val="nextTo"/>
        <c:crossAx val="7175659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Ago/23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1C-4274-839A-766C09A922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Distribución!$DA$30:$DA$35</c:f>
              <c:numCache>
                <c:formatCode>0.00</c:formatCode>
                <c:ptCount val="6"/>
                <c:pt idx="0">
                  <c:v>281.40015979999998</c:v>
                </c:pt>
                <c:pt idx="1">
                  <c:v>327.313550507</c:v>
                </c:pt>
                <c:pt idx="2">
                  <c:v>501.74769529999998</c:v>
                </c:pt>
                <c:pt idx="3">
                  <c:v>168.488857435</c:v>
                </c:pt>
                <c:pt idx="4">
                  <c:v>331.69486619100002</c:v>
                </c:pt>
                <c:pt idx="5">
                  <c:v>312.82331933299997</c:v>
                </c:pt>
              </c:numCache>
            </c:numRef>
          </c:val>
          <c:extLst>
            <c:ext xmlns:c16="http://schemas.microsoft.com/office/drawing/2014/chart" uri="{C3380CC4-5D6E-409C-BE32-E72D297353CC}">
              <c16:uniqueId val="{00000001-B91C-4274-839A-766C09A92289}"/>
            </c:ext>
          </c:extLst>
        </c:ser>
        <c:dLbls>
          <c:showLegendKey val="0"/>
          <c:showVal val="0"/>
          <c:showCatName val="0"/>
          <c:showSerName val="0"/>
          <c:showPercent val="0"/>
          <c:showBubbleSize val="0"/>
        </c:dLbls>
        <c:gapWidth val="219"/>
        <c:axId val="717567088"/>
        <c:axId val="71756199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Distribución!$DD$30:$DD$35</c:f>
              <c:numCache>
                <c:formatCode>_(* #,##0.00_);_(* \(#,##0.00\);_(* "-"??_);_(@_)</c:formatCode>
                <c:ptCount val="6"/>
                <c:pt idx="0">
                  <c:v>241.36492769679501</c:v>
                </c:pt>
                <c:pt idx="1">
                  <c:v>241.36492769679501</c:v>
                </c:pt>
                <c:pt idx="2">
                  <c:v>241.36492769679501</c:v>
                </c:pt>
                <c:pt idx="3">
                  <c:v>241.36492769679501</c:v>
                </c:pt>
                <c:pt idx="4">
                  <c:v>241.36492769679501</c:v>
                </c:pt>
                <c:pt idx="5">
                  <c:v>241.36492769679501</c:v>
                </c:pt>
              </c:numCache>
            </c:numRef>
          </c:val>
          <c:smooth val="0"/>
          <c:extLst>
            <c:ext xmlns:c16="http://schemas.microsoft.com/office/drawing/2014/chart" uri="{C3380CC4-5D6E-409C-BE32-E72D297353CC}">
              <c16:uniqueId val="{00000002-B91C-4274-839A-766C09A92289}"/>
            </c:ext>
          </c:extLst>
        </c:ser>
        <c:dLbls>
          <c:showLegendKey val="0"/>
          <c:showVal val="0"/>
          <c:showCatName val="0"/>
          <c:showSerName val="0"/>
          <c:showPercent val="0"/>
          <c:showBubbleSize val="0"/>
        </c:dLbls>
        <c:marker val="1"/>
        <c:smooth val="0"/>
        <c:axId val="717563168"/>
        <c:axId val="717571008"/>
      </c:lineChart>
      <c:catAx>
        <c:axId val="71756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7561992"/>
        <c:crosses val="autoZero"/>
        <c:auto val="1"/>
        <c:lblAlgn val="ctr"/>
        <c:lblOffset val="100"/>
        <c:noMultiLvlLbl val="0"/>
      </c:catAx>
      <c:valAx>
        <c:axId val="717561992"/>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67088"/>
        <c:crosses val="autoZero"/>
        <c:crossBetween val="between"/>
      </c:valAx>
      <c:valAx>
        <c:axId val="71757100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63168"/>
        <c:crosses val="max"/>
        <c:crossBetween val="between"/>
      </c:valAx>
      <c:catAx>
        <c:axId val="717563168"/>
        <c:scaling>
          <c:orientation val="minMax"/>
        </c:scaling>
        <c:delete val="1"/>
        <c:axPos val="b"/>
        <c:numFmt formatCode="General" sourceLinked="1"/>
        <c:majorTickMark val="out"/>
        <c:minorTickMark val="none"/>
        <c:tickLblPos val="nextTo"/>
        <c:crossAx val="7175710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Ago/23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Distribución!$DA$37:$DA$40</c:f>
              <c:numCache>
                <c:formatCode>0.00</c:formatCode>
                <c:ptCount val="4"/>
                <c:pt idx="0">
                  <c:v>185.77493000000001</c:v>
                </c:pt>
                <c:pt idx="1">
                  <c:v>204.63646</c:v>
                </c:pt>
                <c:pt idx="2">
                  <c:v>207.48117999999999</c:v>
                </c:pt>
                <c:pt idx="3">
                  <c:v>169.18929</c:v>
                </c:pt>
              </c:numCache>
            </c:numRef>
          </c:val>
          <c:extLst>
            <c:ext xmlns:c16="http://schemas.microsoft.com/office/drawing/2014/chart" uri="{C3380CC4-5D6E-409C-BE32-E72D297353CC}">
              <c16:uniqueId val="{00000000-C65F-4046-B518-5162839EDE7E}"/>
            </c:ext>
          </c:extLst>
        </c:ser>
        <c:dLbls>
          <c:showLegendKey val="0"/>
          <c:showVal val="0"/>
          <c:showCatName val="0"/>
          <c:showSerName val="0"/>
          <c:showPercent val="0"/>
          <c:showBubbleSize val="0"/>
        </c:dLbls>
        <c:gapWidth val="219"/>
        <c:axId val="717573360"/>
        <c:axId val="717565520"/>
      </c:barChart>
      <c:catAx>
        <c:axId val="71757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65520"/>
        <c:crosses val="autoZero"/>
        <c:auto val="1"/>
        <c:lblAlgn val="ctr"/>
        <c:lblOffset val="100"/>
        <c:noMultiLvlLbl val="0"/>
      </c:catAx>
      <c:valAx>
        <c:axId val="717565520"/>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3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Sep/23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Distribución!$DI$8:$DI$14</c:f>
              <c:numCache>
                <c:formatCode>0.00</c:formatCode>
                <c:ptCount val="7"/>
                <c:pt idx="0">
                  <c:v>287.88484105800001</c:v>
                </c:pt>
                <c:pt idx="1">
                  <c:v>352.49250644799997</c:v>
                </c:pt>
                <c:pt idx="2">
                  <c:v>356.94674618099998</c:v>
                </c:pt>
                <c:pt idx="3">
                  <c:v>211.16019443499999</c:v>
                </c:pt>
                <c:pt idx="4">
                  <c:v>267.26566319699998</c:v>
                </c:pt>
                <c:pt idx="5">
                  <c:v>356.263537703</c:v>
                </c:pt>
                <c:pt idx="6">
                  <c:v>537.27421368600005</c:v>
                </c:pt>
              </c:numCache>
            </c:numRef>
          </c:val>
          <c:extLst>
            <c:ext xmlns:c16="http://schemas.microsoft.com/office/drawing/2014/chart" uri="{C3380CC4-5D6E-409C-BE32-E72D297353CC}">
              <c16:uniqueId val="{00000000-18A6-465B-903F-7B4D4DC1FB04}"/>
            </c:ext>
          </c:extLst>
        </c:ser>
        <c:dLbls>
          <c:showLegendKey val="0"/>
          <c:showVal val="0"/>
          <c:showCatName val="0"/>
          <c:showSerName val="0"/>
          <c:showPercent val="0"/>
          <c:showBubbleSize val="0"/>
        </c:dLbls>
        <c:gapWidth val="219"/>
        <c:axId val="717572184"/>
        <c:axId val="717566696"/>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Distribución!$DL$8:$DL$14</c:f>
              <c:numCache>
                <c:formatCode>_(* #,##0.00_);_(* \(#,##0.00\);_(* "-"??_);_(@_)</c:formatCode>
                <c:ptCount val="7"/>
                <c:pt idx="0">
                  <c:v>287.59994630049999</c:v>
                </c:pt>
                <c:pt idx="1">
                  <c:v>287.59994630049999</c:v>
                </c:pt>
                <c:pt idx="2">
                  <c:v>287.59994630049999</c:v>
                </c:pt>
                <c:pt idx="3">
                  <c:v>287.59994630049999</c:v>
                </c:pt>
                <c:pt idx="4">
                  <c:v>287.59994630049999</c:v>
                </c:pt>
                <c:pt idx="5">
                  <c:v>287.59994630049999</c:v>
                </c:pt>
                <c:pt idx="6">
                  <c:v>287.59994630049999</c:v>
                </c:pt>
              </c:numCache>
            </c:numRef>
          </c:val>
          <c:smooth val="0"/>
          <c:extLst>
            <c:ext xmlns:c16="http://schemas.microsoft.com/office/drawing/2014/chart" uri="{C3380CC4-5D6E-409C-BE32-E72D297353CC}">
              <c16:uniqueId val="{00000001-18A6-465B-903F-7B4D4DC1FB04}"/>
            </c:ext>
          </c:extLst>
        </c:ser>
        <c:dLbls>
          <c:showLegendKey val="0"/>
          <c:showVal val="0"/>
          <c:showCatName val="0"/>
          <c:showSerName val="0"/>
          <c:showPercent val="0"/>
          <c:showBubbleSize val="0"/>
        </c:dLbls>
        <c:marker val="1"/>
        <c:smooth val="0"/>
        <c:axId val="717574144"/>
        <c:axId val="717572968"/>
      </c:lineChart>
      <c:catAx>
        <c:axId val="717572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66696"/>
        <c:crosses val="autoZero"/>
        <c:auto val="1"/>
        <c:lblAlgn val="ctr"/>
        <c:lblOffset val="100"/>
        <c:noMultiLvlLbl val="0"/>
      </c:catAx>
      <c:valAx>
        <c:axId val="717566696"/>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2184"/>
        <c:crosses val="autoZero"/>
        <c:crossBetween val="between"/>
      </c:valAx>
      <c:valAx>
        <c:axId val="717572968"/>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74144"/>
        <c:crosses val="max"/>
        <c:crossBetween val="between"/>
      </c:valAx>
      <c:catAx>
        <c:axId val="717574144"/>
        <c:scaling>
          <c:orientation val="minMax"/>
        </c:scaling>
        <c:delete val="1"/>
        <c:axPos val="b"/>
        <c:numFmt formatCode="General" sourceLinked="1"/>
        <c:majorTickMark val="out"/>
        <c:minorTickMark val="none"/>
        <c:tickLblPos val="nextTo"/>
        <c:crossAx val="7175729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Sep/23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BD-45C3-9276-2A954DBF65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Distribución!$DI$16:$DI$22</c:f>
              <c:numCache>
                <c:formatCode>0.00</c:formatCode>
                <c:ptCount val="7"/>
                <c:pt idx="0">
                  <c:v>219.858362277</c:v>
                </c:pt>
                <c:pt idx="1">
                  <c:v>365.35691510800001</c:v>
                </c:pt>
                <c:pt idx="2">
                  <c:v>425.85976578700001</c:v>
                </c:pt>
                <c:pt idx="3">
                  <c:v>231.97612485900001</c:v>
                </c:pt>
                <c:pt idx="4">
                  <c:v>224.58906228000001</c:v>
                </c:pt>
                <c:pt idx="5">
                  <c:v>173.19110944299999</c:v>
                </c:pt>
                <c:pt idx="6">
                  <c:v>255.51913566499999</c:v>
                </c:pt>
              </c:numCache>
            </c:numRef>
          </c:val>
          <c:extLst>
            <c:ext xmlns:c16="http://schemas.microsoft.com/office/drawing/2014/chart" uri="{C3380CC4-5D6E-409C-BE32-E72D297353CC}">
              <c16:uniqueId val="{00000001-0BBD-45C3-9276-2A954DBF6508}"/>
            </c:ext>
          </c:extLst>
        </c:ser>
        <c:dLbls>
          <c:showLegendKey val="0"/>
          <c:showVal val="0"/>
          <c:showCatName val="0"/>
          <c:showSerName val="0"/>
          <c:showPercent val="0"/>
          <c:showBubbleSize val="0"/>
        </c:dLbls>
        <c:gapWidth val="219"/>
        <c:axId val="717572576"/>
        <c:axId val="71756787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Distribución!$DL$16:$DL$22</c:f>
              <c:numCache>
                <c:formatCode>_(* #,##0.00_);_(* \(#,##0.00\);_(* "-"??_);_(@_)</c:formatCode>
                <c:ptCount val="7"/>
                <c:pt idx="0">
                  <c:v>258.13006534212502</c:v>
                </c:pt>
                <c:pt idx="1">
                  <c:v>258.13006534212502</c:v>
                </c:pt>
                <c:pt idx="2">
                  <c:v>258.13006534212502</c:v>
                </c:pt>
                <c:pt idx="3">
                  <c:v>258.13006534212502</c:v>
                </c:pt>
                <c:pt idx="4">
                  <c:v>258.13006534212502</c:v>
                </c:pt>
                <c:pt idx="5">
                  <c:v>258.13006534212502</c:v>
                </c:pt>
                <c:pt idx="6">
                  <c:v>258.13006534212502</c:v>
                </c:pt>
              </c:numCache>
            </c:numRef>
          </c:val>
          <c:smooth val="0"/>
          <c:extLst>
            <c:ext xmlns:c16="http://schemas.microsoft.com/office/drawing/2014/chart" uri="{C3380CC4-5D6E-409C-BE32-E72D297353CC}">
              <c16:uniqueId val="{00000002-0BBD-45C3-9276-2A954DBF6508}"/>
            </c:ext>
          </c:extLst>
        </c:ser>
        <c:dLbls>
          <c:showLegendKey val="0"/>
          <c:showVal val="0"/>
          <c:showCatName val="0"/>
          <c:showSerName val="0"/>
          <c:showPercent val="0"/>
          <c:showBubbleSize val="0"/>
        </c:dLbls>
        <c:marker val="1"/>
        <c:smooth val="0"/>
        <c:axId val="717563560"/>
        <c:axId val="717564344"/>
      </c:lineChart>
      <c:catAx>
        <c:axId val="717572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67872"/>
        <c:crosses val="autoZero"/>
        <c:auto val="1"/>
        <c:lblAlgn val="ctr"/>
        <c:lblOffset val="100"/>
        <c:noMultiLvlLbl val="0"/>
      </c:catAx>
      <c:valAx>
        <c:axId val="71756787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72576"/>
        <c:crosses val="autoZero"/>
        <c:crossBetween val="between"/>
      </c:valAx>
      <c:valAx>
        <c:axId val="71756434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63560"/>
        <c:crosses val="max"/>
        <c:crossBetween val="between"/>
      </c:valAx>
      <c:catAx>
        <c:axId val="717563560"/>
        <c:scaling>
          <c:orientation val="minMax"/>
        </c:scaling>
        <c:delete val="1"/>
        <c:axPos val="b"/>
        <c:numFmt formatCode="General" sourceLinked="1"/>
        <c:majorTickMark val="out"/>
        <c:minorTickMark val="none"/>
        <c:tickLblPos val="nextTo"/>
        <c:crossAx val="71756434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Sep/23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C7-45D9-ADB1-45723C89B7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Distribución!$DI$24:$DI$28</c:f>
              <c:numCache>
                <c:formatCode>0.00</c:formatCode>
                <c:ptCount val="5"/>
                <c:pt idx="0">
                  <c:v>413.96230815600001</c:v>
                </c:pt>
                <c:pt idx="1">
                  <c:v>398.90534206299998</c:v>
                </c:pt>
                <c:pt idx="2">
                  <c:v>313.67183448999998</c:v>
                </c:pt>
                <c:pt idx="3">
                  <c:v>213.72364750700001</c:v>
                </c:pt>
                <c:pt idx="4">
                  <c:v>497.88060373500002</c:v>
                </c:pt>
              </c:numCache>
            </c:numRef>
          </c:val>
          <c:extLst>
            <c:ext xmlns:c16="http://schemas.microsoft.com/office/drawing/2014/chart" uri="{C3380CC4-5D6E-409C-BE32-E72D297353CC}">
              <c16:uniqueId val="{00000001-17C7-45D9-ADB1-45723C89B7B3}"/>
            </c:ext>
          </c:extLst>
        </c:ser>
        <c:dLbls>
          <c:showLegendKey val="0"/>
          <c:showVal val="0"/>
          <c:showCatName val="0"/>
          <c:showSerName val="0"/>
          <c:showPercent val="0"/>
          <c:showBubbleSize val="0"/>
        </c:dLbls>
        <c:gapWidth val="219"/>
        <c:axId val="717568264"/>
        <c:axId val="71756904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Distribución!$DL$24:$DL$28</c:f>
              <c:numCache>
                <c:formatCode>_(* #,##0.00_);_(* \(#,##0.00\);_(* "-"??_);_(@_)</c:formatCode>
                <c:ptCount val="5"/>
                <c:pt idx="0">
                  <c:v>250.007054705895</c:v>
                </c:pt>
                <c:pt idx="1">
                  <c:v>250.007054705895</c:v>
                </c:pt>
                <c:pt idx="2">
                  <c:v>250.007054705895</c:v>
                </c:pt>
                <c:pt idx="3">
                  <c:v>250.007054705895</c:v>
                </c:pt>
                <c:pt idx="4">
                  <c:v>250.007054705895</c:v>
                </c:pt>
              </c:numCache>
            </c:numRef>
          </c:val>
          <c:smooth val="0"/>
          <c:extLst>
            <c:ext xmlns:c16="http://schemas.microsoft.com/office/drawing/2014/chart" uri="{C3380CC4-5D6E-409C-BE32-E72D297353CC}">
              <c16:uniqueId val="{00000002-17C7-45D9-ADB1-45723C89B7B3}"/>
            </c:ext>
          </c:extLst>
        </c:ser>
        <c:dLbls>
          <c:showLegendKey val="0"/>
          <c:showVal val="0"/>
          <c:showCatName val="0"/>
          <c:showSerName val="0"/>
          <c:showPercent val="0"/>
          <c:showBubbleSize val="0"/>
        </c:dLbls>
        <c:marker val="1"/>
        <c:smooth val="0"/>
        <c:axId val="717569440"/>
        <c:axId val="717571792"/>
      </c:lineChart>
      <c:catAx>
        <c:axId val="717568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7569048"/>
        <c:crosses val="autoZero"/>
        <c:auto val="1"/>
        <c:lblAlgn val="ctr"/>
        <c:lblOffset val="100"/>
        <c:noMultiLvlLbl val="0"/>
      </c:catAx>
      <c:valAx>
        <c:axId val="717569048"/>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7568264"/>
        <c:crosses val="autoZero"/>
        <c:crossBetween val="between"/>
      </c:valAx>
      <c:valAx>
        <c:axId val="717571792"/>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7569440"/>
        <c:crosses val="max"/>
        <c:crossBetween val="between"/>
      </c:valAx>
      <c:catAx>
        <c:axId val="717569440"/>
        <c:scaling>
          <c:orientation val="minMax"/>
        </c:scaling>
        <c:delete val="1"/>
        <c:axPos val="b"/>
        <c:numFmt formatCode="General" sourceLinked="1"/>
        <c:majorTickMark val="out"/>
        <c:minorTickMark val="none"/>
        <c:tickLblPos val="nextTo"/>
        <c:crossAx val="7175717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Sep/23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58-48A4-96A4-7EB9E0E9A5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Distribución!$DI$30:$DI$35</c:f>
              <c:numCache>
                <c:formatCode>0.00</c:formatCode>
                <c:ptCount val="6"/>
                <c:pt idx="0">
                  <c:v>283.21947368000002</c:v>
                </c:pt>
                <c:pt idx="1">
                  <c:v>326.63448803599999</c:v>
                </c:pt>
                <c:pt idx="2">
                  <c:v>496.57017480000002</c:v>
                </c:pt>
                <c:pt idx="3">
                  <c:v>168.49765398100001</c:v>
                </c:pt>
                <c:pt idx="4">
                  <c:v>330.57312873699999</c:v>
                </c:pt>
                <c:pt idx="5">
                  <c:v>314.93099291800002</c:v>
                </c:pt>
              </c:numCache>
            </c:numRef>
          </c:val>
          <c:extLst>
            <c:ext xmlns:c16="http://schemas.microsoft.com/office/drawing/2014/chart" uri="{C3380CC4-5D6E-409C-BE32-E72D297353CC}">
              <c16:uniqueId val="{00000001-9C58-48A4-96A4-7EB9E0E9A55B}"/>
            </c:ext>
          </c:extLst>
        </c:ser>
        <c:dLbls>
          <c:showLegendKey val="0"/>
          <c:showVal val="0"/>
          <c:showCatName val="0"/>
          <c:showSerName val="0"/>
          <c:showPercent val="0"/>
          <c:showBubbleSize val="0"/>
        </c:dLbls>
        <c:gapWidth val="219"/>
        <c:axId val="719025616"/>
        <c:axId val="71902718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Distribución!$DL$30:$DL$35</c:f>
              <c:numCache>
                <c:formatCode>_(* #,##0.00_);_(* \(#,##0.00\);_(* "-"??_);_(@_)</c:formatCode>
                <c:ptCount val="6"/>
                <c:pt idx="0">
                  <c:v>236.10903287343001</c:v>
                </c:pt>
                <c:pt idx="1">
                  <c:v>236.10903287343001</c:v>
                </c:pt>
                <c:pt idx="2">
                  <c:v>236.10903287343001</c:v>
                </c:pt>
                <c:pt idx="3">
                  <c:v>236.10903287343001</c:v>
                </c:pt>
                <c:pt idx="4">
                  <c:v>236.10903287343001</c:v>
                </c:pt>
                <c:pt idx="5">
                  <c:v>236.10903287343001</c:v>
                </c:pt>
              </c:numCache>
            </c:numRef>
          </c:val>
          <c:smooth val="0"/>
          <c:extLst>
            <c:ext xmlns:c16="http://schemas.microsoft.com/office/drawing/2014/chart" uri="{C3380CC4-5D6E-409C-BE32-E72D297353CC}">
              <c16:uniqueId val="{00000002-9C58-48A4-96A4-7EB9E0E9A55B}"/>
            </c:ext>
          </c:extLst>
        </c:ser>
        <c:dLbls>
          <c:showLegendKey val="0"/>
          <c:showVal val="0"/>
          <c:showCatName val="0"/>
          <c:showSerName val="0"/>
          <c:showPercent val="0"/>
          <c:showBubbleSize val="0"/>
        </c:dLbls>
        <c:marker val="1"/>
        <c:smooth val="0"/>
        <c:axId val="719031888"/>
        <c:axId val="719026400"/>
      </c:lineChart>
      <c:catAx>
        <c:axId val="71902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9027184"/>
        <c:crosses val="autoZero"/>
        <c:auto val="1"/>
        <c:lblAlgn val="ctr"/>
        <c:lblOffset val="100"/>
        <c:noMultiLvlLbl val="0"/>
      </c:catAx>
      <c:valAx>
        <c:axId val="719027184"/>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5616"/>
        <c:crosses val="autoZero"/>
        <c:crossBetween val="between"/>
      </c:valAx>
      <c:valAx>
        <c:axId val="71902640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31888"/>
        <c:crosses val="max"/>
        <c:crossBetween val="between"/>
      </c:valAx>
      <c:catAx>
        <c:axId val="719031888"/>
        <c:scaling>
          <c:orientation val="minMax"/>
        </c:scaling>
        <c:delete val="1"/>
        <c:axPos val="b"/>
        <c:numFmt formatCode="General" sourceLinked="1"/>
        <c:majorTickMark val="out"/>
        <c:minorTickMark val="none"/>
        <c:tickLblPos val="nextTo"/>
        <c:crossAx val="7190264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Sep/23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Distribución!$DI$37:$DI$40</c:f>
              <c:numCache>
                <c:formatCode>0.00</c:formatCode>
                <c:ptCount val="4"/>
                <c:pt idx="0">
                  <c:v>185.14948000000001</c:v>
                </c:pt>
                <c:pt idx="1">
                  <c:v>204.37734</c:v>
                </c:pt>
                <c:pt idx="2">
                  <c:v>206.66363000000001</c:v>
                </c:pt>
                <c:pt idx="3">
                  <c:v>165.58729</c:v>
                </c:pt>
              </c:numCache>
            </c:numRef>
          </c:val>
          <c:extLst>
            <c:ext xmlns:c16="http://schemas.microsoft.com/office/drawing/2014/chart" uri="{C3380CC4-5D6E-409C-BE32-E72D297353CC}">
              <c16:uniqueId val="{00000000-6EE3-4AEC-8756-1DFC6E7AA398}"/>
            </c:ext>
          </c:extLst>
        </c:ser>
        <c:dLbls>
          <c:showLegendKey val="0"/>
          <c:showVal val="0"/>
          <c:showCatName val="0"/>
          <c:showSerName val="0"/>
          <c:showPercent val="0"/>
          <c:showBubbleSize val="0"/>
        </c:dLbls>
        <c:gapWidth val="219"/>
        <c:axId val="719031104"/>
        <c:axId val="719029928"/>
      </c:barChart>
      <c:catAx>
        <c:axId val="71903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9928"/>
        <c:crosses val="autoZero"/>
        <c:auto val="1"/>
        <c:lblAlgn val="ctr"/>
        <c:lblOffset val="100"/>
        <c:noMultiLvlLbl val="0"/>
      </c:catAx>
      <c:valAx>
        <c:axId val="719029928"/>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Oct/23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Distribución!$DQ$8:$DQ$14</c:f>
              <c:numCache>
                <c:formatCode>0.00</c:formatCode>
                <c:ptCount val="7"/>
                <c:pt idx="0">
                  <c:v>283.95129809899998</c:v>
                </c:pt>
                <c:pt idx="1">
                  <c:v>356.15853744600003</c:v>
                </c:pt>
                <c:pt idx="2">
                  <c:v>360.48939558699999</c:v>
                </c:pt>
                <c:pt idx="3">
                  <c:v>213.70451083699999</c:v>
                </c:pt>
                <c:pt idx="4">
                  <c:v>270.55983815799999</c:v>
                </c:pt>
                <c:pt idx="5">
                  <c:v>358.605857469</c:v>
                </c:pt>
                <c:pt idx="6">
                  <c:v>553.97919966500001</c:v>
                </c:pt>
              </c:numCache>
            </c:numRef>
          </c:val>
          <c:extLst>
            <c:ext xmlns:c16="http://schemas.microsoft.com/office/drawing/2014/chart" uri="{C3380CC4-5D6E-409C-BE32-E72D297353CC}">
              <c16:uniqueId val="{00000000-CDF3-4DBF-8B7F-B25C0826E707}"/>
            </c:ext>
          </c:extLst>
        </c:ser>
        <c:dLbls>
          <c:showLegendKey val="0"/>
          <c:showVal val="0"/>
          <c:showCatName val="0"/>
          <c:showSerName val="0"/>
          <c:showPercent val="0"/>
          <c:showBubbleSize val="0"/>
        </c:dLbls>
        <c:gapWidth val="219"/>
        <c:axId val="719026792"/>
        <c:axId val="71902012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Distribución!$DT$8:$DT$14</c:f>
              <c:numCache>
                <c:formatCode>_(* #,##0.00_);_(* \(#,##0.00\);_(* "-"??_);_(@_)</c:formatCode>
                <c:ptCount val="7"/>
                <c:pt idx="0">
                  <c:v>286.78962383747398</c:v>
                </c:pt>
                <c:pt idx="1">
                  <c:v>286.78962383747398</c:v>
                </c:pt>
                <c:pt idx="2">
                  <c:v>286.78962383747398</c:v>
                </c:pt>
                <c:pt idx="3">
                  <c:v>286.78962383747398</c:v>
                </c:pt>
                <c:pt idx="4">
                  <c:v>286.78962383747398</c:v>
                </c:pt>
                <c:pt idx="5">
                  <c:v>286.78962383747398</c:v>
                </c:pt>
                <c:pt idx="6">
                  <c:v>286.78962383747398</c:v>
                </c:pt>
              </c:numCache>
            </c:numRef>
          </c:val>
          <c:smooth val="0"/>
          <c:extLst>
            <c:ext xmlns:c16="http://schemas.microsoft.com/office/drawing/2014/chart" uri="{C3380CC4-5D6E-409C-BE32-E72D297353CC}">
              <c16:uniqueId val="{00000001-CDF3-4DBF-8B7F-B25C0826E707}"/>
            </c:ext>
          </c:extLst>
        </c:ser>
        <c:dLbls>
          <c:showLegendKey val="0"/>
          <c:showVal val="0"/>
          <c:showCatName val="0"/>
          <c:showSerName val="0"/>
          <c:showPercent val="0"/>
          <c:showBubbleSize val="0"/>
        </c:dLbls>
        <c:marker val="1"/>
        <c:smooth val="0"/>
        <c:axId val="719021696"/>
        <c:axId val="719027576"/>
      </c:lineChart>
      <c:catAx>
        <c:axId val="719026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9020128"/>
        <c:crosses val="autoZero"/>
        <c:auto val="1"/>
        <c:lblAlgn val="ctr"/>
        <c:lblOffset val="100"/>
        <c:noMultiLvlLbl val="0"/>
      </c:catAx>
      <c:valAx>
        <c:axId val="719020128"/>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6792"/>
        <c:crosses val="autoZero"/>
        <c:crossBetween val="between"/>
      </c:valAx>
      <c:valAx>
        <c:axId val="719027576"/>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21696"/>
        <c:crosses val="max"/>
        <c:crossBetween val="between"/>
      </c:valAx>
      <c:catAx>
        <c:axId val="719021696"/>
        <c:scaling>
          <c:orientation val="minMax"/>
        </c:scaling>
        <c:delete val="1"/>
        <c:axPos val="b"/>
        <c:numFmt formatCode="General" sourceLinked="1"/>
        <c:majorTickMark val="out"/>
        <c:minorTickMark val="none"/>
        <c:tickLblPos val="nextTo"/>
        <c:crossAx val="71902757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Oct/23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B6-4592-80CF-73187782C0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Distribución!$DQ$16:$DQ$22</c:f>
              <c:numCache>
                <c:formatCode>0.00</c:formatCode>
                <c:ptCount val="7"/>
                <c:pt idx="0">
                  <c:v>242.31563126899999</c:v>
                </c:pt>
                <c:pt idx="1">
                  <c:v>387.96116696299998</c:v>
                </c:pt>
                <c:pt idx="2">
                  <c:v>444.220532241</c:v>
                </c:pt>
                <c:pt idx="3">
                  <c:v>245.765592656</c:v>
                </c:pt>
                <c:pt idx="4">
                  <c:v>227.36538684600001</c:v>
                </c:pt>
                <c:pt idx="5">
                  <c:v>180.69801563600001</c:v>
                </c:pt>
                <c:pt idx="6">
                  <c:v>261.26746678299997</c:v>
                </c:pt>
              </c:numCache>
            </c:numRef>
          </c:val>
          <c:extLst>
            <c:ext xmlns:c16="http://schemas.microsoft.com/office/drawing/2014/chart" uri="{C3380CC4-5D6E-409C-BE32-E72D297353CC}">
              <c16:uniqueId val="{00000001-3EB6-4592-80CF-73187782C03E}"/>
            </c:ext>
          </c:extLst>
        </c:ser>
        <c:dLbls>
          <c:showLegendKey val="0"/>
          <c:showVal val="0"/>
          <c:showCatName val="0"/>
          <c:showSerName val="0"/>
          <c:showPercent val="0"/>
          <c:showBubbleSize val="0"/>
        </c:dLbls>
        <c:gapWidth val="219"/>
        <c:axId val="719022480"/>
        <c:axId val="71902836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Distribución!$DT$16:$DT$22</c:f>
              <c:numCache>
                <c:formatCode>_(* #,##0.00_);_(* \(#,##0.00\);_(* "-"??_);_(@_)</c:formatCode>
                <c:ptCount val="7"/>
                <c:pt idx="0">
                  <c:v>277.34301907370298</c:v>
                </c:pt>
                <c:pt idx="1">
                  <c:v>277.34301907370298</c:v>
                </c:pt>
                <c:pt idx="2">
                  <c:v>277.34301907370298</c:v>
                </c:pt>
                <c:pt idx="3">
                  <c:v>277.34301907370298</c:v>
                </c:pt>
                <c:pt idx="4">
                  <c:v>277.34301907370298</c:v>
                </c:pt>
                <c:pt idx="5">
                  <c:v>277.34301907370298</c:v>
                </c:pt>
                <c:pt idx="6">
                  <c:v>277.34301907370298</c:v>
                </c:pt>
              </c:numCache>
            </c:numRef>
          </c:val>
          <c:smooth val="0"/>
          <c:extLst>
            <c:ext xmlns:c16="http://schemas.microsoft.com/office/drawing/2014/chart" uri="{C3380CC4-5D6E-409C-BE32-E72D297353CC}">
              <c16:uniqueId val="{00000002-3EB6-4592-80CF-73187782C03E}"/>
            </c:ext>
          </c:extLst>
        </c:ser>
        <c:dLbls>
          <c:showLegendKey val="0"/>
          <c:showVal val="0"/>
          <c:showCatName val="0"/>
          <c:showSerName val="0"/>
          <c:showPercent val="0"/>
          <c:showBubbleSize val="0"/>
        </c:dLbls>
        <c:marker val="1"/>
        <c:smooth val="0"/>
        <c:axId val="719020520"/>
        <c:axId val="719025224"/>
      </c:lineChart>
      <c:catAx>
        <c:axId val="719022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9028360"/>
        <c:crosses val="autoZero"/>
        <c:auto val="1"/>
        <c:lblAlgn val="ctr"/>
        <c:lblOffset val="100"/>
        <c:noMultiLvlLbl val="0"/>
      </c:catAx>
      <c:valAx>
        <c:axId val="719028360"/>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2480"/>
        <c:crosses val="autoZero"/>
        <c:crossBetween val="between"/>
      </c:valAx>
      <c:valAx>
        <c:axId val="719025224"/>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20520"/>
        <c:crosses val="max"/>
        <c:crossBetween val="between"/>
      </c:valAx>
      <c:catAx>
        <c:axId val="719020520"/>
        <c:scaling>
          <c:orientation val="minMax"/>
        </c:scaling>
        <c:delete val="1"/>
        <c:axPos val="b"/>
        <c:numFmt formatCode="General" sourceLinked="1"/>
        <c:majorTickMark val="out"/>
        <c:minorTickMark val="none"/>
        <c:tickLblPos val="nextTo"/>
        <c:crossAx val="7190252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'5. CEO'!$P$7</c:f>
              <c:strCache>
                <c:ptCount val="1"/>
                <c:pt idx="0">
                  <c:v>Mar-24</c:v>
                </c:pt>
              </c:strCache>
            </c:strRef>
          </c:tx>
          <c:spPr>
            <a:solidFill>
              <a:schemeClr val="accent6">
                <a:tint val="4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CEO'!$S$7:$W$7</c:f>
              <c:numCache>
                <c:formatCode>0.00</c:formatCode>
                <c:ptCount val="5"/>
                <c:pt idx="0">
                  <c:v>420.19260000000003</c:v>
                </c:pt>
                <c:pt idx="1">
                  <c:v>525.24080000000004</c:v>
                </c:pt>
                <c:pt idx="2">
                  <c:v>852.26469999999995</c:v>
                </c:pt>
                <c:pt idx="3">
                  <c:v>1002.6644</c:v>
                </c:pt>
                <c:pt idx="4">
                  <c:v>1203.1972800000001</c:v>
                </c:pt>
              </c:numCache>
            </c:numRef>
          </c:val>
          <c:extLst>
            <c:ext xmlns:c16="http://schemas.microsoft.com/office/drawing/2014/chart" uri="{C3380CC4-5D6E-409C-BE32-E72D297353CC}">
              <c16:uniqueId val="{00000000-5CE3-40CF-86F5-4A66DF49280F}"/>
            </c:ext>
          </c:extLst>
        </c:ser>
        <c:ser>
          <c:idx val="1"/>
          <c:order val="1"/>
          <c:tx>
            <c:strRef>
              <c:f>'5. CEO'!$P$8</c:f>
              <c:strCache>
                <c:ptCount val="1"/>
                <c:pt idx="0">
                  <c:v>Abr-24</c:v>
                </c:pt>
              </c:strCache>
            </c:strRef>
          </c:tx>
          <c:spPr>
            <a:solidFill>
              <a:schemeClr val="accent6">
                <a:tint val="5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CEO'!$S$8:$W$8</c:f>
              <c:numCache>
                <c:formatCode>0.00</c:formatCode>
                <c:ptCount val="5"/>
                <c:pt idx="0">
                  <c:v>423.15359999999998</c:v>
                </c:pt>
                <c:pt idx="1">
                  <c:v>528.94200000000001</c:v>
                </c:pt>
                <c:pt idx="2">
                  <c:v>844.20529999999997</c:v>
                </c:pt>
                <c:pt idx="3">
                  <c:v>993.18269999999995</c:v>
                </c:pt>
                <c:pt idx="4">
                  <c:v>1191.8192399999998</c:v>
                </c:pt>
              </c:numCache>
            </c:numRef>
          </c:val>
          <c:extLst>
            <c:ext xmlns:c16="http://schemas.microsoft.com/office/drawing/2014/chart" uri="{C3380CC4-5D6E-409C-BE32-E72D297353CC}">
              <c16:uniqueId val="{00000001-5CE3-40CF-86F5-4A66DF49280F}"/>
            </c:ext>
          </c:extLst>
        </c:ser>
        <c:ser>
          <c:idx val="2"/>
          <c:order val="2"/>
          <c:tx>
            <c:strRef>
              <c:f>'5. CEO'!$P$9</c:f>
              <c:strCache>
                <c:ptCount val="1"/>
                <c:pt idx="0">
                  <c:v>May-24</c:v>
                </c:pt>
              </c:strCache>
            </c:strRef>
          </c:tx>
          <c:spPr>
            <a:solidFill>
              <a:schemeClr val="accent6">
                <a:tint val="6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CEO'!$S$9:$W$9</c:f>
              <c:numCache>
                <c:formatCode>0.00</c:formatCode>
                <c:ptCount val="5"/>
                <c:pt idx="0">
                  <c:v>425.666</c:v>
                </c:pt>
                <c:pt idx="1">
                  <c:v>532.08249999999998</c:v>
                </c:pt>
                <c:pt idx="2">
                  <c:v>871.36789999999996</c:v>
                </c:pt>
                <c:pt idx="3">
                  <c:v>1025.1400000000001</c:v>
                </c:pt>
                <c:pt idx="4">
                  <c:v>1230.1664000000001</c:v>
                </c:pt>
              </c:numCache>
            </c:numRef>
          </c:val>
          <c:extLst>
            <c:ext xmlns:c16="http://schemas.microsoft.com/office/drawing/2014/chart" uri="{C3380CC4-5D6E-409C-BE32-E72D297353CC}">
              <c16:uniqueId val="{00000002-5CE3-40CF-86F5-4A66DF49280F}"/>
            </c:ext>
          </c:extLst>
        </c:ser>
        <c:ser>
          <c:idx val="3"/>
          <c:order val="3"/>
          <c:tx>
            <c:strRef>
              <c:f>'5. CEO'!$P$10</c:f>
              <c:strCache>
                <c:ptCount val="1"/>
                <c:pt idx="0">
                  <c:v>Jun-24</c:v>
                </c:pt>
              </c:strCache>
            </c:strRef>
          </c:tx>
          <c:spPr>
            <a:solidFill>
              <a:schemeClr val="accent6">
                <a:tint val="7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CEO'!$S$10:$W$10</c:f>
              <c:numCache>
                <c:formatCode>0.00</c:formatCode>
                <c:ptCount val="5"/>
                <c:pt idx="0">
                  <c:v>427.46050000000002</c:v>
                </c:pt>
                <c:pt idx="1">
                  <c:v>534.32569999999998</c:v>
                </c:pt>
                <c:pt idx="2">
                  <c:v>855.83979999999997</c:v>
                </c:pt>
                <c:pt idx="3">
                  <c:v>1006.8703</c:v>
                </c:pt>
                <c:pt idx="4">
                  <c:v>1208.2443599999999</c:v>
                </c:pt>
              </c:numCache>
            </c:numRef>
          </c:val>
          <c:extLst>
            <c:ext xmlns:c16="http://schemas.microsoft.com/office/drawing/2014/chart" uri="{C3380CC4-5D6E-409C-BE32-E72D297353CC}">
              <c16:uniqueId val="{00000003-5CE3-40CF-86F5-4A66DF49280F}"/>
            </c:ext>
          </c:extLst>
        </c:ser>
        <c:ser>
          <c:idx val="4"/>
          <c:order val="4"/>
          <c:tx>
            <c:strRef>
              <c:f>'5. CEO'!$P$11</c:f>
              <c:strCache>
                <c:ptCount val="1"/>
                <c:pt idx="0">
                  <c:v>Jul-24</c:v>
                </c:pt>
              </c:strCache>
            </c:strRef>
          </c:tx>
          <c:spPr>
            <a:solidFill>
              <a:schemeClr val="accent6">
                <a:tint val="8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CEO'!$S$11:$W$11</c:f>
              <c:numCache>
                <c:formatCode>0.00</c:formatCode>
                <c:ptCount val="5"/>
                <c:pt idx="0">
                  <c:v>428.83629999999999</c:v>
                </c:pt>
                <c:pt idx="1">
                  <c:v>536.04539999999997</c:v>
                </c:pt>
                <c:pt idx="2">
                  <c:v>877.55010000000004</c:v>
                </c:pt>
                <c:pt idx="3">
                  <c:v>1032.4119000000001</c:v>
                </c:pt>
                <c:pt idx="4">
                  <c:v>1238.89428</c:v>
                </c:pt>
              </c:numCache>
            </c:numRef>
          </c:val>
          <c:extLst>
            <c:ext xmlns:c16="http://schemas.microsoft.com/office/drawing/2014/chart" uri="{C3380CC4-5D6E-409C-BE32-E72D297353CC}">
              <c16:uniqueId val="{00000004-5CE3-40CF-86F5-4A66DF49280F}"/>
            </c:ext>
          </c:extLst>
        </c:ser>
        <c:ser>
          <c:idx val="5"/>
          <c:order val="5"/>
          <c:tx>
            <c:strRef>
              <c:f>'5. CEO'!$P$12</c:f>
              <c:strCache>
                <c:ptCount val="1"/>
                <c:pt idx="0">
                  <c:v>Ago-24</c:v>
                </c:pt>
              </c:strCache>
            </c:strRef>
          </c:tx>
          <c:spPr>
            <a:solidFill>
              <a:schemeClr val="accent6">
                <a:tint val="95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CEO'!$S$12:$W$12</c:f>
              <c:numCache>
                <c:formatCode>0.00</c:formatCode>
                <c:ptCount val="5"/>
                <c:pt idx="0">
                  <c:v>429.70370000000003</c:v>
                </c:pt>
                <c:pt idx="1">
                  <c:v>537.12959999999998</c:v>
                </c:pt>
                <c:pt idx="2">
                  <c:v>889.35749999999996</c:v>
                </c:pt>
                <c:pt idx="3">
                  <c:v>1046.3028999999999</c:v>
                </c:pt>
                <c:pt idx="4">
                  <c:v>1255.5634799999998</c:v>
                </c:pt>
              </c:numCache>
            </c:numRef>
          </c:val>
          <c:extLst>
            <c:ext xmlns:c16="http://schemas.microsoft.com/office/drawing/2014/chart" uri="{C3380CC4-5D6E-409C-BE32-E72D297353CC}">
              <c16:uniqueId val="{00000005-5CE3-40CF-86F5-4A66DF49280F}"/>
            </c:ext>
          </c:extLst>
        </c:ser>
        <c:ser>
          <c:idx val="6"/>
          <c:order val="6"/>
          <c:tx>
            <c:strRef>
              <c:f>'5. CEO'!$P$13</c:f>
              <c:strCache>
                <c:ptCount val="1"/>
                <c:pt idx="0">
                  <c:v>Sep-24</c:v>
                </c:pt>
              </c:strCache>
            </c:strRef>
          </c:tx>
          <c:spPr>
            <a:solidFill>
              <a:schemeClr val="accent6">
                <a:shade val="94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CEO'!$S$13:$W$13</c:f>
              <c:numCache>
                <c:formatCode>0.00</c:formatCode>
                <c:ptCount val="5"/>
                <c:pt idx="0">
                  <c:v>429.70370000000003</c:v>
                </c:pt>
                <c:pt idx="1">
                  <c:v>537.12959999999998</c:v>
                </c:pt>
                <c:pt idx="2">
                  <c:v>846.71950000000004</c:v>
                </c:pt>
                <c:pt idx="3">
                  <c:v>996.14059999999995</c:v>
                </c:pt>
                <c:pt idx="4">
                  <c:v>1195.3687199999999</c:v>
                </c:pt>
              </c:numCache>
            </c:numRef>
          </c:val>
          <c:extLst>
            <c:ext xmlns:c16="http://schemas.microsoft.com/office/drawing/2014/chart" uri="{C3380CC4-5D6E-409C-BE32-E72D297353CC}">
              <c16:uniqueId val="{00000006-5CE3-40CF-86F5-4A66DF49280F}"/>
            </c:ext>
          </c:extLst>
        </c:ser>
        <c:ser>
          <c:idx val="7"/>
          <c:order val="7"/>
          <c:tx>
            <c:strRef>
              <c:f>'5. CEO'!$P$14</c:f>
              <c:strCache>
                <c:ptCount val="1"/>
                <c:pt idx="0">
                  <c:v>Oct-24</c:v>
                </c:pt>
              </c:strCache>
            </c:strRef>
          </c:tx>
          <c:spPr>
            <a:solidFill>
              <a:schemeClr val="accent6">
                <a:shade val="8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CEO'!$S$14:$W$14</c:f>
              <c:numCache>
                <c:formatCode>0.00</c:formatCode>
                <c:ptCount val="5"/>
                <c:pt idx="0">
                  <c:v>430.75</c:v>
                </c:pt>
                <c:pt idx="1">
                  <c:v>538.44000000000005</c:v>
                </c:pt>
                <c:pt idx="2">
                  <c:v>836.04</c:v>
                </c:pt>
                <c:pt idx="3">
                  <c:v>983.58</c:v>
                </c:pt>
                <c:pt idx="4">
                  <c:v>1180.296</c:v>
                </c:pt>
              </c:numCache>
            </c:numRef>
          </c:val>
          <c:extLst>
            <c:ext xmlns:c16="http://schemas.microsoft.com/office/drawing/2014/chart" uri="{C3380CC4-5D6E-409C-BE32-E72D297353CC}">
              <c16:uniqueId val="{00000007-5CE3-40CF-86F5-4A66DF49280F}"/>
            </c:ext>
          </c:extLst>
        </c:ser>
        <c:ser>
          <c:idx val="8"/>
          <c:order val="8"/>
          <c:tx>
            <c:strRef>
              <c:f>'5. CEO'!$P$15</c:f>
              <c:strCache>
                <c:ptCount val="1"/>
                <c:pt idx="0">
                  <c:v>Nov-24</c:v>
                </c:pt>
              </c:strCache>
            </c:strRef>
          </c:tx>
          <c:spPr>
            <a:solidFill>
              <a:schemeClr val="accent6">
                <a:shade val="73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CEO'!$S$15:$W$15</c:f>
              <c:numCache>
                <c:formatCode>0.00</c:formatCode>
                <c:ptCount val="5"/>
                <c:pt idx="0">
                  <c:v>430.1823</c:v>
                </c:pt>
                <c:pt idx="1">
                  <c:v>537.7278</c:v>
                </c:pt>
                <c:pt idx="2">
                  <c:v>863.73580000000004</c:v>
                </c:pt>
                <c:pt idx="3">
                  <c:v>1016.1598</c:v>
                </c:pt>
                <c:pt idx="4">
                  <c:v>1219.39176</c:v>
                </c:pt>
              </c:numCache>
            </c:numRef>
          </c:val>
          <c:extLst>
            <c:ext xmlns:c16="http://schemas.microsoft.com/office/drawing/2014/chart" uri="{C3380CC4-5D6E-409C-BE32-E72D297353CC}">
              <c16:uniqueId val="{00000008-5CE3-40CF-86F5-4A66DF49280F}"/>
            </c:ext>
          </c:extLst>
        </c:ser>
        <c:ser>
          <c:idx val="9"/>
          <c:order val="9"/>
          <c:tx>
            <c:strRef>
              <c:f>'5. CEO'!$P$16</c:f>
              <c:strCache>
                <c:ptCount val="1"/>
                <c:pt idx="0">
                  <c:v>Dic-24</c:v>
                </c:pt>
              </c:strCache>
            </c:strRef>
          </c:tx>
          <c:spPr>
            <a:solidFill>
              <a:schemeClr val="accent6">
                <a:shade val="62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CEO'!$S$16:$W$16</c:f>
              <c:numCache>
                <c:formatCode>0.00</c:formatCode>
                <c:ptCount val="5"/>
                <c:pt idx="0">
                  <c:v>431.34870000000001</c:v>
                </c:pt>
                <c:pt idx="1">
                  <c:v>539.18589999999995</c:v>
                </c:pt>
                <c:pt idx="2">
                  <c:v>870.26189999999997</c:v>
                </c:pt>
                <c:pt idx="3">
                  <c:v>1023.8375</c:v>
                </c:pt>
                <c:pt idx="4">
                  <c:v>1228.605</c:v>
                </c:pt>
              </c:numCache>
            </c:numRef>
          </c:val>
          <c:extLst>
            <c:ext xmlns:c16="http://schemas.microsoft.com/office/drawing/2014/chart" uri="{C3380CC4-5D6E-409C-BE32-E72D297353CC}">
              <c16:uniqueId val="{00000009-5CE3-40CF-86F5-4A66DF49280F}"/>
            </c:ext>
          </c:extLst>
        </c:ser>
        <c:ser>
          <c:idx val="10"/>
          <c:order val="10"/>
          <c:tx>
            <c:strRef>
              <c:f>'5. CEO'!$P$17</c:f>
              <c:strCache>
                <c:ptCount val="1"/>
                <c:pt idx="0">
                  <c:v>Ene-25</c:v>
                </c:pt>
              </c:strCache>
            </c:strRef>
          </c:tx>
          <c:spPr>
            <a:solidFill>
              <a:schemeClr val="accent6">
                <a:shade val="51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CEO'!$S$17:$W$17</c:f>
              <c:numCache>
                <c:formatCode>0.00</c:formatCode>
                <c:ptCount val="5"/>
                <c:pt idx="0">
                  <c:v>433.3227</c:v>
                </c:pt>
                <c:pt idx="1">
                  <c:v>541.65340000000003</c:v>
                </c:pt>
                <c:pt idx="2">
                  <c:v>859.94529999999997</c:v>
                </c:pt>
                <c:pt idx="3">
                  <c:v>1011.7003</c:v>
                </c:pt>
                <c:pt idx="4">
                  <c:v>1214.04036</c:v>
                </c:pt>
              </c:numCache>
            </c:numRef>
          </c:val>
          <c:extLst>
            <c:ext xmlns:c16="http://schemas.microsoft.com/office/drawing/2014/chart" uri="{C3380CC4-5D6E-409C-BE32-E72D297353CC}">
              <c16:uniqueId val="{0000000A-5CE3-40CF-86F5-4A66DF49280F}"/>
            </c:ext>
          </c:extLst>
        </c:ser>
        <c:ser>
          <c:idx val="11"/>
          <c:order val="11"/>
          <c:tx>
            <c:strRef>
              <c:f>'5. CEO'!$P$18</c:f>
              <c:strCache>
                <c:ptCount val="1"/>
                <c:pt idx="0">
                  <c:v>Feb-25</c:v>
                </c:pt>
              </c:strCache>
            </c:strRef>
          </c:tx>
          <c:spPr>
            <a:solidFill>
              <a:schemeClr val="accent6">
                <a:shade val="40000"/>
              </a:schemeClr>
            </a:solidFill>
            <a:ln>
              <a:noFill/>
            </a:ln>
            <a:effectLst/>
          </c:spPr>
          <c:invertIfNegative val="0"/>
          <c:cat>
            <c:strRef>
              <c:f>'5. CEO'!$S$6:$W$6</c:f>
              <c:strCache>
                <c:ptCount val="5"/>
                <c:pt idx="0">
                  <c:v>ESTRATO 1</c:v>
                </c:pt>
                <c:pt idx="1">
                  <c:v>ESTRATO 2</c:v>
                </c:pt>
                <c:pt idx="2">
                  <c:v>ESTRATO 3</c:v>
                </c:pt>
                <c:pt idx="3">
                  <c:v>ESTRATO 4</c:v>
                </c:pt>
                <c:pt idx="4">
                  <c:v>ESTRATO 5 y 6, Ind y Com</c:v>
                </c:pt>
              </c:strCache>
            </c:strRef>
          </c:cat>
          <c:val>
            <c:numRef>
              <c:f>'5. CEO'!$S$18:$W$18</c:f>
              <c:numCache>
                <c:formatCode>0.00</c:formatCode>
                <c:ptCount val="5"/>
                <c:pt idx="0">
                  <c:v>437.39030000000002</c:v>
                </c:pt>
                <c:pt idx="1">
                  <c:v>546.73789999999997</c:v>
                </c:pt>
                <c:pt idx="2">
                  <c:v>849.67960000000005</c:v>
                </c:pt>
                <c:pt idx="3">
                  <c:v>999.62310000000002</c:v>
                </c:pt>
                <c:pt idx="4">
                  <c:v>1199.54772</c:v>
                </c:pt>
              </c:numCache>
            </c:numRef>
          </c:val>
          <c:extLst>
            <c:ext xmlns:c16="http://schemas.microsoft.com/office/drawing/2014/chart" uri="{C3380CC4-5D6E-409C-BE32-E72D297353CC}">
              <c16:uniqueId val="{0000000B-5CE3-40CF-86F5-4A66DF4928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1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Oct/23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A8-4927-B685-B11B0CDC05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Distribución!$DQ$24:$DQ$28</c:f>
              <c:numCache>
                <c:formatCode>0.00</c:formatCode>
                <c:ptCount val="5"/>
                <c:pt idx="0">
                  <c:v>441.49619536900002</c:v>
                </c:pt>
                <c:pt idx="1">
                  <c:v>417.07174647900001</c:v>
                </c:pt>
                <c:pt idx="2">
                  <c:v>316.67491331000002</c:v>
                </c:pt>
                <c:pt idx="3">
                  <c:v>223.79734794399999</c:v>
                </c:pt>
                <c:pt idx="4">
                  <c:v>521.62041988800001</c:v>
                </c:pt>
              </c:numCache>
            </c:numRef>
          </c:val>
          <c:extLst>
            <c:ext xmlns:c16="http://schemas.microsoft.com/office/drawing/2014/chart" uri="{C3380CC4-5D6E-409C-BE32-E72D297353CC}">
              <c16:uniqueId val="{00000001-CEA8-4927-B685-B11B0CDC0594}"/>
            </c:ext>
          </c:extLst>
        </c:ser>
        <c:dLbls>
          <c:showLegendKey val="0"/>
          <c:showVal val="0"/>
          <c:showCatName val="0"/>
          <c:showSerName val="0"/>
          <c:showPercent val="0"/>
          <c:showBubbleSize val="0"/>
        </c:dLbls>
        <c:gapWidth val="219"/>
        <c:axId val="719028752"/>
        <c:axId val="71902287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Distribución!$DT$24:$DT$28</c:f>
              <c:numCache>
                <c:formatCode>_(* #,##0.00_);_(* \(#,##0.00\);_(* "-"??_);_(@_)</c:formatCode>
                <c:ptCount val="5"/>
                <c:pt idx="0">
                  <c:v>263.05482470715498</c:v>
                </c:pt>
                <c:pt idx="1">
                  <c:v>263.05482470715498</c:v>
                </c:pt>
                <c:pt idx="2">
                  <c:v>263.05482470715498</c:v>
                </c:pt>
                <c:pt idx="3">
                  <c:v>263.05482470715498</c:v>
                </c:pt>
                <c:pt idx="4">
                  <c:v>263.05482470715498</c:v>
                </c:pt>
              </c:numCache>
            </c:numRef>
          </c:val>
          <c:smooth val="0"/>
          <c:extLst>
            <c:ext xmlns:c16="http://schemas.microsoft.com/office/drawing/2014/chart" uri="{C3380CC4-5D6E-409C-BE32-E72D297353CC}">
              <c16:uniqueId val="{00000002-CEA8-4927-B685-B11B0CDC0594}"/>
            </c:ext>
          </c:extLst>
        </c:ser>
        <c:dLbls>
          <c:showLegendKey val="0"/>
          <c:showVal val="0"/>
          <c:showCatName val="0"/>
          <c:showSerName val="0"/>
          <c:showPercent val="0"/>
          <c:showBubbleSize val="0"/>
        </c:dLbls>
        <c:marker val="1"/>
        <c:smooth val="0"/>
        <c:axId val="719029144"/>
        <c:axId val="719024440"/>
      </c:lineChart>
      <c:catAx>
        <c:axId val="71902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9022872"/>
        <c:crosses val="autoZero"/>
        <c:auto val="1"/>
        <c:lblAlgn val="ctr"/>
        <c:lblOffset val="100"/>
        <c:noMultiLvlLbl val="0"/>
      </c:catAx>
      <c:valAx>
        <c:axId val="719022872"/>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8752"/>
        <c:crosses val="autoZero"/>
        <c:crossBetween val="between"/>
      </c:valAx>
      <c:valAx>
        <c:axId val="71902444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29144"/>
        <c:crosses val="max"/>
        <c:crossBetween val="between"/>
      </c:valAx>
      <c:catAx>
        <c:axId val="719029144"/>
        <c:scaling>
          <c:orientation val="minMax"/>
        </c:scaling>
        <c:delete val="1"/>
        <c:axPos val="b"/>
        <c:numFmt formatCode="General" sourceLinked="1"/>
        <c:majorTickMark val="out"/>
        <c:minorTickMark val="none"/>
        <c:tickLblPos val="nextTo"/>
        <c:crossAx val="719024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Oct/23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CD-4CF8-98F3-46F16DDA43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Distribución!$DQ$30:$DQ$35</c:f>
              <c:numCache>
                <c:formatCode>0.00</c:formatCode>
                <c:ptCount val="6"/>
                <c:pt idx="0">
                  <c:v>285.17850626500001</c:v>
                </c:pt>
                <c:pt idx="1">
                  <c:v>341.09868375799999</c:v>
                </c:pt>
                <c:pt idx="2">
                  <c:v>501.30878619999999</c:v>
                </c:pt>
                <c:pt idx="3">
                  <c:v>170.958709809</c:v>
                </c:pt>
                <c:pt idx="4">
                  <c:v>330.97775566299998</c:v>
                </c:pt>
                <c:pt idx="5">
                  <c:v>318.37866494500003</c:v>
                </c:pt>
              </c:numCache>
            </c:numRef>
          </c:val>
          <c:extLst>
            <c:ext xmlns:c16="http://schemas.microsoft.com/office/drawing/2014/chart" uri="{C3380CC4-5D6E-409C-BE32-E72D297353CC}">
              <c16:uniqueId val="{00000001-C4CD-4CF8-98F3-46F16DDA4396}"/>
            </c:ext>
          </c:extLst>
        </c:ser>
        <c:dLbls>
          <c:showLegendKey val="0"/>
          <c:showVal val="0"/>
          <c:showCatName val="0"/>
          <c:showSerName val="0"/>
          <c:showPercent val="0"/>
          <c:showBubbleSize val="0"/>
        </c:dLbls>
        <c:gapWidth val="219"/>
        <c:axId val="719029536"/>
        <c:axId val="71903228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Distribución!$DT$30:$DT$35</c:f>
              <c:numCache>
                <c:formatCode>_(* #,##0.00_);_(* \(#,##0.00\);_(* "-"??_);_(@_)</c:formatCode>
                <c:ptCount val="6"/>
                <c:pt idx="0">
                  <c:v>238.78882883670599</c:v>
                </c:pt>
                <c:pt idx="1">
                  <c:v>238.78882883670599</c:v>
                </c:pt>
                <c:pt idx="2">
                  <c:v>238.78882883670599</c:v>
                </c:pt>
                <c:pt idx="3">
                  <c:v>238.78882883670599</c:v>
                </c:pt>
                <c:pt idx="4">
                  <c:v>238.78882883670599</c:v>
                </c:pt>
                <c:pt idx="5">
                  <c:v>238.78882883670599</c:v>
                </c:pt>
              </c:numCache>
            </c:numRef>
          </c:val>
          <c:smooth val="0"/>
          <c:extLst>
            <c:ext xmlns:c16="http://schemas.microsoft.com/office/drawing/2014/chart" uri="{C3380CC4-5D6E-409C-BE32-E72D297353CC}">
              <c16:uniqueId val="{00000002-C4CD-4CF8-98F3-46F16DDA4396}"/>
            </c:ext>
          </c:extLst>
        </c:ser>
        <c:dLbls>
          <c:showLegendKey val="0"/>
          <c:showVal val="0"/>
          <c:showCatName val="0"/>
          <c:showSerName val="0"/>
          <c:showPercent val="0"/>
          <c:showBubbleSize val="0"/>
        </c:dLbls>
        <c:marker val="1"/>
        <c:smooth val="0"/>
        <c:axId val="719024832"/>
        <c:axId val="719030320"/>
      </c:lineChart>
      <c:catAx>
        <c:axId val="719029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9032280"/>
        <c:crosses val="autoZero"/>
        <c:auto val="1"/>
        <c:lblAlgn val="ctr"/>
        <c:lblOffset val="100"/>
        <c:noMultiLvlLbl val="0"/>
      </c:catAx>
      <c:valAx>
        <c:axId val="71903228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9536"/>
        <c:crosses val="autoZero"/>
        <c:crossBetween val="between"/>
      </c:valAx>
      <c:valAx>
        <c:axId val="719030320"/>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24832"/>
        <c:crosses val="max"/>
        <c:crossBetween val="between"/>
      </c:valAx>
      <c:catAx>
        <c:axId val="719024832"/>
        <c:scaling>
          <c:orientation val="minMax"/>
        </c:scaling>
        <c:delete val="1"/>
        <c:axPos val="b"/>
        <c:numFmt formatCode="General" sourceLinked="1"/>
        <c:majorTickMark val="out"/>
        <c:minorTickMark val="none"/>
        <c:tickLblPos val="nextTo"/>
        <c:crossAx val="7190303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Oct/23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Distribución!$DQ$37:$DQ$40</c:f>
              <c:numCache>
                <c:formatCode>0.00</c:formatCode>
                <c:ptCount val="4"/>
                <c:pt idx="0">
                  <c:v>192.94058000000001</c:v>
                </c:pt>
                <c:pt idx="1">
                  <c:v>206.37513000000001</c:v>
                </c:pt>
                <c:pt idx="2">
                  <c:v>208.19442000000001</c:v>
                </c:pt>
                <c:pt idx="3">
                  <c:v>170.45582999999999</c:v>
                </c:pt>
              </c:numCache>
            </c:numRef>
          </c:val>
          <c:extLst>
            <c:ext xmlns:c16="http://schemas.microsoft.com/office/drawing/2014/chart" uri="{C3380CC4-5D6E-409C-BE32-E72D297353CC}">
              <c16:uniqueId val="{00000000-746D-4A38-A54B-8F45177E27B5}"/>
            </c:ext>
          </c:extLst>
        </c:ser>
        <c:dLbls>
          <c:showLegendKey val="0"/>
          <c:showVal val="0"/>
          <c:showCatName val="0"/>
          <c:showSerName val="0"/>
          <c:showPercent val="0"/>
          <c:showBubbleSize val="0"/>
        </c:dLbls>
        <c:gapWidth val="219"/>
        <c:axId val="719031496"/>
        <c:axId val="719023264"/>
      </c:barChart>
      <c:catAx>
        <c:axId val="719031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3264"/>
        <c:crosses val="autoZero"/>
        <c:auto val="1"/>
        <c:lblAlgn val="ctr"/>
        <c:lblOffset val="100"/>
        <c:noMultiLvlLbl val="0"/>
      </c:catAx>
      <c:valAx>
        <c:axId val="719023264"/>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1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Centro NT1 - Dt Vs DtUN - Nov/23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Distribución!$B$8:$B$14</c:f>
              <c:strCache>
                <c:ptCount val="7"/>
                <c:pt idx="0">
                  <c:v>CENS</c:v>
                </c:pt>
                <c:pt idx="1">
                  <c:v>CHEC</c:v>
                </c:pt>
                <c:pt idx="2">
                  <c:v>EDEQ</c:v>
                </c:pt>
                <c:pt idx="3">
                  <c:v>EEP Pereira</c:v>
                </c:pt>
                <c:pt idx="4">
                  <c:v>EPM</c:v>
                </c:pt>
                <c:pt idx="5">
                  <c:v>ESSA</c:v>
                </c:pt>
                <c:pt idx="6">
                  <c:v>RUITOQUE</c:v>
                </c:pt>
              </c:strCache>
            </c:strRef>
          </c:cat>
          <c:val>
            <c:numRef>
              <c:f>Distribución!$DY$8:$DY$14</c:f>
              <c:numCache>
                <c:formatCode>0.00</c:formatCode>
                <c:ptCount val="7"/>
                <c:pt idx="0">
                  <c:v>281.940949155</c:v>
                </c:pt>
                <c:pt idx="1">
                  <c:v>354.76439226399998</c:v>
                </c:pt>
                <c:pt idx="2">
                  <c:v>368.55930554000003</c:v>
                </c:pt>
                <c:pt idx="3">
                  <c:v>212.46219219299999</c:v>
                </c:pt>
                <c:pt idx="4">
                  <c:v>269.62369946500002</c:v>
                </c:pt>
                <c:pt idx="5">
                  <c:v>355.66641733699998</c:v>
                </c:pt>
                <c:pt idx="6">
                  <c:v>547.44171095000002</c:v>
                </c:pt>
              </c:numCache>
            </c:numRef>
          </c:val>
          <c:extLst>
            <c:ext xmlns:c16="http://schemas.microsoft.com/office/drawing/2014/chart" uri="{C3380CC4-5D6E-409C-BE32-E72D297353CC}">
              <c16:uniqueId val="{00000000-DE48-4CDC-9275-53E732AB63C2}"/>
            </c:ext>
          </c:extLst>
        </c:ser>
        <c:dLbls>
          <c:showLegendKey val="0"/>
          <c:showVal val="0"/>
          <c:showCatName val="0"/>
          <c:showSerName val="0"/>
          <c:showPercent val="0"/>
          <c:showBubbleSize val="0"/>
        </c:dLbls>
        <c:gapWidth val="219"/>
        <c:axId val="719021304"/>
        <c:axId val="719040512"/>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Distribución!$EB$8:$EB$14</c:f>
              <c:numCache>
                <c:formatCode>_(* #,##0.00_);_(* \(#,##0.00\);_(* "-"??_);_(@_)</c:formatCode>
                <c:ptCount val="7"/>
                <c:pt idx="0">
                  <c:v>298.08349306906098</c:v>
                </c:pt>
                <c:pt idx="1">
                  <c:v>298.08349306906098</c:v>
                </c:pt>
                <c:pt idx="2">
                  <c:v>298.08349306906098</c:v>
                </c:pt>
                <c:pt idx="3">
                  <c:v>298.08349306906098</c:v>
                </c:pt>
                <c:pt idx="4">
                  <c:v>298.08349306906098</c:v>
                </c:pt>
                <c:pt idx="5">
                  <c:v>298.08349306906098</c:v>
                </c:pt>
                <c:pt idx="6">
                  <c:v>298.08349306906098</c:v>
                </c:pt>
              </c:numCache>
            </c:numRef>
          </c:val>
          <c:smooth val="0"/>
          <c:extLst>
            <c:ext xmlns:c16="http://schemas.microsoft.com/office/drawing/2014/chart" uri="{C3380CC4-5D6E-409C-BE32-E72D297353CC}">
              <c16:uniqueId val="{00000001-DE48-4CDC-9275-53E732AB63C2}"/>
            </c:ext>
          </c:extLst>
        </c:ser>
        <c:dLbls>
          <c:showLegendKey val="0"/>
          <c:showVal val="0"/>
          <c:showCatName val="0"/>
          <c:showSerName val="0"/>
          <c:showPercent val="0"/>
          <c:showBubbleSize val="0"/>
        </c:dLbls>
        <c:marker val="1"/>
        <c:smooth val="0"/>
        <c:axId val="719033456"/>
        <c:axId val="719036592"/>
      </c:lineChart>
      <c:catAx>
        <c:axId val="719021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9040512"/>
        <c:crosses val="autoZero"/>
        <c:auto val="1"/>
        <c:lblAlgn val="ctr"/>
        <c:lblOffset val="100"/>
        <c:noMultiLvlLbl val="0"/>
      </c:catAx>
      <c:valAx>
        <c:axId val="719040512"/>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21304"/>
        <c:crosses val="autoZero"/>
        <c:crossBetween val="between"/>
      </c:valAx>
      <c:valAx>
        <c:axId val="719036592"/>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33456"/>
        <c:crosses val="max"/>
        <c:crossBetween val="between"/>
      </c:valAx>
      <c:catAx>
        <c:axId val="719033456"/>
        <c:scaling>
          <c:orientation val="minMax"/>
        </c:scaling>
        <c:delete val="1"/>
        <c:axPos val="b"/>
        <c:numFmt formatCode="General" sourceLinked="1"/>
        <c:majorTickMark val="out"/>
        <c:minorTickMark val="none"/>
        <c:tickLblPos val="nextTo"/>
        <c:crossAx val="7190365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600" b="1"/>
              <a:t>ADD Occidente NT1 - Dt Vs DtUN - Nov/23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4"/>
              <c:layout>
                <c:manualLayout>
                  <c:x val="2.3176548544740867E-3"/>
                  <c:y val="-4.166666666666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C0-4019-9A62-5B97739A31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Distribución!$B$16:$B$22</c:f>
              <c:strCache>
                <c:ptCount val="7"/>
                <c:pt idx="0">
                  <c:v>CEDENAR</c:v>
                </c:pt>
                <c:pt idx="1">
                  <c:v>CELSIA COLOMBIA Valle</c:v>
                </c:pt>
                <c:pt idx="2">
                  <c:v>CEO</c:v>
                </c:pt>
                <c:pt idx="3">
                  <c:v>CETSA</c:v>
                </c:pt>
                <c:pt idx="4">
                  <c:v>EEP Cartago</c:v>
                </c:pt>
                <c:pt idx="5">
                  <c:v>EMCALI</c:v>
                </c:pt>
                <c:pt idx="6">
                  <c:v>EMEESA</c:v>
                </c:pt>
              </c:strCache>
            </c:strRef>
          </c:cat>
          <c:val>
            <c:numRef>
              <c:f>Distribución!$DY$16:$DY$22</c:f>
              <c:numCache>
                <c:formatCode>0.00</c:formatCode>
                <c:ptCount val="7"/>
                <c:pt idx="0">
                  <c:v>241.60777363299999</c:v>
                </c:pt>
                <c:pt idx="1">
                  <c:v>385.62482118100002</c:v>
                </c:pt>
                <c:pt idx="2">
                  <c:v>443.18028721000002</c:v>
                </c:pt>
                <c:pt idx="3">
                  <c:v>243.81907491800001</c:v>
                </c:pt>
                <c:pt idx="4">
                  <c:v>226.212181517</c:v>
                </c:pt>
                <c:pt idx="5">
                  <c:v>179.38111778199999</c:v>
                </c:pt>
                <c:pt idx="6">
                  <c:v>261.72798099400001</c:v>
                </c:pt>
              </c:numCache>
            </c:numRef>
          </c:val>
          <c:extLst>
            <c:ext xmlns:c16="http://schemas.microsoft.com/office/drawing/2014/chart" uri="{C3380CC4-5D6E-409C-BE32-E72D297353CC}">
              <c16:uniqueId val="{00000001-93C0-4019-9A62-5B97739A312A}"/>
            </c:ext>
          </c:extLst>
        </c:ser>
        <c:dLbls>
          <c:showLegendKey val="0"/>
          <c:showVal val="0"/>
          <c:showCatName val="0"/>
          <c:showSerName val="0"/>
          <c:showPercent val="0"/>
          <c:showBubbleSize val="0"/>
        </c:dLbls>
        <c:gapWidth val="219"/>
        <c:axId val="719034240"/>
        <c:axId val="719040904"/>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Distribución!$EB$16:$EB$22</c:f>
              <c:numCache>
                <c:formatCode>_(* #,##0.00_);_(* \(#,##0.00\);_(* "-"??_);_(@_)</c:formatCode>
                <c:ptCount val="7"/>
                <c:pt idx="0">
                  <c:v>276.74700237136602</c:v>
                </c:pt>
                <c:pt idx="1">
                  <c:v>276.74700237136602</c:v>
                </c:pt>
                <c:pt idx="2">
                  <c:v>276.74700237136602</c:v>
                </c:pt>
                <c:pt idx="3">
                  <c:v>276.74700237136602</c:v>
                </c:pt>
                <c:pt idx="4">
                  <c:v>276.74700237136602</c:v>
                </c:pt>
                <c:pt idx="5">
                  <c:v>276.74700237136602</c:v>
                </c:pt>
                <c:pt idx="6">
                  <c:v>276.74700237136602</c:v>
                </c:pt>
              </c:numCache>
            </c:numRef>
          </c:val>
          <c:smooth val="0"/>
          <c:extLst>
            <c:ext xmlns:c16="http://schemas.microsoft.com/office/drawing/2014/chart" uri="{C3380CC4-5D6E-409C-BE32-E72D297353CC}">
              <c16:uniqueId val="{00000002-93C0-4019-9A62-5B97739A312A}"/>
            </c:ext>
          </c:extLst>
        </c:ser>
        <c:dLbls>
          <c:showLegendKey val="0"/>
          <c:showVal val="0"/>
          <c:showCatName val="0"/>
          <c:showSerName val="0"/>
          <c:showPercent val="0"/>
          <c:showBubbleSize val="0"/>
        </c:dLbls>
        <c:marker val="1"/>
        <c:smooth val="0"/>
        <c:axId val="719044040"/>
        <c:axId val="719040120"/>
      </c:lineChart>
      <c:catAx>
        <c:axId val="71903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9040904"/>
        <c:crosses val="autoZero"/>
        <c:auto val="1"/>
        <c:lblAlgn val="ctr"/>
        <c:lblOffset val="100"/>
        <c:noMultiLvlLbl val="0"/>
      </c:catAx>
      <c:valAx>
        <c:axId val="719040904"/>
        <c:scaling>
          <c:orientation val="minMax"/>
          <c:max val="4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4240"/>
        <c:crosses val="autoZero"/>
        <c:crossBetween val="between"/>
      </c:valAx>
      <c:valAx>
        <c:axId val="719040120"/>
        <c:scaling>
          <c:orientation val="minMax"/>
          <c:max val="45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44040"/>
        <c:crosses val="max"/>
        <c:crossBetween val="between"/>
      </c:valAx>
      <c:catAx>
        <c:axId val="719044040"/>
        <c:scaling>
          <c:orientation val="minMax"/>
        </c:scaling>
        <c:delete val="1"/>
        <c:axPos val="b"/>
        <c:numFmt formatCode="General" sourceLinked="1"/>
        <c:majorTickMark val="out"/>
        <c:minorTickMark val="none"/>
        <c:tickLblPos val="nextTo"/>
        <c:crossAx val="7190401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Oriente NT1 - Dt Vs DtUN - Nov/23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3"/>
              <c:layout>
                <c:manualLayout>
                  <c:x val="0"/>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44-4899-9A38-DE75CB5EBC4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Distribución!$B$24:$B$28</c:f>
              <c:strCache>
                <c:ptCount val="5"/>
                <c:pt idx="0">
                  <c:v>CELSIA COLOMBIA Tolima</c:v>
                </c:pt>
                <c:pt idx="1">
                  <c:v>EBSA</c:v>
                </c:pt>
                <c:pt idx="2">
                  <c:v>ELECTROHUILA</c:v>
                </c:pt>
                <c:pt idx="3">
                  <c:v>ENEL COLOMBIA</c:v>
                </c:pt>
                <c:pt idx="4">
                  <c:v>ENELAR</c:v>
                </c:pt>
              </c:strCache>
            </c:strRef>
          </c:cat>
          <c:val>
            <c:numRef>
              <c:f>Distribución!$DY$24:$DY$28</c:f>
              <c:numCache>
                <c:formatCode>0.00</c:formatCode>
                <c:ptCount val="5"/>
                <c:pt idx="0">
                  <c:v>440.40811275200002</c:v>
                </c:pt>
                <c:pt idx="1">
                  <c:v>417.118284765</c:v>
                </c:pt>
                <c:pt idx="2">
                  <c:v>315.38996577900002</c:v>
                </c:pt>
                <c:pt idx="3">
                  <c:v>223.46342610299999</c:v>
                </c:pt>
                <c:pt idx="4">
                  <c:v>517.24777750199996</c:v>
                </c:pt>
              </c:numCache>
            </c:numRef>
          </c:val>
          <c:extLst>
            <c:ext xmlns:c16="http://schemas.microsoft.com/office/drawing/2014/chart" uri="{C3380CC4-5D6E-409C-BE32-E72D297353CC}">
              <c16:uniqueId val="{00000001-D144-4899-9A38-DE75CB5EBC45}"/>
            </c:ext>
          </c:extLst>
        </c:ser>
        <c:dLbls>
          <c:showLegendKey val="0"/>
          <c:showVal val="0"/>
          <c:showCatName val="0"/>
          <c:showSerName val="0"/>
          <c:showPercent val="0"/>
          <c:showBubbleSize val="0"/>
        </c:dLbls>
        <c:gapWidth val="219"/>
        <c:axId val="719035416"/>
        <c:axId val="719036200"/>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Distribución!$EB$24:$EB$28</c:f>
              <c:numCache>
                <c:formatCode>_(* #,##0.00_);_(* \(#,##0.00\);_(* "-"??_);_(@_)</c:formatCode>
                <c:ptCount val="5"/>
                <c:pt idx="0">
                  <c:v>261.68180575081601</c:v>
                </c:pt>
                <c:pt idx="1">
                  <c:v>261.68180575081601</c:v>
                </c:pt>
                <c:pt idx="2">
                  <c:v>261.68180575081601</c:v>
                </c:pt>
                <c:pt idx="3">
                  <c:v>261.68180575081601</c:v>
                </c:pt>
                <c:pt idx="4">
                  <c:v>261.68180575081601</c:v>
                </c:pt>
              </c:numCache>
            </c:numRef>
          </c:val>
          <c:smooth val="0"/>
          <c:extLst>
            <c:ext xmlns:c16="http://schemas.microsoft.com/office/drawing/2014/chart" uri="{C3380CC4-5D6E-409C-BE32-E72D297353CC}">
              <c16:uniqueId val="{00000002-D144-4899-9A38-DE75CB5EBC45}"/>
            </c:ext>
          </c:extLst>
        </c:ser>
        <c:dLbls>
          <c:showLegendKey val="0"/>
          <c:showVal val="0"/>
          <c:showCatName val="0"/>
          <c:showSerName val="0"/>
          <c:showPercent val="0"/>
          <c:showBubbleSize val="0"/>
        </c:dLbls>
        <c:marker val="1"/>
        <c:smooth val="0"/>
        <c:axId val="719036984"/>
        <c:axId val="719041296"/>
      </c:lineChart>
      <c:catAx>
        <c:axId val="719035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19036200"/>
        <c:crosses val="autoZero"/>
        <c:auto val="1"/>
        <c:lblAlgn val="ctr"/>
        <c:lblOffset val="100"/>
        <c:noMultiLvlLbl val="0"/>
      </c:catAx>
      <c:valAx>
        <c:axId val="719036200"/>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5416"/>
        <c:crosses val="autoZero"/>
        <c:crossBetween val="between"/>
      </c:valAx>
      <c:valAx>
        <c:axId val="719041296"/>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36984"/>
        <c:crosses val="max"/>
        <c:crossBetween val="between"/>
      </c:valAx>
      <c:catAx>
        <c:axId val="719036984"/>
        <c:scaling>
          <c:orientation val="minMax"/>
        </c:scaling>
        <c:delete val="1"/>
        <c:axPos val="b"/>
        <c:numFmt formatCode="General" sourceLinked="1"/>
        <c:majorTickMark val="out"/>
        <c:minorTickMark val="none"/>
        <c:tickLblPos val="nextTo"/>
        <c:crossAx val="7190412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ADD Sur NT1 - Dt Vs DtUN - Nov/23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dLbl>
              <c:idx val="0"/>
              <c:layout>
                <c:manualLayout>
                  <c:x val="-2.1244924076169966E-17"/>
                  <c:y val="-4.62962962962963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B5-41D0-A34E-188C324DFA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Distribución!$B$30:$B$35</c:f>
              <c:strCache>
                <c:ptCount val="6"/>
                <c:pt idx="0">
                  <c:v>EEBP</c:v>
                </c:pt>
                <c:pt idx="1">
                  <c:v>ELECTROCAQUETA</c:v>
                </c:pt>
                <c:pt idx="2">
                  <c:v>EMEVASI</c:v>
                </c:pt>
                <c:pt idx="3">
                  <c:v>EMSA</c:v>
                </c:pt>
                <c:pt idx="4">
                  <c:v>ENERCA</c:v>
                </c:pt>
                <c:pt idx="5">
                  <c:v>EEPUTUMAYO</c:v>
                </c:pt>
              </c:strCache>
            </c:strRef>
          </c:cat>
          <c:val>
            <c:numRef>
              <c:f>Distribución!$DY$30:$DY$35</c:f>
              <c:numCache>
                <c:formatCode>0.00</c:formatCode>
                <c:ptCount val="6"/>
                <c:pt idx="0">
                  <c:v>282.83124566100003</c:v>
                </c:pt>
                <c:pt idx="1">
                  <c:v>338.29942164800002</c:v>
                </c:pt>
                <c:pt idx="2">
                  <c:v>507.08752490000001</c:v>
                </c:pt>
                <c:pt idx="3">
                  <c:v>204.77851368399999</c:v>
                </c:pt>
                <c:pt idx="4">
                  <c:v>326.63678848500001</c:v>
                </c:pt>
                <c:pt idx="5">
                  <c:v>316.03331230999999</c:v>
                </c:pt>
              </c:numCache>
            </c:numRef>
          </c:val>
          <c:extLst>
            <c:ext xmlns:c16="http://schemas.microsoft.com/office/drawing/2014/chart" uri="{C3380CC4-5D6E-409C-BE32-E72D297353CC}">
              <c16:uniqueId val="{00000001-5BB5-41D0-A34E-188C324DFABA}"/>
            </c:ext>
          </c:extLst>
        </c:ser>
        <c:dLbls>
          <c:showLegendKey val="0"/>
          <c:showVal val="0"/>
          <c:showCatName val="0"/>
          <c:showSerName val="0"/>
          <c:showPercent val="0"/>
          <c:showBubbleSize val="0"/>
        </c:dLbls>
        <c:gapWidth val="219"/>
        <c:axId val="719043648"/>
        <c:axId val="719041688"/>
      </c:barChart>
      <c:lineChart>
        <c:grouping val="standard"/>
        <c:varyColors val="0"/>
        <c:ser>
          <c:idx val="1"/>
          <c:order val="1"/>
          <c:tx>
            <c:strRef>
              <c:f>Distribución!$A$44</c:f>
              <c:strCache>
                <c:ptCount val="1"/>
                <c:pt idx="0">
                  <c:v>DtUN</c:v>
                </c:pt>
              </c:strCache>
            </c:strRef>
          </c:tx>
          <c:spPr>
            <a:ln w="28575" cap="rnd">
              <a:solidFill>
                <a:schemeClr val="accent2"/>
              </a:solidFill>
              <a:round/>
            </a:ln>
            <a:effectLst/>
          </c:spPr>
          <c:marker>
            <c:symbol val="none"/>
          </c:marker>
          <c:cat>
            <c:strRef>
              <c:f>Distribución!$B$8:$B$14</c:f>
              <c:strCache>
                <c:ptCount val="7"/>
                <c:pt idx="0">
                  <c:v>CENS</c:v>
                </c:pt>
                <c:pt idx="1">
                  <c:v>CHEC</c:v>
                </c:pt>
                <c:pt idx="2">
                  <c:v>EDEQ</c:v>
                </c:pt>
                <c:pt idx="3">
                  <c:v>EEP Pereira</c:v>
                </c:pt>
                <c:pt idx="4">
                  <c:v>EPM</c:v>
                </c:pt>
                <c:pt idx="5">
                  <c:v>ESSA</c:v>
                </c:pt>
                <c:pt idx="6">
                  <c:v>RUITOQUE</c:v>
                </c:pt>
              </c:strCache>
            </c:strRef>
          </c:cat>
          <c:val>
            <c:numRef>
              <c:f>Distribución!$EB$30:$EB$35</c:f>
              <c:numCache>
                <c:formatCode>_(* #,##0.00_);_(* \(#,##0.00\);_(* "-"??_);_(@_)</c:formatCode>
                <c:ptCount val="6"/>
                <c:pt idx="0">
                  <c:v>265.01788053475099</c:v>
                </c:pt>
                <c:pt idx="1">
                  <c:v>265.01788053475099</c:v>
                </c:pt>
                <c:pt idx="2">
                  <c:v>265.01788053475099</c:v>
                </c:pt>
                <c:pt idx="3">
                  <c:v>265.01788053475099</c:v>
                </c:pt>
                <c:pt idx="4">
                  <c:v>265.01788053475099</c:v>
                </c:pt>
                <c:pt idx="5">
                  <c:v>265.01788053475099</c:v>
                </c:pt>
              </c:numCache>
            </c:numRef>
          </c:val>
          <c:smooth val="0"/>
          <c:extLst>
            <c:ext xmlns:c16="http://schemas.microsoft.com/office/drawing/2014/chart" uri="{C3380CC4-5D6E-409C-BE32-E72D297353CC}">
              <c16:uniqueId val="{00000002-5BB5-41D0-A34E-188C324DFABA}"/>
            </c:ext>
          </c:extLst>
        </c:ser>
        <c:dLbls>
          <c:showLegendKey val="0"/>
          <c:showVal val="0"/>
          <c:showCatName val="0"/>
          <c:showSerName val="0"/>
          <c:showPercent val="0"/>
          <c:showBubbleSize val="0"/>
        </c:dLbls>
        <c:marker val="1"/>
        <c:smooth val="0"/>
        <c:axId val="719034632"/>
        <c:axId val="719035808"/>
      </c:lineChart>
      <c:catAx>
        <c:axId val="71904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719041688"/>
        <c:crosses val="autoZero"/>
        <c:auto val="1"/>
        <c:lblAlgn val="ctr"/>
        <c:lblOffset val="100"/>
        <c:noMultiLvlLbl val="0"/>
      </c:catAx>
      <c:valAx>
        <c:axId val="719041688"/>
        <c:scaling>
          <c:orientation val="minMax"/>
          <c:max val="60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43648"/>
        <c:crosses val="autoZero"/>
        <c:crossBetween val="between"/>
      </c:valAx>
      <c:valAx>
        <c:axId val="719035808"/>
        <c:scaling>
          <c:orientation val="minMax"/>
          <c:max val="600"/>
          <c:min val="100"/>
        </c:scaling>
        <c:delete val="0"/>
        <c:axPos val="r"/>
        <c:numFmt formatCode="_(* #,##0_);_(* \(#,##0\);_(* &quot;-&quot;_);_(@_)"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mn-lt"/>
                <a:ea typeface="+mn-ea"/>
                <a:cs typeface="+mn-cs"/>
              </a:defRPr>
            </a:pPr>
            <a:endParaRPr lang="es-CO"/>
          </a:p>
        </c:txPr>
        <c:crossAx val="719034632"/>
        <c:crosses val="max"/>
        <c:crossBetween val="between"/>
      </c:valAx>
      <c:catAx>
        <c:axId val="719034632"/>
        <c:scaling>
          <c:orientation val="minMax"/>
        </c:scaling>
        <c:delete val="1"/>
        <c:axPos val="b"/>
        <c:numFmt formatCode="General" sourceLinked="1"/>
        <c:majorTickMark val="out"/>
        <c:minorTickMark val="none"/>
        <c:tickLblPos val="nextTo"/>
        <c:crossAx val="7190358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s-419" sz="1800" b="1"/>
              <a:t>Sin ADD NT1 - Dt - Nov/23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Distribución!$A$43</c:f>
              <c:strCache>
                <c:ptCount val="1"/>
                <c:pt idx="0">
                  <c:v>Dt NT1</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Distribución!$B$37:$B$40</c:f>
              <c:strCache>
                <c:ptCount val="4"/>
                <c:pt idx="0">
                  <c:v>DISPAC</c:v>
                </c:pt>
                <c:pt idx="1">
                  <c:v>ENERGUAVIARE</c:v>
                </c:pt>
                <c:pt idx="2">
                  <c:v>CARIBEMAR</c:v>
                </c:pt>
                <c:pt idx="3">
                  <c:v>AIRE</c:v>
                </c:pt>
              </c:strCache>
            </c:strRef>
          </c:cat>
          <c:val>
            <c:numRef>
              <c:f>Distribución!$DY$37:$DY$40</c:f>
              <c:numCache>
                <c:formatCode>0.00</c:formatCode>
                <c:ptCount val="4"/>
                <c:pt idx="0">
                  <c:v>190.84486315800001</c:v>
                </c:pt>
                <c:pt idx="1">
                  <c:v>204.04644501600001</c:v>
                </c:pt>
                <c:pt idx="2">
                  <c:v>207.68240885200001</c:v>
                </c:pt>
                <c:pt idx="3">
                  <c:v>171.378370692</c:v>
                </c:pt>
              </c:numCache>
            </c:numRef>
          </c:val>
          <c:extLst>
            <c:ext xmlns:c16="http://schemas.microsoft.com/office/drawing/2014/chart" uri="{C3380CC4-5D6E-409C-BE32-E72D297353CC}">
              <c16:uniqueId val="{00000000-4D31-4841-A218-994C4BBC9BFB}"/>
            </c:ext>
          </c:extLst>
        </c:ser>
        <c:dLbls>
          <c:showLegendKey val="0"/>
          <c:showVal val="0"/>
          <c:showCatName val="0"/>
          <c:showSerName val="0"/>
          <c:showPercent val="0"/>
          <c:showBubbleSize val="0"/>
        </c:dLbls>
        <c:gapWidth val="219"/>
        <c:axId val="719037376"/>
        <c:axId val="719044824"/>
      </c:barChart>
      <c:catAx>
        <c:axId val="71903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44824"/>
        <c:crosses val="autoZero"/>
        <c:auto val="1"/>
        <c:lblAlgn val="ctr"/>
        <c:lblOffset val="100"/>
        <c:noMultiLvlLbl val="0"/>
      </c:catAx>
      <c:valAx>
        <c:axId val="719044824"/>
        <c:scaling>
          <c:orientation val="minMax"/>
          <c:max val="2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7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CO"/>
    </a:p>
  </c:txPr>
  <c:printSettings>
    <c:headerFooter/>
    <c:pageMargins b="0.75" l="0.7" r="0.7" t="0.75" header="0.3" footer="0.3"/>
    <c:pageSetup/>
  </c:printSettings>
</c:chartSpace>
</file>

<file path=xl/charts/chart1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t>Evolución DtUN ADD CENTRO NT1 Prop. OR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'Evolución ADD'!$B$4</c:f>
              <c:strCache>
                <c:ptCount val="1"/>
                <c:pt idx="0">
                  <c:v>DtUN_015</c:v>
                </c:pt>
              </c:strCache>
            </c:strRef>
          </c:tx>
          <c:spPr>
            <a:ln w="28575" cap="rnd">
              <a:solidFill>
                <a:schemeClr val="accent1"/>
              </a:solidFill>
              <a:round/>
            </a:ln>
            <a:effectLst/>
          </c:spPr>
          <c:marker>
            <c:symbol val="none"/>
          </c:marker>
          <c:cat>
            <c:numRef>
              <c:f>'Evolución ADD'!$C$3:$Q$3</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'Evolución ADD'!$C$4:$Q$4</c:f>
              <c:numCache>
                <c:formatCode>#,##0.00</c:formatCode>
                <c:ptCount val="15"/>
                <c:pt idx="0">
                  <c:v>314.85679895590903</c:v>
                </c:pt>
                <c:pt idx="1">
                  <c:v>304.21860618699498</c:v>
                </c:pt>
              </c:numCache>
            </c:numRef>
          </c:val>
          <c:smooth val="0"/>
          <c:extLst>
            <c:ext xmlns:c16="http://schemas.microsoft.com/office/drawing/2014/chart" uri="{C3380CC4-5D6E-409C-BE32-E72D297353CC}">
              <c16:uniqueId val="{00000002-D7B7-4CF0-B3B0-CED1D99BA6F2}"/>
            </c:ext>
          </c:extLst>
        </c:ser>
        <c:ser>
          <c:idx val="1"/>
          <c:order val="1"/>
          <c:tx>
            <c:strRef>
              <c:f>'Evolución ADD'!$B$5</c:f>
              <c:strCache>
                <c:ptCount val="1"/>
                <c:pt idx="0">
                  <c:v>DtUN_031</c:v>
                </c:pt>
              </c:strCache>
            </c:strRef>
          </c:tx>
          <c:spPr>
            <a:ln w="28575" cap="rnd">
              <a:solidFill>
                <a:schemeClr val="accent2"/>
              </a:solidFill>
              <a:round/>
            </a:ln>
            <a:effectLst/>
          </c:spPr>
          <c:marker>
            <c:symbol val="none"/>
          </c:marker>
          <c:cat>
            <c:numRef>
              <c:f>'Evolución ADD'!$C$3:$Q$3</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'Evolución ADD'!$C$5:$Q$5</c:f>
              <c:numCache>
                <c:formatCode>#,##0.00</c:formatCode>
                <c:ptCount val="15"/>
                <c:pt idx="0">
                  <c:v>314.85679895590903</c:v>
                </c:pt>
                <c:pt idx="1">
                  <c:v>303.00203910616699</c:v>
                </c:pt>
                <c:pt idx="2">
                  <c:v>305.30573295618399</c:v>
                </c:pt>
                <c:pt idx="3">
                  <c:v>307.60601214366301</c:v>
                </c:pt>
                <c:pt idx="4">
                  <c:v>289.27469750544998</c:v>
                </c:pt>
                <c:pt idx="5">
                  <c:v>294.99445682160399</c:v>
                </c:pt>
                <c:pt idx="6">
                  <c:v>315.33621154186199</c:v>
                </c:pt>
                <c:pt idx="7">
                  <c:v>315.25500785055402</c:v>
                </c:pt>
                <c:pt idx="8">
                  <c:v>300.59380382682099</c:v>
                </c:pt>
                <c:pt idx="9">
                  <c:v>290.15034400535302</c:v>
                </c:pt>
                <c:pt idx="10">
                  <c:v>300.03825872679801</c:v>
                </c:pt>
                <c:pt idx="11">
                  <c:v>299.02210028046301</c:v>
                </c:pt>
                <c:pt idx="12">
                  <c:v>287.59994630049999</c:v>
                </c:pt>
                <c:pt idx="13">
                  <c:v>286.78962383747398</c:v>
                </c:pt>
                <c:pt idx="14">
                  <c:v>298.08349306906098</c:v>
                </c:pt>
              </c:numCache>
            </c:numRef>
          </c:val>
          <c:smooth val="0"/>
          <c:extLst>
            <c:ext xmlns:c16="http://schemas.microsoft.com/office/drawing/2014/chart" uri="{C3380CC4-5D6E-409C-BE32-E72D297353CC}">
              <c16:uniqueId val="{00000003-D7B7-4CF0-B3B0-CED1D99BA6F2}"/>
            </c:ext>
          </c:extLst>
        </c:ser>
        <c:dLbls>
          <c:showLegendKey val="0"/>
          <c:showVal val="0"/>
          <c:showCatName val="0"/>
          <c:showSerName val="0"/>
          <c:showPercent val="0"/>
          <c:showBubbleSize val="0"/>
        </c:dLbls>
        <c:smooth val="0"/>
        <c:axId val="719032672"/>
        <c:axId val="719038552"/>
      </c:lineChart>
      <c:dateAx>
        <c:axId val="7190326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8552"/>
        <c:crosses val="autoZero"/>
        <c:auto val="1"/>
        <c:lblOffset val="100"/>
        <c:baseTimeUnit val="months"/>
      </c:dateAx>
      <c:valAx>
        <c:axId val="719038552"/>
        <c:scaling>
          <c:orientation val="minMax"/>
          <c:max val="320"/>
          <c:min val="2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2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t>Evolución DtUN ADD OCCIDENTE NT1 Prop. OR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'Evolución ADD'!$B$4</c:f>
              <c:strCache>
                <c:ptCount val="1"/>
                <c:pt idx="0">
                  <c:v>DtUN_015</c:v>
                </c:pt>
              </c:strCache>
            </c:strRef>
          </c:tx>
          <c:spPr>
            <a:ln w="28575" cap="rnd">
              <a:solidFill>
                <a:schemeClr val="accent1"/>
              </a:solidFill>
              <a:round/>
            </a:ln>
            <a:effectLst/>
          </c:spPr>
          <c:marker>
            <c:symbol val="none"/>
          </c:marker>
          <c:cat>
            <c:numRef>
              <c:f>'Evolución ADD'!$C$3:$O$3</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'Evolución ADD'!$C$7:$Q$7</c:f>
              <c:numCache>
                <c:formatCode>#,##0.00</c:formatCode>
                <c:ptCount val="15"/>
                <c:pt idx="0">
                  <c:v>270.77573770503199</c:v>
                </c:pt>
                <c:pt idx="1">
                  <c:v>278.91866351652999</c:v>
                </c:pt>
              </c:numCache>
            </c:numRef>
          </c:val>
          <c:smooth val="0"/>
          <c:extLst>
            <c:ext xmlns:c16="http://schemas.microsoft.com/office/drawing/2014/chart" uri="{C3380CC4-5D6E-409C-BE32-E72D297353CC}">
              <c16:uniqueId val="{00000000-2031-47A3-824E-76059A6244D4}"/>
            </c:ext>
          </c:extLst>
        </c:ser>
        <c:ser>
          <c:idx val="1"/>
          <c:order val="1"/>
          <c:tx>
            <c:strRef>
              <c:f>'Evolución ADD'!$B$5</c:f>
              <c:strCache>
                <c:ptCount val="1"/>
                <c:pt idx="0">
                  <c:v>DtUN_031</c:v>
                </c:pt>
              </c:strCache>
            </c:strRef>
          </c:tx>
          <c:spPr>
            <a:ln w="28575" cap="rnd">
              <a:solidFill>
                <a:schemeClr val="accent2"/>
              </a:solidFill>
              <a:round/>
            </a:ln>
            <a:effectLst/>
          </c:spPr>
          <c:marker>
            <c:symbol val="none"/>
          </c:marker>
          <c:cat>
            <c:numRef>
              <c:f>'Evolución ADD'!$C$3:$O$3</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'Evolución ADD'!$C$8:$Q$8</c:f>
              <c:numCache>
                <c:formatCode>#,##0.00</c:formatCode>
                <c:ptCount val="15"/>
                <c:pt idx="0">
                  <c:v>270.77573770503199</c:v>
                </c:pt>
                <c:pt idx="1">
                  <c:v>263.03372975120197</c:v>
                </c:pt>
                <c:pt idx="2">
                  <c:v>270.16759647002601</c:v>
                </c:pt>
                <c:pt idx="3">
                  <c:v>271.49223952911899</c:v>
                </c:pt>
                <c:pt idx="4">
                  <c:v>268.31979965189799</c:v>
                </c:pt>
                <c:pt idx="5">
                  <c:v>276.70011712763801</c:v>
                </c:pt>
                <c:pt idx="6">
                  <c:v>279.31345869137198</c:v>
                </c:pt>
                <c:pt idx="7">
                  <c:v>266.48130742213402</c:v>
                </c:pt>
                <c:pt idx="8">
                  <c:v>262.11581442849598</c:v>
                </c:pt>
                <c:pt idx="9">
                  <c:v>263.88393237386299</c:v>
                </c:pt>
                <c:pt idx="10">
                  <c:v>267.65674164925298</c:v>
                </c:pt>
                <c:pt idx="11">
                  <c:v>259.74588166671498</c:v>
                </c:pt>
                <c:pt idx="12">
                  <c:v>258.13006534212502</c:v>
                </c:pt>
                <c:pt idx="13">
                  <c:v>277.34301907370298</c:v>
                </c:pt>
                <c:pt idx="14">
                  <c:v>276.74700237136602</c:v>
                </c:pt>
              </c:numCache>
            </c:numRef>
          </c:val>
          <c:smooth val="0"/>
          <c:extLst>
            <c:ext xmlns:c16="http://schemas.microsoft.com/office/drawing/2014/chart" uri="{C3380CC4-5D6E-409C-BE32-E72D297353CC}">
              <c16:uniqueId val="{00000001-2031-47A3-824E-76059A6244D4}"/>
            </c:ext>
          </c:extLst>
        </c:ser>
        <c:dLbls>
          <c:showLegendKey val="0"/>
          <c:showVal val="0"/>
          <c:showCatName val="0"/>
          <c:showSerName val="0"/>
          <c:showPercent val="0"/>
          <c:showBubbleSize val="0"/>
        </c:dLbls>
        <c:smooth val="0"/>
        <c:axId val="719039336"/>
        <c:axId val="719035024"/>
      </c:lineChart>
      <c:dateAx>
        <c:axId val="7190393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5024"/>
        <c:crosses val="autoZero"/>
        <c:auto val="1"/>
        <c:lblOffset val="100"/>
        <c:baseTimeUnit val="months"/>
      </c:dateAx>
      <c:valAx>
        <c:axId val="719035024"/>
        <c:scaling>
          <c:orientation val="minMax"/>
          <c:max val="300"/>
          <c:min val="2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39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 CEDENAR'!$D$6</c:f>
              <c:strCache>
                <c:ptCount val="1"/>
                <c:pt idx="0">
                  <c:v>GM</c:v>
                </c:pt>
              </c:strCache>
            </c:strRef>
          </c:tx>
          <c:spPr>
            <a:solidFill>
              <a:schemeClr val="accent2"/>
            </a:solidFill>
            <a:ln>
              <a:noFill/>
            </a:ln>
            <a:effectLst/>
          </c:spPr>
          <c:val>
            <c:numRef>
              <c:f>'1. CEDENAR'!$D$7:$D$18</c:f>
              <c:numCache>
                <c:formatCode>0.00</c:formatCode>
                <c:ptCount val="12"/>
                <c:pt idx="0">
                  <c:v>377.76</c:v>
                </c:pt>
                <c:pt idx="1">
                  <c:v>376.93</c:v>
                </c:pt>
                <c:pt idx="2">
                  <c:v>369.75</c:v>
                </c:pt>
                <c:pt idx="3">
                  <c:v>303.20999999999998</c:v>
                </c:pt>
                <c:pt idx="4">
                  <c:v>306.43</c:v>
                </c:pt>
                <c:pt idx="5">
                  <c:v>306.2</c:v>
                </c:pt>
                <c:pt idx="6">
                  <c:v>303.40253999999999</c:v>
                </c:pt>
                <c:pt idx="7">
                  <c:v>307.81706000000003</c:v>
                </c:pt>
                <c:pt idx="8">
                  <c:v>307.83</c:v>
                </c:pt>
                <c:pt idx="9">
                  <c:v>308.22910000000002</c:v>
                </c:pt>
                <c:pt idx="10">
                  <c:v>310.97341999999998</c:v>
                </c:pt>
                <c:pt idx="11">
                  <c:v>360.22818999999998</c:v>
                </c:pt>
              </c:numCache>
            </c:numRef>
          </c:val>
          <c:extLst>
            <c:ext xmlns:c16="http://schemas.microsoft.com/office/drawing/2014/chart" uri="{C3380CC4-5D6E-409C-BE32-E72D297353CC}">
              <c16:uniqueId val="{00000000-F75D-40E4-8033-EA2DC4E9DC5F}"/>
            </c:ext>
          </c:extLst>
        </c:ser>
        <c:ser>
          <c:idx val="2"/>
          <c:order val="2"/>
          <c:tx>
            <c:strRef>
              <c:f>'1. CEDENAR'!$G$6</c:f>
              <c:strCache>
                <c:ptCount val="1"/>
                <c:pt idx="0">
                  <c:v>D</c:v>
                </c:pt>
              </c:strCache>
            </c:strRef>
          </c:tx>
          <c:spPr>
            <a:solidFill>
              <a:schemeClr val="accent3"/>
            </a:solidFill>
            <a:ln>
              <a:noFill/>
            </a:ln>
            <a:effectLst/>
          </c:spPr>
          <c:val>
            <c:numRef>
              <c:f>'1. CEDENAR'!$G$7:$G$18</c:f>
              <c:numCache>
                <c:formatCode>0.00</c:formatCode>
                <c:ptCount val="12"/>
                <c:pt idx="0">
                  <c:v>282.04000000000002</c:v>
                </c:pt>
                <c:pt idx="1">
                  <c:v>254.7</c:v>
                </c:pt>
                <c:pt idx="2">
                  <c:v>251.44</c:v>
                </c:pt>
                <c:pt idx="3">
                  <c:v>260.81</c:v>
                </c:pt>
                <c:pt idx="4">
                  <c:v>264.36</c:v>
                </c:pt>
                <c:pt idx="5">
                  <c:v>261.35000000000002</c:v>
                </c:pt>
                <c:pt idx="6">
                  <c:v>247.83783</c:v>
                </c:pt>
                <c:pt idx="7">
                  <c:v>257.24937</c:v>
                </c:pt>
                <c:pt idx="8">
                  <c:v>265.73</c:v>
                </c:pt>
                <c:pt idx="9">
                  <c:v>264.32148999999998</c:v>
                </c:pt>
                <c:pt idx="10">
                  <c:v>257.74232999999998</c:v>
                </c:pt>
                <c:pt idx="11">
                  <c:v>269.91901000000001</c:v>
                </c:pt>
              </c:numCache>
            </c:numRef>
          </c:val>
          <c:extLst>
            <c:ext xmlns:c16="http://schemas.microsoft.com/office/drawing/2014/chart" uri="{C3380CC4-5D6E-409C-BE32-E72D297353CC}">
              <c16:uniqueId val="{00000001-F75D-40E4-8033-EA2DC4E9DC5F}"/>
            </c:ext>
          </c:extLst>
        </c:ser>
        <c:ser>
          <c:idx val="3"/>
          <c:order val="3"/>
          <c:tx>
            <c:strRef>
              <c:f>'1. CEDENAR'!$H$6</c:f>
              <c:strCache>
                <c:ptCount val="1"/>
                <c:pt idx="0">
                  <c:v>CV</c:v>
                </c:pt>
              </c:strCache>
            </c:strRef>
          </c:tx>
          <c:spPr>
            <a:solidFill>
              <a:schemeClr val="accent4"/>
            </a:solidFill>
            <a:ln>
              <a:noFill/>
            </a:ln>
            <a:effectLst/>
          </c:spPr>
          <c:val>
            <c:numRef>
              <c:f>'1. CEDENAR'!$H$7:$H$18</c:f>
              <c:numCache>
                <c:formatCode>0.00</c:formatCode>
                <c:ptCount val="12"/>
                <c:pt idx="0">
                  <c:v>214.07000000000002</c:v>
                </c:pt>
                <c:pt idx="1">
                  <c:v>204.01</c:v>
                </c:pt>
                <c:pt idx="2">
                  <c:v>218.74</c:v>
                </c:pt>
                <c:pt idx="3">
                  <c:v>212.54000000000002</c:v>
                </c:pt>
                <c:pt idx="4">
                  <c:v>206.67000000000002</c:v>
                </c:pt>
                <c:pt idx="5">
                  <c:v>206.12</c:v>
                </c:pt>
                <c:pt idx="6">
                  <c:v>212.97146000000001</c:v>
                </c:pt>
                <c:pt idx="7">
                  <c:v>199.06372999999999</c:v>
                </c:pt>
                <c:pt idx="8">
                  <c:v>204.48663999999999</c:v>
                </c:pt>
                <c:pt idx="9">
                  <c:v>206.87</c:v>
                </c:pt>
                <c:pt idx="10">
                  <c:v>200.01434</c:v>
                </c:pt>
                <c:pt idx="11">
                  <c:v>209.59622999999999</c:v>
                </c:pt>
              </c:numCache>
            </c:numRef>
          </c:val>
          <c:extLst>
            <c:ext xmlns:c16="http://schemas.microsoft.com/office/drawing/2014/chart" uri="{C3380CC4-5D6E-409C-BE32-E72D297353CC}">
              <c16:uniqueId val="{00000002-F75D-40E4-8033-EA2DC4E9DC5F}"/>
            </c:ext>
          </c:extLst>
        </c:ser>
        <c:ser>
          <c:idx val="4"/>
          <c:order val="4"/>
          <c:tx>
            <c:strRef>
              <c:f>'1. CEDENAR'!$F$6</c:f>
              <c:strCache>
                <c:ptCount val="1"/>
                <c:pt idx="0">
                  <c:v>PR</c:v>
                </c:pt>
              </c:strCache>
            </c:strRef>
          </c:tx>
          <c:spPr>
            <a:solidFill>
              <a:schemeClr val="accent5"/>
            </a:solidFill>
            <a:ln>
              <a:noFill/>
            </a:ln>
            <a:effectLst/>
          </c:spPr>
          <c:val>
            <c:numRef>
              <c:f>'1. CEDENAR'!$F$7:$F$18</c:f>
              <c:numCache>
                <c:formatCode>0.00</c:formatCode>
                <c:ptCount val="12"/>
                <c:pt idx="0">
                  <c:v>71.400000000000006</c:v>
                </c:pt>
                <c:pt idx="1">
                  <c:v>71.78</c:v>
                </c:pt>
                <c:pt idx="2">
                  <c:v>68.87</c:v>
                </c:pt>
                <c:pt idx="3">
                  <c:v>59.77</c:v>
                </c:pt>
                <c:pt idx="4">
                  <c:v>59.72</c:v>
                </c:pt>
                <c:pt idx="5">
                  <c:v>60.24</c:v>
                </c:pt>
                <c:pt idx="6">
                  <c:v>58.785649999999997</c:v>
                </c:pt>
                <c:pt idx="7">
                  <c:v>60.589329999999997</c:v>
                </c:pt>
                <c:pt idx="8">
                  <c:v>60.12</c:v>
                </c:pt>
                <c:pt idx="9">
                  <c:v>60.929450000000003</c:v>
                </c:pt>
                <c:pt idx="10">
                  <c:v>61.470010000000002</c:v>
                </c:pt>
                <c:pt idx="11">
                  <c:v>67.840540000000004</c:v>
                </c:pt>
              </c:numCache>
            </c:numRef>
          </c:val>
          <c:extLst>
            <c:ext xmlns:c16="http://schemas.microsoft.com/office/drawing/2014/chart" uri="{C3380CC4-5D6E-409C-BE32-E72D297353CC}">
              <c16:uniqueId val="{00000003-F75D-40E4-8033-EA2DC4E9DC5F}"/>
            </c:ext>
          </c:extLst>
        </c:ser>
        <c:ser>
          <c:idx val="5"/>
          <c:order val="5"/>
          <c:tx>
            <c:strRef>
              <c:f>'1. CEDENAR'!$E$6</c:f>
              <c:strCache>
                <c:ptCount val="1"/>
                <c:pt idx="0">
                  <c:v>TM</c:v>
                </c:pt>
              </c:strCache>
            </c:strRef>
          </c:tx>
          <c:spPr>
            <a:solidFill>
              <a:schemeClr val="accent6"/>
            </a:solidFill>
            <a:ln>
              <a:noFill/>
            </a:ln>
            <a:effectLst/>
          </c:spPr>
          <c:val>
            <c:numRef>
              <c:f>'1. CEDENAR'!$E$7:$E$18</c:f>
              <c:numCache>
                <c:formatCode>0.00</c:formatCode>
                <c:ptCount val="12"/>
                <c:pt idx="0">
                  <c:v>57.43</c:v>
                </c:pt>
                <c:pt idx="1">
                  <c:v>54.27</c:v>
                </c:pt>
                <c:pt idx="2">
                  <c:v>47.96</c:v>
                </c:pt>
                <c:pt idx="3">
                  <c:v>52.84</c:v>
                </c:pt>
                <c:pt idx="4">
                  <c:v>55.93</c:v>
                </c:pt>
                <c:pt idx="5">
                  <c:v>57.14</c:v>
                </c:pt>
                <c:pt idx="6">
                  <c:v>48.551650000000002</c:v>
                </c:pt>
                <c:pt idx="7">
                  <c:v>52.269359999999999</c:v>
                </c:pt>
                <c:pt idx="8">
                  <c:v>55.37</c:v>
                </c:pt>
                <c:pt idx="9">
                  <c:v>58.192230000000002</c:v>
                </c:pt>
                <c:pt idx="10">
                  <c:v>56.032690000000002</c:v>
                </c:pt>
                <c:pt idx="11">
                  <c:v>49.846739999999997</c:v>
                </c:pt>
              </c:numCache>
            </c:numRef>
          </c:val>
          <c:extLst>
            <c:ext xmlns:c16="http://schemas.microsoft.com/office/drawing/2014/chart" uri="{C3380CC4-5D6E-409C-BE32-E72D297353CC}">
              <c16:uniqueId val="{00000004-F75D-40E4-8033-EA2DC4E9DC5F}"/>
            </c:ext>
          </c:extLst>
        </c:ser>
        <c:ser>
          <c:idx val="6"/>
          <c:order val="6"/>
          <c:tx>
            <c:strRef>
              <c:f>'1. CEDENAR'!$I$6</c:f>
              <c:strCache>
                <c:ptCount val="1"/>
                <c:pt idx="0">
                  <c:v>RM</c:v>
                </c:pt>
              </c:strCache>
            </c:strRef>
          </c:tx>
          <c:spPr>
            <a:solidFill>
              <a:schemeClr val="accent5">
                <a:lumMod val="75000"/>
              </a:schemeClr>
            </a:solidFill>
            <a:ln>
              <a:noFill/>
            </a:ln>
            <a:effectLst/>
          </c:spPr>
          <c:val>
            <c:numRef>
              <c:f>'1. CEDENAR'!$I$7:$I$18</c:f>
              <c:numCache>
                <c:formatCode>0.00</c:formatCode>
                <c:ptCount val="12"/>
                <c:pt idx="0">
                  <c:v>5.75</c:v>
                </c:pt>
                <c:pt idx="1">
                  <c:v>8.1199999999999992</c:v>
                </c:pt>
                <c:pt idx="2">
                  <c:v>44.14</c:v>
                </c:pt>
                <c:pt idx="3">
                  <c:v>26.87</c:v>
                </c:pt>
                <c:pt idx="4">
                  <c:v>30.57</c:v>
                </c:pt>
                <c:pt idx="5">
                  <c:v>34.619999999999997</c:v>
                </c:pt>
                <c:pt idx="6">
                  <c:v>12.06432</c:v>
                </c:pt>
                <c:pt idx="7">
                  <c:v>1.48821</c:v>
                </c:pt>
                <c:pt idx="8">
                  <c:v>5.65</c:v>
                </c:pt>
                <c:pt idx="9">
                  <c:v>6.2132800000000001</c:v>
                </c:pt>
                <c:pt idx="10">
                  <c:v>4.7766200000000003</c:v>
                </c:pt>
                <c:pt idx="11">
                  <c:v>15.44416</c:v>
                </c:pt>
              </c:numCache>
            </c:numRef>
          </c:val>
          <c:extLst>
            <c:ext xmlns:c16="http://schemas.microsoft.com/office/drawing/2014/chart" uri="{C3380CC4-5D6E-409C-BE32-E72D297353CC}">
              <c16:uniqueId val="{00000005-F75D-40E4-8033-EA2DC4E9DC5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 CEDENAR'!$J$6</c:f>
              <c:strCache>
                <c:ptCount val="1"/>
                <c:pt idx="0">
                  <c:v>CUV_119</c:v>
                </c:pt>
              </c:strCache>
            </c:strRef>
          </c:tx>
          <c:spPr>
            <a:ln w="28575" cap="rnd" cmpd="sng" algn="ctr">
              <a:solidFill>
                <a:schemeClr val="tx1"/>
              </a:solidFill>
              <a:prstDash val="solid"/>
              <a:round/>
            </a:ln>
            <a:effectLst/>
          </c:spPr>
          <c:marker>
            <c:symbol val="none"/>
          </c:marker>
          <c:cat>
            <c:strRef>
              <c:f>'1. CEDENAR'!$A$7:$A$18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 CEDENAR'!$J$7:$J$18</c:f>
              <c:numCache>
                <c:formatCode>0.00</c:formatCode>
                <c:ptCount val="12"/>
                <c:pt idx="0">
                  <c:v>1008.46</c:v>
                </c:pt>
                <c:pt idx="1">
                  <c:v>969.81</c:v>
                </c:pt>
                <c:pt idx="2">
                  <c:v>1000.9</c:v>
                </c:pt>
                <c:pt idx="3">
                  <c:v>916.04</c:v>
                </c:pt>
                <c:pt idx="4">
                  <c:v>923.68</c:v>
                </c:pt>
                <c:pt idx="5">
                  <c:v>925.68</c:v>
                </c:pt>
                <c:pt idx="6">
                  <c:v>883.61344999999983</c:v>
                </c:pt>
                <c:pt idx="7">
                  <c:v>878.47706000000005</c:v>
                </c:pt>
                <c:pt idx="8">
                  <c:v>899.18561</c:v>
                </c:pt>
                <c:pt idx="9">
                  <c:v>904.75417000000004</c:v>
                </c:pt>
                <c:pt idx="10">
                  <c:v>891.00941</c:v>
                </c:pt>
                <c:pt idx="11">
                  <c:v>972.87486999999999</c:v>
                </c:pt>
              </c:numCache>
            </c:numRef>
          </c:val>
          <c:smooth val="0"/>
          <c:extLst>
            <c:ext xmlns:c16="http://schemas.microsoft.com/office/drawing/2014/chart" uri="{C3380CC4-5D6E-409C-BE32-E72D297353CC}">
              <c16:uniqueId val="{00000006-F75D-40E4-8033-EA2DC4E9DC5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'5. CEO'!$M$6</c:f>
              <c:strCache>
                <c:ptCount val="1"/>
                <c:pt idx="0">
                  <c:v>COT</c:v>
                </c:pt>
              </c:strCache>
            </c:strRef>
          </c:tx>
          <c:spPr>
            <a:ln w="28575" cap="rnd">
              <a:solidFill>
                <a:srgbClr val="FFC000"/>
              </a:solidFill>
              <a:prstDash val="sysDash"/>
              <a:round/>
            </a:ln>
            <a:effectLst/>
          </c:spPr>
          <c:marker>
            <c:symbol val="none"/>
          </c:marker>
          <c:cat>
            <c:strRef>
              <c:f>'5. CEO'!$A$7:$A$18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'5. CEO'!$M$7:$M$18</c:f>
              <c:numCache>
                <c:formatCode>0.00</c:formatCode>
                <c:ptCount val="12"/>
              </c:numCache>
            </c:numRef>
          </c:val>
          <c:smooth val="0"/>
          <c:extLst>
            <c:ext xmlns:c16="http://schemas.microsoft.com/office/drawing/2014/chart" uri="{C3380CC4-5D6E-409C-BE32-E72D297353CC}">
              <c16:uniqueId val="{00000000-AC06-422C-9B3C-C3080628072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t>Evolución DtUN ADD ORIENTE NT1 Prop. OR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'Evolución ADD'!$B$4</c:f>
              <c:strCache>
                <c:ptCount val="1"/>
                <c:pt idx="0">
                  <c:v>DtUN_015</c:v>
                </c:pt>
              </c:strCache>
            </c:strRef>
          </c:tx>
          <c:spPr>
            <a:ln w="28575" cap="rnd">
              <a:solidFill>
                <a:schemeClr val="accent1"/>
              </a:solidFill>
              <a:round/>
            </a:ln>
            <a:effectLst/>
          </c:spPr>
          <c:marker>
            <c:symbol val="none"/>
          </c:marker>
          <c:cat>
            <c:numRef>
              <c:f>'Evolución ADD'!$C$3:$O$3</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'Evolución ADD'!$C$10:$Q$10</c:f>
              <c:numCache>
                <c:formatCode>#,##0.00</c:formatCode>
                <c:ptCount val="15"/>
                <c:pt idx="0">
                  <c:v>259.87836188394499</c:v>
                </c:pt>
                <c:pt idx="1">
                  <c:v>259.87836188394499</c:v>
                </c:pt>
              </c:numCache>
            </c:numRef>
          </c:val>
          <c:smooth val="0"/>
          <c:extLst>
            <c:ext xmlns:c16="http://schemas.microsoft.com/office/drawing/2014/chart" uri="{C3380CC4-5D6E-409C-BE32-E72D297353CC}">
              <c16:uniqueId val="{00000000-209B-438D-BD2B-A2C3CDCA2D5C}"/>
            </c:ext>
          </c:extLst>
        </c:ser>
        <c:ser>
          <c:idx val="1"/>
          <c:order val="1"/>
          <c:tx>
            <c:strRef>
              <c:f>'Evolución ADD'!$B$5</c:f>
              <c:strCache>
                <c:ptCount val="1"/>
                <c:pt idx="0">
                  <c:v>DtUN_031</c:v>
                </c:pt>
              </c:strCache>
            </c:strRef>
          </c:tx>
          <c:spPr>
            <a:ln w="28575" cap="rnd">
              <a:solidFill>
                <a:schemeClr val="accent2"/>
              </a:solidFill>
              <a:round/>
            </a:ln>
            <a:effectLst/>
          </c:spPr>
          <c:marker>
            <c:symbol val="none"/>
          </c:marker>
          <c:cat>
            <c:numRef>
              <c:f>'Evolución ADD'!$C$3:$O$3</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'Evolución ADD'!$C$11:$Q$11</c:f>
              <c:numCache>
                <c:formatCode>#,##0.00</c:formatCode>
                <c:ptCount val="15"/>
                <c:pt idx="0">
                  <c:v>259.87836188394499</c:v>
                </c:pt>
                <c:pt idx="1">
                  <c:v>251.483003085756</c:v>
                </c:pt>
                <c:pt idx="2">
                  <c:v>258.42640826072699</c:v>
                </c:pt>
                <c:pt idx="3">
                  <c:v>241.93571</c:v>
                </c:pt>
                <c:pt idx="4">
                  <c:v>244.90431282057901</c:v>
                </c:pt>
                <c:pt idx="5">
                  <c:v>248.755771513008</c:v>
                </c:pt>
                <c:pt idx="6">
                  <c:v>265.99418651899401</c:v>
                </c:pt>
                <c:pt idx="7">
                  <c:v>263.17768120407698</c:v>
                </c:pt>
                <c:pt idx="8">
                  <c:v>253.40091514906501</c:v>
                </c:pt>
                <c:pt idx="9">
                  <c:v>254.33046851468399</c:v>
                </c:pt>
                <c:pt idx="10">
                  <c:v>258.28024712613802</c:v>
                </c:pt>
                <c:pt idx="11">
                  <c:v>252.14284151762001</c:v>
                </c:pt>
                <c:pt idx="12">
                  <c:v>250.007054705895</c:v>
                </c:pt>
                <c:pt idx="13">
                  <c:v>263.05482470715498</c:v>
                </c:pt>
                <c:pt idx="14">
                  <c:v>261.68180575081601</c:v>
                </c:pt>
              </c:numCache>
            </c:numRef>
          </c:val>
          <c:smooth val="0"/>
          <c:extLst>
            <c:ext xmlns:c16="http://schemas.microsoft.com/office/drawing/2014/chart" uri="{C3380CC4-5D6E-409C-BE32-E72D297353CC}">
              <c16:uniqueId val="{00000001-209B-438D-BD2B-A2C3CDCA2D5C}"/>
            </c:ext>
          </c:extLst>
        </c:ser>
        <c:dLbls>
          <c:showLegendKey val="0"/>
          <c:showVal val="0"/>
          <c:showCatName val="0"/>
          <c:showSerName val="0"/>
          <c:showPercent val="0"/>
          <c:showBubbleSize val="0"/>
        </c:dLbls>
        <c:smooth val="0"/>
        <c:axId val="719042472"/>
        <c:axId val="719042864"/>
      </c:lineChart>
      <c:dateAx>
        <c:axId val="719042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42864"/>
        <c:crosses val="autoZero"/>
        <c:auto val="1"/>
        <c:lblOffset val="100"/>
        <c:baseTimeUnit val="months"/>
      </c:dateAx>
      <c:valAx>
        <c:axId val="719042864"/>
        <c:scaling>
          <c:orientation val="minMax"/>
          <c:max val="270"/>
          <c:min val="2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42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t>Evolución DtUN ADD SUR NT1 Prop. OR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'Evolución ADD'!$B$4</c:f>
              <c:strCache>
                <c:ptCount val="1"/>
                <c:pt idx="0">
                  <c:v>DtUN_015</c:v>
                </c:pt>
              </c:strCache>
            </c:strRef>
          </c:tx>
          <c:spPr>
            <a:ln w="28575" cap="rnd">
              <a:solidFill>
                <a:schemeClr val="accent1"/>
              </a:solidFill>
              <a:round/>
            </a:ln>
            <a:effectLst/>
          </c:spPr>
          <c:marker>
            <c:symbol val="none"/>
          </c:marker>
          <c:cat>
            <c:numRef>
              <c:f>'Evolución ADD'!$C$3:$O$3</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'Evolución ADD'!$C$13:$Q$13</c:f>
              <c:numCache>
                <c:formatCode>#,##0.00</c:formatCode>
                <c:ptCount val="15"/>
                <c:pt idx="0">
                  <c:v>306.795723944119</c:v>
                </c:pt>
                <c:pt idx="1">
                  <c:v>308.62681930985798</c:v>
                </c:pt>
              </c:numCache>
            </c:numRef>
          </c:val>
          <c:smooth val="0"/>
          <c:extLst>
            <c:ext xmlns:c16="http://schemas.microsoft.com/office/drawing/2014/chart" uri="{C3380CC4-5D6E-409C-BE32-E72D297353CC}">
              <c16:uniqueId val="{00000000-413A-4727-930E-9A0305919642}"/>
            </c:ext>
          </c:extLst>
        </c:ser>
        <c:ser>
          <c:idx val="1"/>
          <c:order val="1"/>
          <c:tx>
            <c:strRef>
              <c:f>'Evolución ADD'!$B$5</c:f>
              <c:strCache>
                <c:ptCount val="1"/>
                <c:pt idx="0">
                  <c:v>DtUN_031</c:v>
                </c:pt>
              </c:strCache>
            </c:strRef>
          </c:tx>
          <c:spPr>
            <a:ln w="28575" cap="rnd">
              <a:solidFill>
                <a:schemeClr val="accent2"/>
              </a:solidFill>
              <a:round/>
            </a:ln>
            <a:effectLst/>
          </c:spPr>
          <c:marker>
            <c:symbol val="none"/>
          </c:marker>
          <c:cat>
            <c:numRef>
              <c:f>'Evolución ADD'!$C$3:$O$3</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'Evolución ADD'!$C$14:$Q$14</c:f>
              <c:numCache>
                <c:formatCode>#,##0.00</c:formatCode>
                <c:ptCount val="15"/>
                <c:pt idx="0">
                  <c:v>306.795723944119</c:v>
                </c:pt>
                <c:pt idx="1">
                  <c:v>305.38060216829501</c:v>
                </c:pt>
                <c:pt idx="2">
                  <c:v>299.89280255693501</c:v>
                </c:pt>
                <c:pt idx="3">
                  <c:v>305.12960977492202</c:v>
                </c:pt>
                <c:pt idx="4">
                  <c:v>297.05294573708801</c:v>
                </c:pt>
                <c:pt idx="5">
                  <c:v>297.04940485099303</c:v>
                </c:pt>
                <c:pt idx="6">
                  <c:v>294.52007340809701</c:v>
                </c:pt>
                <c:pt idx="7">
                  <c:v>287.26358564057603</c:v>
                </c:pt>
                <c:pt idx="8">
                  <c:v>285.14313470253802</c:v>
                </c:pt>
                <c:pt idx="9">
                  <c:v>242.597800826368</c:v>
                </c:pt>
                <c:pt idx="10">
                  <c:v>243.34892510445999</c:v>
                </c:pt>
                <c:pt idx="11">
                  <c:v>241.36492769679501</c:v>
                </c:pt>
                <c:pt idx="12">
                  <c:v>236.10903287343001</c:v>
                </c:pt>
                <c:pt idx="13">
                  <c:v>238.78882883670599</c:v>
                </c:pt>
                <c:pt idx="14">
                  <c:v>265.01788053475099</c:v>
                </c:pt>
              </c:numCache>
            </c:numRef>
          </c:val>
          <c:smooth val="0"/>
          <c:extLst>
            <c:ext xmlns:c16="http://schemas.microsoft.com/office/drawing/2014/chart" uri="{C3380CC4-5D6E-409C-BE32-E72D297353CC}">
              <c16:uniqueId val="{00000001-413A-4727-930E-9A0305919642}"/>
            </c:ext>
          </c:extLst>
        </c:ser>
        <c:dLbls>
          <c:showLegendKey val="0"/>
          <c:showVal val="0"/>
          <c:showCatName val="0"/>
          <c:showSerName val="0"/>
          <c:showPercent val="0"/>
          <c:showBubbleSize val="0"/>
        </c:dLbls>
        <c:smooth val="0"/>
        <c:axId val="719046784"/>
        <c:axId val="719050704"/>
      </c:lineChart>
      <c:dateAx>
        <c:axId val="7190467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50704"/>
        <c:crosses val="autoZero"/>
        <c:auto val="1"/>
        <c:lblOffset val="100"/>
        <c:baseTimeUnit val="months"/>
      </c:dateAx>
      <c:valAx>
        <c:axId val="719050704"/>
        <c:scaling>
          <c:orientation val="minMax"/>
          <c:max val="315"/>
          <c:min val="2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s-419" sz="1100" b="1"/>
                  <a:t>$/kWh</a:t>
                </a:r>
              </a:p>
            </c:rich>
          </c:tx>
          <c:overlay val="0"/>
          <c:spPr>
            <a:noFill/>
            <a:ln>
              <a:noFill/>
            </a:ln>
            <a:effectLst/>
          </c:spPr>
          <c:txPr>
            <a:bodyPr rot="-54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crossAx val="71904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'6. CETSA'!$J$6</c:f>
              <c:strCache>
                <c:ptCount val="1"/>
                <c:pt idx="0">
                  <c:v>CUV_119</c:v>
                </c:pt>
              </c:strCache>
            </c:strRef>
          </c:tx>
          <c:spPr>
            <a:ln w="28575" cap="rnd">
              <a:solidFill>
                <a:schemeClr val="accent1"/>
              </a:solidFill>
              <a:round/>
            </a:ln>
            <a:effectLst/>
          </c:spPr>
          <c:marker>
            <c:symbol val="none"/>
          </c:marker>
          <c:cat>
            <c:strRef>
              <c:f>'6. CETSA'!$A$7:$A$18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'6. CETSA'!$J$7:$J$18</c:f>
              <c:numCache>
                <c:formatCode>0.00</c:formatCode>
                <c:ptCount val="12"/>
                <c:pt idx="0">
                  <c:v>897.82</c:v>
                </c:pt>
                <c:pt idx="1">
                  <c:v>876.25</c:v>
                </c:pt>
                <c:pt idx="2">
                  <c:v>902.03</c:v>
                </c:pt>
                <c:pt idx="3">
                  <c:v>841.42</c:v>
                </c:pt>
                <c:pt idx="4">
                  <c:v>851.57</c:v>
                </c:pt>
                <c:pt idx="5">
                  <c:v>863.51</c:v>
                </c:pt>
                <c:pt idx="6">
                  <c:v>829.23</c:v>
                </c:pt>
                <c:pt idx="7">
                  <c:v>884.32</c:v>
                </c:pt>
                <c:pt idx="8">
                  <c:v>912.12</c:v>
                </c:pt>
                <c:pt idx="9">
                  <c:v>917.98</c:v>
                </c:pt>
                <c:pt idx="10">
                  <c:v>930.71</c:v>
                </c:pt>
                <c:pt idx="11">
                  <c:v>932.13</c:v>
                </c:pt>
              </c:numCache>
            </c:numRef>
          </c:val>
          <c:smooth val="0"/>
          <c:extLst>
            <c:ext xmlns:c16="http://schemas.microsoft.com/office/drawing/2014/chart" uri="{C3380CC4-5D6E-409C-BE32-E72D297353CC}">
              <c16:uniqueId val="{00000000-03B0-4C37-960D-BEDF1153FD17}"/>
            </c:ext>
          </c:extLst>
        </c:ser>
        <c:ser>
          <c:idx val="1"/>
          <c:order val="1"/>
          <c:tx>
            <c:strRef>
              <c:f>'6. CETSA'!$K$6</c:f>
              <c:strCache>
                <c:ptCount val="1"/>
                <c:pt idx="0">
                  <c:v>CUV_Op</c:v>
                </c:pt>
              </c:strCache>
            </c:strRef>
          </c:tx>
          <c:spPr>
            <a:ln w="28575" cap="rnd">
              <a:solidFill>
                <a:schemeClr val="accent2"/>
              </a:solidFill>
              <a:prstDash val="lgDash"/>
              <a:round/>
            </a:ln>
            <a:effectLst/>
          </c:spPr>
          <c:marker>
            <c:symbol val="none"/>
          </c:marker>
          <c:cat>
            <c:strRef>
              <c:f>'6. CETSA'!$A$7:$A$18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'6. CETSA'!$K$7:$K$13</c:f>
              <c:numCache>
                <c:formatCode>0.00</c:formatCode>
                <c:ptCount val="7"/>
              </c:numCache>
            </c:numRef>
          </c:val>
          <c:smooth val="0"/>
          <c:extLst>
            <c:ext xmlns:c16="http://schemas.microsoft.com/office/drawing/2014/chart" uri="{C3380CC4-5D6E-409C-BE32-E72D297353CC}">
              <c16:uniqueId val="{00000001-03B0-4C37-960D-BEDF1153FD1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'6. CETSA'!$D$6</c:f>
              <c:strCache>
                <c:ptCount val="1"/>
                <c:pt idx="0">
                  <c:v>GM</c:v>
                </c:pt>
              </c:strCache>
            </c:strRef>
          </c:tx>
          <c:spPr>
            <a:solidFill>
              <a:schemeClr val="accent2"/>
            </a:solidFill>
            <a:ln>
              <a:noFill/>
            </a:ln>
            <a:effectLst/>
          </c:spPr>
          <c:val>
            <c:numRef>
              <c:f>'6. CETSA'!$D$7:$D$18</c:f>
              <c:numCache>
                <c:formatCode>0.00</c:formatCode>
                <c:ptCount val="12"/>
                <c:pt idx="0">
                  <c:v>333.63</c:v>
                </c:pt>
                <c:pt idx="1">
                  <c:v>340.84</c:v>
                </c:pt>
                <c:pt idx="2">
                  <c:v>344.91</c:v>
                </c:pt>
                <c:pt idx="3">
                  <c:v>288.27999999999997</c:v>
                </c:pt>
                <c:pt idx="4">
                  <c:v>287.82</c:v>
                </c:pt>
                <c:pt idx="5">
                  <c:v>289.77</c:v>
                </c:pt>
                <c:pt idx="6">
                  <c:v>292.23</c:v>
                </c:pt>
                <c:pt idx="7">
                  <c:v>348.43</c:v>
                </c:pt>
                <c:pt idx="8">
                  <c:v>366.66</c:v>
                </c:pt>
                <c:pt idx="9">
                  <c:v>355.63</c:v>
                </c:pt>
                <c:pt idx="10">
                  <c:v>377.2</c:v>
                </c:pt>
                <c:pt idx="11">
                  <c:v>357.85</c:v>
                </c:pt>
              </c:numCache>
            </c:numRef>
          </c:val>
          <c:extLst>
            <c:ext xmlns:c16="http://schemas.microsoft.com/office/drawing/2014/chart" uri="{C3380CC4-5D6E-409C-BE32-E72D297353CC}">
              <c16:uniqueId val="{00000000-1080-47B9-B1AE-7EEA6660C330}"/>
            </c:ext>
          </c:extLst>
        </c:ser>
        <c:ser>
          <c:idx val="2"/>
          <c:order val="2"/>
          <c:tx>
            <c:strRef>
              <c:f>'6. CETSA'!$G$6</c:f>
              <c:strCache>
                <c:ptCount val="1"/>
                <c:pt idx="0">
                  <c:v>D</c:v>
                </c:pt>
              </c:strCache>
            </c:strRef>
          </c:tx>
          <c:spPr>
            <a:solidFill>
              <a:schemeClr val="accent3"/>
            </a:solidFill>
            <a:ln>
              <a:noFill/>
            </a:ln>
            <a:effectLst/>
          </c:spPr>
          <c:val>
            <c:numRef>
              <c:f>'6. CETSA'!$G$7:$G$18</c:f>
              <c:numCache>
                <c:formatCode>0.00</c:formatCode>
                <c:ptCount val="12"/>
                <c:pt idx="0">
                  <c:v>282.04000000000002</c:v>
                </c:pt>
                <c:pt idx="1">
                  <c:v>254.7</c:v>
                </c:pt>
                <c:pt idx="2">
                  <c:v>251.44</c:v>
                </c:pt>
                <c:pt idx="3">
                  <c:v>260.81</c:v>
                </c:pt>
                <c:pt idx="4">
                  <c:v>264.36</c:v>
                </c:pt>
                <c:pt idx="5">
                  <c:v>261.35000000000002</c:v>
                </c:pt>
                <c:pt idx="6">
                  <c:v>247.84</c:v>
                </c:pt>
                <c:pt idx="7">
                  <c:v>257.25</c:v>
                </c:pt>
                <c:pt idx="8">
                  <c:v>265.73</c:v>
                </c:pt>
                <c:pt idx="9">
                  <c:v>264.32</c:v>
                </c:pt>
                <c:pt idx="10">
                  <c:v>257.74</c:v>
                </c:pt>
                <c:pt idx="11">
                  <c:v>269.92</c:v>
                </c:pt>
              </c:numCache>
            </c:numRef>
          </c:val>
          <c:extLst>
            <c:ext xmlns:c16="http://schemas.microsoft.com/office/drawing/2014/chart" uri="{C3380CC4-5D6E-409C-BE32-E72D297353CC}">
              <c16:uniqueId val="{00000001-1080-47B9-B1AE-7EEA6660C330}"/>
            </c:ext>
          </c:extLst>
        </c:ser>
        <c:ser>
          <c:idx val="3"/>
          <c:order val="3"/>
          <c:tx>
            <c:strRef>
              <c:f>'6. CETSA'!$H$6</c:f>
              <c:strCache>
                <c:ptCount val="1"/>
                <c:pt idx="0">
                  <c:v>CV</c:v>
                </c:pt>
              </c:strCache>
            </c:strRef>
          </c:tx>
          <c:spPr>
            <a:solidFill>
              <a:schemeClr val="accent4"/>
            </a:solidFill>
            <a:ln>
              <a:noFill/>
            </a:ln>
            <a:effectLst/>
          </c:spPr>
          <c:val>
            <c:numRef>
              <c:f>'6. CETSA'!$H$7:$H$18</c:f>
              <c:numCache>
                <c:formatCode>0.00</c:formatCode>
                <c:ptCount val="12"/>
                <c:pt idx="0">
                  <c:v>157.75</c:v>
                </c:pt>
                <c:pt idx="1">
                  <c:v>157.59</c:v>
                </c:pt>
                <c:pt idx="2">
                  <c:v>160.86000000000001</c:v>
                </c:pt>
                <c:pt idx="3">
                  <c:v>162.75</c:v>
                </c:pt>
                <c:pt idx="4">
                  <c:v>165.23</c:v>
                </c:pt>
                <c:pt idx="5">
                  <c:v>169.38</c:v>
                </c:pt>
                <c:pt idx="6">
                  <c:v>176.2</c:v>
                </c:pt>
                <c:pt idx="7">
                  <c:v>162.02000000000001</c:v>
                </c:pt>
                <c:pt idx="8">
                  <c:v>157.79</c:v>
                </c:pt>
                <c:pt idx="9">
                  <c:v>167.29</c:v>
                </c:pt>
                <c:pt idx="10">
                  <c:v>168.67</c:v>
                </c:pt>
                <c:pt idx="11">
                  <c:v>173.05</c:v>
                </c:pt>
              </c:numCache>
            </c:numRef>
          </c:val>
          <c:extLst>
            <c:ext xmlns:c16="http://schemas.microsoft.com/office/drawing/2014/chart" uri="{C3380CC4-5D6E-409C-BE32-E72D297353CC}">
              <c16:uniqueId val="{00000002-1080-47B9-B1AE-7EEA6660C330}"/>
            </c:ext>
          </c:extLst>
        </c:ser>
        <c:ser>
          <c:idx val="4"/>
          <c:order val="4"/>
          <c:tx>
            <c:strRef>
              <c:f>'6. CETSA'!$F$6</c:f>
              <c:strCache>
                <c:ptCount val="1"/>
                <c:pt idx="0">
                  <c:v>PR</c:v>
                </c:pt>
              </c:strCache>
            </c:strRef>
          </c:tx>
          <c:spPr>
            <a:solidFill>
              <a:schemeClr val="accent5"/>
            </a:solidFill>
            <a:ln>
              <a:noFill/>
            </a:ln>
            <a:effectLst/>
          </c:spPr>
          <c:val>
            <c:numRef>
              <c:f>'6. CETSA'!$F$7:$F$18</c:f>
              <c:numCache>
                <c:formatCode>0.00</c:formatCode>
                <c:ptCount val="12"/>
                <c:pt idx="0">
                  <c:v>60.31</c:v>
                </c:pt>
                <c:pt idx="1">
                  <c:v>61.75</c:v>
                </c:pt>
                <c:pt idx="2">
                  <c:v>60.77</c:v>
                </c:pt>
                <c:pt idx="3">
                  <c:v>53.8</c:v>
                </c:pt>
                <c:pt idx="4">
                  <c:v>53.18</c:v>
                </c:pt>
                <c:pt idx="5">
                  <c:v>53.98</c:v>
                </c:pt>
                <c:pt idx="6">
                  <c:v>53.39</c:v>
                </c:pt>
                <c:pt idx="7">
                  <c:v>62.9</c:v>
                </c:pt>
                <c:pt idx="8">
                  <c:v>64.97</c:v>
                </c:pt>
                <c:pt idx="9">
                  <c:v>64.13</c:v>
                </c:pt>
                <c:pt idx="10">
                  <c:v>67.53</c:v>
                </c:pt>
                <c:pt idx="11">
                  <c:v>63.18</c:v>
                </c:pt>
              </c:numCache>
            </c:numRef>
          </c:val>
          <c:extLst>
            <c:ext xmlns:c16="http://schemas.microsoft.com/office/drawing/2014/chart" uri="{C3380CC4-5D6E-409C-BE32-E72D297353CC}">
              <c16:uniqueId val="{00000003-1080-47B9-B1AE-7EEA6660C330}"/>
            </c:ext>
          </c:extLst>
        </c:ser>
        <c:ser>
          <c:idx val="5"/>
          <c:order val="5"/>
          <c:tx>
            <c:strRef>
              <c:f>'6. CETSA'!$E$6</c:f>
              <c:strCache>
                <c:ptCount val="1"/>
                <c:pt idx="0">
                  <c:v>TM</c:v>
                </c:pt>
              </c:strCache>
            </c:strRef>
          </c:tx>
          <c:spPr>
            <a:solidFill>
              <a:schemeClr val="accent6"/>
            </a:solidFill>
            <a:ln>
              <a:noFill/>
            </a:ln>
            <a:effectLst/>
          </c:spPr>
          <c:val>
            <c:numRef>
              <c:f>'6. CETSA'!$E$7:$E$18</c:f>
              <c:numCache>
                <c:formatCode>0.00</c:formatCode>
                <c:ptCount val="12"/>
                <c:pt idx="0">
                  <c:v>57.43</c:v>
                </c:pt>
                <c:pt idx="1">
                  <c:v>54.27</c:v>
                </c:pt>
                <c:pt idx="2">
                  <c:v>47.96</c:v>
                </c:pt>
                <c:pt idx="3">
                  <c:v>52.84</c:v>
                </c:pt>
                <c:pt idx="4">
                  <c:v>55.93</c:v>
                </c:pt>
                <c:pt idx="5">
                  <c:v>57.14</c:v>
                </c:pt>
                <c:pt idx="6">
                  <c:v>48.55</c:v>
                </c:pt>
                <c:pt idx="7">
                  <c:v>52.27</c:v>
                </c:pt>
                <c:pt idx="8">
                  <c:v>55.37</c:v>
                </c:pt>
                <c:pt idx="9">
                  <c:v>58.19</c:v>
                </c:pt>
                <c:pt idx="10">
                  <c:v>56.03</c:v>
                </c:pt>
                <c:pt idx="11">
                  <c:v>49.85</c:v>
                </c:pt>
              </c:numCache>
            </c:numRef>
          </c:val>
          <c:extLst>
            <c:ext xmlns:c16="http://schemas.microsoft.com/office/drawing/2014/chart" uri="{C3380CC4-5D6E-409C-BE32-E72D297353CC}">
              <c16:uniqueId val="{00000004-1080-47B9-B1AE-7EEA6660C330}"/>
            </c:ext>
          </c:extLst>
        </c:ser>
        <c:ser>
          <c:idx val="6"/>
          <c:order val="6"/>
          <c:tx>
            <c:strRef>
              <c:f>'6. CETSA'!$I$6</c:f>
              <c:strCache>
                <c:ptCount val="1"/>
                <c:pt idx="0">
                  <c:v>RM</c:v>
                </c:pt>
              </c:strCache>
            </c:strRef>
          </c:tx>
          <c:spPr>
            <a:solidFill>
              <a:schemeClr val="accent5">
                <a:lumMod val="75000"/>
              </a:schemeClr>
            </a:solidFill>
            <a:ln>
              <a:noFill/>
            </a:ln>
            <a:effectLst/>
          </c:spPr>
          <c:val>
            <c:numRef>
              <c:f>'6. CETSA'!$I$7:$I$18</c:f>
              <c:numCache>
                <c:formatCode>0.00</c:formatCode>
                <c:ptCount val="12"/>
                <c:pt idx="0">
                  <c:v>6.66</c:v>
                </c:pt>
                <c:pt idx="1">
                  <c:v>7.1</c:v>
                </c:pt>
                <c:pt idx="2">
                  <c:v>36.090000000000003</c:v>
                </c:pt>
                <c:pt idx="3">
                  <c:v>22.94</c:v>
                </c:pt>
                <c:pt idx="4">
                  <c:v>25.05</c:v>
                </c:pt>
                <c:pt idx="5">
                  <c:v>31.89</c:v>
                </c:pt>
                <c:pt idx="6">
                  <c:v>11.02</c:v>
                </c:pt>
                <c:pt idx="7">
                  <c:v>1.45</c:v>
                </c:pt>
                <c:pt idx="8">
                  <c:v>1.6</c:v>
                </c:pt>
                <c:pt idx="9">
                  <c:v>8.42</c:v>
                </c:pt>
                <c:pt idx="10">
                  <c:v>3.54</c:v>
                </c:pt>
                <c:pt idx="11">
                  <c:v>18.28</c:v>
                </c:pt>
              </c:numCache>
            </c:numRef>
          </c:val>
          <c:extLst>
            <c:ext xmlns:c16="http://schemas.microsoft.com/office/drawing/2014/chart" uri="{C3380CC4-5D6E-409C-BE32-E72D297353CC}">
              <c16:uniqueId val="{00000005-1080-47B9-B1AE-7EEA6660C3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'6. CETSA'!$J$6</c:f>
              <c:strCache>
                <c:ptCount val="1"/>
                <c:pt idx="0">
                  <c:v>CUV_119</c:v>
                </c:pt>
              </c:strCache>
            </c:strRef>
          </c:tx>
          <c:spPr>
            <a:ln w="28575" cap="rnd" cmpd="sng" algn="ctr">
              <a:solidFill>
                <a:schemeClr val="tx1"/>
              </a:solidFill>
              <a:prstDash val="solid"/>
              <a:round/>
            </a:ln>
            <a:effectLst/>
          </c:spPr>
          <c:marker>
            <c:symbol val="none"/>
          </c:marker>
          <c:cat>
            <c:strRef>
              <c:f>'6. CETSA'!$A$7:$A$18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'6. CETSA'!$J$7:$J$18</c:f>
              <c:numCache>
                <c:formatCode>0.00</c:formatCode>
                <c:ptCount val="12"/>
                <c:pt idx="0">
                  <c:v>897.82</c:v>
                </c:pt>
                <c:pt idx="1">
                  <c:v>876.25</c:v>
                </c:pt>
                <c:pt idx="2">
                  <c:v>902.03</c:v>
                </c:pt>
                <c:pt idx="3">
                  <c:v>841.42</c:v>
                </c:pt>
                <c:pt idx="4">
                  <c:v>851.57</c:v>
                </c:pt>
                <c:pt idx="5">
                  <c:v>863.51</c:v>
                </c:pt>
                <c:pt idx="6">
                  <c:v>829.23</c:v>
                </c:pt>
                <c:pt idx="7">
                  <c:v>884.32</c:v>
                </c:pt>
                <c:pt idx="8">
                  <c:v>912.12</c:v>
                </c:pt>
                <c:pt idx="9">
                  <c:v>917.98</c:v>
                </c:pt>
                <c:pt idx="10">
                  <c:v>930.71</c:v>
                </c:pt>
                <c:pt idx="11">
                  <c:v>932.13</c:v>
                </c:pt>
              </c:numCache>
            </c:numRef>
          </c:val>
          <c:smooth val="0"/>
          <c:extLst>
            <c:ext xmlns:c16="http://schemas.microsoft.com/office/drawing/2014/chart" uri="{C3380CC4-5D6E-409C-BE32-E72D297353CC}">
              <c16:uniqueId val="{00000006-1080-47B9-B1AE-7EEA6660C3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'6. CETSA'!$P$7</c:f>
              <c:strCache>
                <c:ptCount val="1"/>
                <c:pt idx="0">
                  <c:v>Mar-24</c:v>
                </c:pt>
              </c:strCache>
            </c:strRef>
          </c:tx>
          <c:spPr>
            <a:solidFill>
              <a:schemeClr val="accent6">
                <a:tint val="4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CETSA'!$S$7:$W$7</c:f>
              <c:numCache>
                <c:formatCode>0.00</c:formatCode>
                <c:ptCount val="5"/>
                <c:pt idx="0">
                  <c:v>364.55</c:v>
                </c:pt>
                <c:pt idx="1">
                  <c:v>455.68</c:v>
                </c:pt>
                <c:pt idx="2">
                  <c:v>763.15</c:v>
                </c:pt>
                <c:pt idx="3">
                  <c:v>897.82</c:v>
                </c:pt>
                <c:pt idx="4">
                  <c:v>1077.384</c:v>
                </c:pt>
              </c:numCache>
            </c:numRef>
          </c:val>
          <c:extLst>
            <c:ext xmlns:c16="http://schemas.microsoft.com/office/drawing/2014/chart" uri="{C3380CC4-5D6E-409C-BE32-E72D297353CC}">
              <c16:uniqueId val="{00000000-8F44-4A5F-9290-6E7B4746CD45}"/>
            </c:ext>
          </c:extLst>
        </c:ser>
        <c:ser>
          <c:idx val="1"/>
          <c:order val="1"/>
          <c:tx>
            <c:strRef>
              <c:f>'6. CETSA'!$P$8</c:f>
              <c:strCache>
                <c:ptCount val="1"/>
                <c:pt idx="0">
                  <c:v>Abr-24</c:v>
                </c:pt>
              </c:strCache>
            </c:strRef>
          </c:tx>
          <c:spPr>
            <a:solidFill>
              <a:schemeClr val="accent6">
                <a:tint val="5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CETSA'!$S$8:$W$8</c:f>
              <c:numCache>
                <c:formatCode>0.00</c:formatCode>
                <c:ptCount val="5"/>
                <c:pt idx="0">
                  <c:v>367.12</c:v>
                </c:pt>
                <c:pt idx="1">
                  <c:v>458.89</c:v>
                </c:pt>
                <c:pt idx="2">
                  <c:v>744.81</c:v>
                </c:pt>
                <c:pt idx="3">
                  <c:v>876.25</c:v>
                </c:pt>
                <c:pt idx="4">
                  <c:v>1051.5</c:v>
                </c:pt>
              </c:numCache>
            </c:numRef>
          </c:val>
          <c:extLst>
            <c:ext xmlns:c16="http://schemas.microsoft.com/office/drawing/2014/chart" uri="{C3380CC4-5D6E-409C-BE32-E72D297353CC}">
              <c16:uniqueId val="{00000001-8F44-4A5F-9290-6E7B4746CD45}"/>
            </c:ext>
          </c:extLst>
        </c:ser>
        <c:ser>
          <c:idx val="2"/>
          <c:order val="2"/>
          <c:tx>
            <c:strRef>
              <c:f>'6. CETSA'!$P$9</c:f>
              <c:strCache>
                <c:ptCount val="1"/>
                <c:pt idx="0">
                  <c:v>May-24</c:v>
                </c:pt>
              </c:strCache>
            </c:strRef>
          </c:tx>
          <c:spPr>
            <a:solidFill>
              <a:schemeClr val="accent6">
                <a:tint val="6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CETSA'!$S$9:$W$9</c:f>
              <c:numCache>
                <c:formatCode>0.00</c:formatCode>
                <c:ptCount val="5"/>
                <c:pt idx="0">
                  <c:v>369.3</c:v>
                </c:pt>
                <c:pt idx="1">
                  <c:v>461.61</c:v>
                </c:pt>
                <c:pt idx="2">
                  <c:v>766.73</c:v>
                </c:pt>
                <c:pt idx="3">
                  <c:v>902.03</c:v>
                </c:pt>
                <c:pt idx="4">
                  <c:v>1082.4359999999999</c:v>
                </c:pt>
              </c:numCache>
            </c:numRef>
          </c:val>
          <c:extLst>
            <c:ext xmlns:c16="http://schemas.microsoft.com/office/drawing/2014/chart" uri="{C3380CC4-5D6E-409C-BE32-E72D297353CC}">
              <c16:uniqueId val="{00000002-8F44-4A5F-9290-6E7B4746CD45}"/>
            </c:ext>
          </c:extLst>
        </c:ser>
        <c:ser>
          <c:idx val="3"/>
          <c:order val="3"/>
          <c:tx>
            <c:strRef>
              <c:f>'6. CETSA'!$P$10</c:f>
              <c:strCache>
                <c:ptCount val="1"/>
                <c:pt idx="0">
                  <c:v>Jun-24</c:v>
                </c:pt>
              </c:strCache>
            </c:strRef>
          </c:tx>
          <c:spPr>
            <a:solidFill>
              <a:schemeClr val="accent6">
                <a:tint val="7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CETSA'!$S$10:$W$10</c:f>
              <c:numCache>
                <c:formatCode>0.00</c:formatCode>
                <c:ptCount val="5"/>
                <c:pt idx="0">
                  <c:v>370.86</c:v>
                </c:pt>
                <c:pt idx="1">
                  <c:v>463.56</c:v>
                </c:pt>
                <c:pt idx="2">
                  <c:v>715.21</c:v>
                </c:pt>
                <c:pt idx="3">
                  <c:v>841.42</c:v>
                </c:pt>
                <c:pt idx="4">
                  <c:v>1009.704</c:v>
                </c:pt>
              </c:numCache>
            </c:numRef>
          </c:val>
          <c:extLst>
            <c:ext xmlns:c16="http://schemas.microsoft.com/office/drawing/2014/chart" uri="{C3380CC4-5D6E-409C-BE32-E72D297353CC}">
              <c16:uniqueId val="{00000003-8F44-4A5F-9290-6E7B4746CD45}"/>
            </c:ext>
          </c:extLst>
        </c:ser>
        <c:ser>
          <c:idx val="4"/>
          <c:order val="4"/>
          <c:tx>
            <c:strRef>
              <c:f>'6. CETSA'!$P$11</c:f>
              <c:strCache>
                <c:ptCount val="1"/>
                <c:pt idx="0">
                  <c:v>Jul-24</c:v>
                </c:pt>
              </c:strCache>
            </c:strRef>
          </c:tx>
          <c:spPr>
            <a:solidFill>
              <a:schemeClr val="accent6">
                <a:tint val="8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CETSA'!$S$11:$W$11</c:f>
              <c:numCache>
                <c:formatCode>0.00</c:formatCode>
                <c:ptCount val="5"/>
                <c:pt idx="0">
                  <c:v>372.05</c:v>
                </c:pt>
                <c:pt idx="1">
                  <c:v>465.05</c:v>
                </c:pt>
                <c:pt idx="2">
                  <c:v>723.83</c:v>
                </c:pt>
                <c:pt idx="3">
                  <c:v>851.57</c:v>
                </c:pt>
                <c:pt idx="4">
                  <c:v>1021.884</c:v>
                </c:pt>
              </c:numCache>
            </c:numRef>
          </c:val>
          <c:extLst>
            <c:ext xmlns:c16="http://schemas.microsoft.com/office/drawing/2014/chart" uri="{C3380CC4-5D6E-409C-BE32-E72D297353CC}">
              <c16:uniqueId val="{00000004-8F44-4A5F-9290-6E7B4746CD45}"/>
            </c:ext>
          </c:extLst>
        </c:ser>
        <c:ser>
          <c:idx val="5"/>
          <c:order val="5"/>
          <c:tx>
            <c:strRef>
              <c:f>'6. CETSA'!$P$12</c:f>
              <c:strCache>
                <c:ptCount val="1"/>
                <c:pt idx="0">
                  <c:v>Ago-24</c:v>
                </c:pt>
              </c:strCache>
            </c:strRef>
          </c:tx>
          <c:spPr>
            <a:solidFill>
              <a:schemeClr val="accent6">
                <a:tint val="95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CETSA'!$S$12:$W$12</c:f>
              <c:numCache>
                <c:formatCode>0.00</c:formatCode>
                <c:ptCount val="5"/>
                <c:pt idx="0">
                  <c:v>372.8</c:v>
                </c:pt>
                <c:pt idx="1">
                  <c:v>465.99</c:v>
                </c:pt>
                <c:pt idx="2">
                  <c:v>733.98</c:v>
                </c:pt>
                <c:pt idx="3">
                  <c:v>863.51</c:v>
                </c:pt>
                <c:pt idx="4">
                  <c:v>1036.212</c:v>
                </c:pt>
              </c:numCache>
            </c:numRef>
          </c:val>
          <c:extLst>
            <c:ext xmlns:c16="http://schemas.microsoft.com/office/drawing/2014/chart" uri="{C3380CC4-5D6E-409C-BE32-E72D297353CC}">
              <c16:uniqueId val="{00000005-8F44-4A5F-9290-6E7B4746CD45}"/>
            </c:ext>
          </c:extLst>
        </c:ser>
        <c:ser>
          <c:idx val="6"/>
          <c:order val="6"/>
          <c:tx>
            <c:strRef>
              <c:f>'6. CETSA'!$P$13</c:f>
              <c:strCache>
                <c:ptCount val="1"/>
                <c:pt idx="0">
                  <c:v>Sep-24</c:v>
                </c:pt>
              </c:strCache>
            </c:strRef>
          </c:tx>
          <c:spPr>
            <a:solidFill>
              <a:schemeClr val="accent6">
                <a:shade val="94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CETSA'!$S$13:$W$13</c:f>
              <c:numCache>
                <c:formatCode>0.00</c:formatCode>
                <c:ptCount val="5"/>
                <c:pt idx="0">
                  <c:v>372.8</c:v>
                </c:pt>
                <c:pt idx="1">
                  <c:v>465.99</c:v>
                </c:pt>
                <c:pt idx="2">
                  <c:v>704.85</c:v>
                </c:pt>
                <c:pt idx="3">
                  <c:v>829.23</c:v>
                </c:pt>
                <c:pt idx="4">
                  <c:v>995.07600000000002</c:v>
                </c:pt>
              </c:numCache>
            </c:numRef>
          </c:val>
          <c:extLst>
            <c:ext xmlns:c16="http://schemas.microsoft.com/office/drawing/2014/chart" uri="{C3380CC4-5D6E-409C-BE32-E72D297353CC}">
              <c16:uniqueId val="{00000006-8F44-4A5F-9290-6E7B4746CD45}"/>
            </c:ext>
          </c:extLst>
        </c:ser>
        <c:ser>
          <c:idx val="7"/>
          <c:order val="7"/>
          <c:tx>
            <c:strRef>
              <c:f>'6. CETSA'!$P$14</c:f>
              <c:strCache>
                <c:ptCount val="1"/>
                <c:pt idx="0">
                  <c:v>Oct-24</c:v>
                </c:pt>
              </c:strCache>
            </c:strRef>
          </c:tx>
          <c:spPr>
            <a:solidFill>
              <a:schemeClr val="accent6">
                <a:shade val="8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CETSA'!$S$14:$W$14</c:f>
              <c:numCache>
                <c:formatCode>0.00</c:formatCode>
                <c:ptCount val="5"/>
                <c:pt idx="0">
                  <c:v>373.71</c:v>
                </c:pt>
                <c:pt idx="1">
                  <c:v>467.13</c:v>
                </c:pt>
                <c:pt idx="2">
                  <c:v>751.67</c:v>
                </c:pt>
                <c:pt idx="3">
                  <c:v>884.32</c:v>
                </c:pt>
                <c:pt idx="4">
                  <c:v>1061.184</c:v>
                </c:pt>
              </c:numCache>
            </c:numRef>
          </c:val>
          <c:extLst>
            <c:ext xmlns:c16="http://schemas.microsoft.com/office/drawing/2014/chart" uri="{C3380CC4-5D6E-409C-BE32-E72D297353CC}">
              <c16:uniqueId val="{00000007-8F44-4A5F-9290-6E7B4746CD45}"/>
            </c:ext>
          </c:extLst>
        </c:ser>
        <c:ser>
          <c:idx val="8"/>
          <c:order val="8"/>
          <c:tx>
            <c:strRef>
              <c:f>'6. CETSA'!$P$15</c:f>
              <c:strCache>
                <c:ptCount val="1"/>
                <c:pt idx="0">
                  <c:v>Nov-24</c:v>
                </c:pt>
              </c:strCache>
            </c:strRef>
          </c:tx>
          <c:spPr>
            <a:solidFill>
              <a:schemeClr val="accent6">
                <a:shade val="73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CETSA'!$S$15:$W$15</c:f>
              <c:numCache>
                <c:formatCode>0.00</c:formatCode>
                <c:ptCount val="5"/>
                <c:pt idx="0">
                  <c:v>373.22</c:v>
                </c:pt>
                <c:pt idx="1">
                  <c:v>466.51</c:v>
                </c:pt>
                <c:pt idx="2">
                  <c:v>775.3</c:v>
                </c:pt>
                <c:pt idx="3">
                  <c:v>912.12</c:v>
                </c:pt>
                <c:pt idx="4">
                  <c:v>1094.5439999999999</c:v>
                </c:pt>
              </c:numCache>
            </c:numRef>
          </c:val>
          <c:extLst>
            <c:ext xmlns:c16="http://schemas.microsoft.com/office/drawing/2014/chart" uri="{C3380CC4-5D6E-409C-BE32-E72D297353CC}">
              <c16:uniqueId val="{00000008-8F44-4A5F-9290-6E7B4746CD45}"/>
            </c:ext>
          </c:extLst>
        </c:ser>
        <c:ser>
          <c:idx val="9"/>
          <c:order val="9"/>
          <c:tx>
            <c:strRef>
              <c:f>'6. CETSA'!$P$16</c:f>
              <c:strCache>
                <c:ptCount val="1"/>
                <c:pt idx="0">
                  <c:v>Dic-24</c:v>
                </c:pt>
              </c:strCache>
            </c:strRef>
          </c:tx>
          <c:spPr>
            <a:solidFill>
              <a:schemeClr val="accent6">
                <a:shade val="62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CETSA'!$S$16:$W$16</c:f>
              <c:numCache>
                <c:formatCode>0.00</c:formatCode>
                <c:ptCount val="5"/>
                <c:pt idx="0">
                  <c:v>374.23</c:v>
                </c:pt>
                <c:pt idx="1">
                  <c:v>467.77</c:v>
                </c:pt>
                <c:pt idx="2">
                  <c:v>780.28</c:v>
                </c:pt>
                <c:pt idx="3">
                  <c:v>917.98</c:v>
                </c:pt>
                <c:pt idx="4">
                  <c:v>1101.576</c:v>
                </c:pt>
              </c:numCache>
            </c:numRef>
          </c:val>
          <c:extLst>
            <c:ext xmlns:c16="http://schemas.microsoft.com/office/drawing/2014/chart" uri="{C3380CC4-5D6E-409C-BE32-E72D297353CC}">
              <c16:uniqueId val="{00000009-8F44-4A5F-9290-6E7B4746CD45}"/>
            </c:ext>
          </c:extLst>
        </c:ser>
        <c:ser>
          <c:idx val="10"/>
          <c:order val="10"/>
          <c:tx>
            <c:strRef>
              <c:f>'6. CETSA'!$P$17</c:f>
              <c:strCache>
                <c:ptCount val="1"/>
                <c:pt idx="0">
                  <c:v>Ene-25</c:v>
                </c:pt>
              </c:strCache>
            </c:strRef>
          </c:tx>
          <c:spPr>
            <a:solidFill>
              <a:schemeClr val="accent6">
                <a:shade val="51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CETSA'!$S$17:$W$17</c:f>
              <c:numCache>
                <c:formatCode>0.00</c:formatCode>
                <c:ptCount val="5"/>
                <c:pt idx="0">
                  <c:v>374.23</c:v>
                </c:pt>
                <c:pt idx="1">
                  <c:v>467.77</c:v>
                </c:pt>
                <c:pt idx="2">
                  <c:v>780.28</c:v>
                </c:pt>
                <c:pt idx="3">
                  <c:v>930.71</c:v>
                </c:pt>
                <c:pt idx="4">
                  <c:v>1116.8520000000001</c:v>
                </c:pt>
              </c:numCache>
            </c:numRef>
          </c:val>
          <c:extLst>
            <c:ext xmlns:c16="http://schemas.microsoft.com/office/drawing/2014/chart" uri="{C3380CC4-5D6E-409C-BE32-E72D297353CC}">
              <c16:uniqueId val="{0000000A-8F44-4A5F-9290-6E7B4746CD45}"/>
            </c:ext>
          </c:extLst>
        </c:ser>
        <c:ser>
          <c:idx val="11"/>
          <c:order val="11"/>
          <c:tx>
            <c:strRef>
              <c:f>'6. CETSA'!$P$18</c:f>
              <c:strCache>
                <c:ptCount val="1"/>
                <c:pt idx="0">
                  <c:v>Feb-25</c:v>
                </c:pt>
              </c:strCache>
            </c:strRef>
          </c:tx>
          <c:spPr>
            <a:solidFill>
              <a:schemeClr val="accent6">
                <a:shade val="40000"/>
              </a:schemeClr>
            </a:solidFill>
            <a:ln>
              <a:noFill/>
            </a:ln>
            <a:effectLst/>
          </c:spPr>
          <c:invertIfNegative val="0"/>
          <c:cat>
            <c:strRef>
              <c:f>'6. CETSA'!$S$6:$W$6</c:f>
              <c:strCache>
                <c:ptCount val="5"/>
                <c:pt idx="0">
                  <c:v>ESTRATO 1</c:v>
                </c:pt>
                <c:pt idx="1">
                  <c:v>ESTRATO 2</c:v>
                </c:pt>
                <c:pt idx="2">
                  <c:v>ESTRATO 3</c:v>
                </c:pt>
                <c:pt idx="3">
                  <c:v>ESTRATO 4</c:v>
                </c:pt>
                <c:pt idx="4">
                  <c:v>ESTRATO 5 y 6, Ind y Com</c:v>
                </c:pt>
              </c:strCache>
            </c:strRef>
          </c:cat>
          <c:val>
            <c:numRef>
              <c:f>'6. CETSA'!$S$18:$W$18</c:f>
              <c:numCache>
                <c:formatCode>0.00</c:formatCode>
                <c:ptCount val="5"/>
                <c:pt idx="0">
                  <c:v>379.47</c:v>
                </c:pt>
                <c:pt idx="1">
                  <c:v>474.32</c:v>
                </c:pt>
                <c:pt idx="2">
                  <c:v>792.31</c:v>
                </c:pt>
                <c:pt idx="3">
                  <c:v>932.13</c:v>
                </c:pt>
                <c:pt idx="4">
                  <c:v>1118.556</c:v>
                </c:pt>
              </c:numCache>
            </c:numRef>
          </c:val>
          <c:extLst>
            <c:ext xmlns:c16="http://schemas.microsoft.com/office/drawing/2014/chart" uri="{C3380CC4-5D6E-409C-BE32-E72D297353CC}">
              <c16:uniqueId val="{0000000B-8F44-4A5F-9290-6E7B4746CD4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'6. CETSA'!$M$6</c:f>
              <c:strCache>
                <c:ptCount val="1"/>
                <c:pt idx="0">
                  <c:v>COT</c:v>
                </c:pt>
              </c:strCache>
            </c:strRef>
          </c:tx>
          <c:spPr>
            <a:ln w="28575" cap="rnd">
              <a:solidFill>
                <a:srgbClr val="FFC000"/>
              </a:solidFill>
              <a:prstDash val="sysDash"/>
              <a:round/>
            </a:ln>
            <a:effectLst/>
          </c:spPr>
          <c:marker>
            <c:symbol val="none"/>
          </c:marker>
          <c:cat>
            <c:strRef>
              <c:f>'6. CETSA'!$A$7:$A$18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'6. CETSA'!$M$7:$M$18</c:f>
              <c:numCache>
                <c:formatCode>0.00</c:formatCode>
                <c:ptCount val="12"/>
                <c:pt idx="0">
                  <c:v>76.900000000000006</c:v>
                </c:pt>
                <c:pt idx="1">
                  <c:v>78.076779999999999</c:v>
                </c:pt>
                <c:pt idx="2">
                  <c:v>80.306269999999998</c:v>
                </c:pt>
                <c:pt idx="3">
                  <c:v>80.732439999999997</c:v>
                </c:pt>
                <c:pt idx="4">
                  <c:v>83.198859999999996</c:v>
                </c:pt>
                <c:pt idx="5">
                  <c:v>85.59</c:v>
                </c:pt>
                <c:pt idx="6">
                  <c:v>89.41</c:v>
                </c:pt>
                <c:pt idx="7">
                  <c:v>81.52</c:v>
                </c:pt>
                <c:pt idx="8">
                  <c:v>77.61</c:v>
                </c:pt>
                <c:pt idx="9">
                  <c:v>82.3</c:v>
                </c:pt>
                <c:pt idx="10">
                  <c:v>82.68</c:v>
                </c:pt>
                <c:pt idx="11">
                  <c:v>84.27</c:v>
                </c:pt>
              </c:numCache>
            </c:numRef>
          </c:val>
          <c:smooth val="0"/>
          <c:extLst>
            <c:ext xmlns:c16="http://schemas.microsoft.com/office/drawing/2014/chart" uri="{C3380CC4-5D6E-409C-BE32-E72D297353CC}">
              <c16:uniqueId val="{00000000-BAEA-41B6-98DB-53F870BDFC1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'7. CHEC'!$J$6</c:f>
              <c:strCache>
                <c:ptCount val="1"/>
                <c:pt idx="0">
                  <c:v>CUV_119</c:v>
                </c:pt>
              </c:strCache>
            </c:strRef>
          </c:tx>
          <c:spPr>
            <a:ln w="28575" cap="rnd">
              <a:solidFill>
                <a:schemeClr val="accent1"/>
              </a:solidFill>
              <a:round/>
            </a:ln>
            <a:effectLst/>
          </c:spPr>
          <c:marker>
            <c:symbol val="none"/>
          </c:marker>
          <c:cat>
            <c:strRef>
              <c:f>'7. CHEC'!$A$7:$A$18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'7. CHEC'!$J$7:$J$18</c:f>
              <c:numCache>
                <c:formatCode>0.00</c:formatCode>
                <c:ptCount val="12"/>
                <c:pt idx="0">
                  <c:v>940.41669999999999</c:v>
                </c:pt>
                <c:pt idx="1">
                  <c:v>995.03129999999999</c:v>
                </c:pt>
                <c:pt idx="2">
                  <c:v>1016.2481</c:v>
                </c:pt>
                <c:pt idx="3">
                  <c:v>999.1087</c:v>
                </c:pt>
                <c:pt idx="4">
                  <c:v>1018.3</c:v>
                </c:pt>
                <c:pt idx="5">
                  <c:v>930.37829999999997</c:v>
                </c:pt>
                <c:pt idx="6">
                  <c:v>951.71820000000002</c:v>
                </c:pt>
                <c:pt idx="7">
                  <c:v>937.02639999999997</c:v>
                </c:pt>
                <c:pt idx="8">
                  <c:v>980.35839999999996</c:v>
                </c:pt>
                <c:pt idx="9">
                  <c:v>951.67190000000005</c:v>
                </c:pt>
                <c:pt idx="10">
                  <c:v>977.25519999999995</c:v>
                </c:pt>
                <c:pt idx="11">
                  <c:v>940.71510000000001</c:v>
                </c:pt>
              </c:numCache>
            </c:numRef>
          </c:val>
          <c:smooth val="0"/>
          <c:extLst>
            <c:ext xmlns:c16="http://schemas.microsoft.com/office/drawing/2014/chart" uri="{C3380CC4-5D6E-409C-BE32-E72D297353CC}">
              <c16:uniqueId val="{00000000-2F5C-4527-9C62-3C53DD905105}"/>
            </c:ext>
          </c:extLst>
        </c:ser>
        <c:ser>
          <c:idx val="1"/>
          <c:order val="1"/>
          <c:tx>
            <c:strRef>
              <c:f>'7. CHEC'!$K$6</c:f>
              <c:strCache>
                <c:ptCount val="1"/>
                <c:pt idx="0">
                  <c:v>CUV_Op</c:v>
                </c:pt>
              </c:strCache>
            </c:strRef>
          </c:tx>
          <c:spPr>
            <a:ln w="28575" cap="rnd">
              <a:solidFill>
                <a:schemeClr val="accent2"/>
              </a:solidFill>
              <a:prstDash val="lgDash"/>
              <a:round/>
            </a:ln>
            <a:effectLst/>
          </c:spPr>
          <c:marker>
            <c:symbol val="none"/>
          </c:marker>
          <c:cat>
            <c:strRef>
              <c:f>'7. CHEC'!$A$7:$A$18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'7. CHEC'!$K$7:$K$13</c:f>
              <c:numCache>
                <c:formatCode>0.00</c:formatCode>
                <c:ptCount val="7"/>
              </c:numCache>
            </c:numRef>
          </c:val>
          <c:smooth val="0"/>
          <c:extLst>
            <c:ext xmlns:c16="http://schemas.microsoft.com/office/drawing/2014/chart" uri="{C3380CC4-5D6E-409C-BE32-E72D297353CC}">
              <c16:uniqueId val="{00000001-2F5C-4527-9C62-3C53DD90510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'7. CHEC'!$D$6</c:f>
              <c:strCache>
                <c:ptCount val="1"/>
                <c:pt idx="0">
                  <c:v>GM</c:v>
                </c:pt>
              </c:strCache>
            </c:strRef>
          </c:tx>
          <c:spPr>
            <a:solidFill>
              <a:schemeClr val="accent2"/>
            </a:solidFill>
            <a:ln>
              <a:noFill/>
            </a:ln>
            <a:effectLst/>
          </c:spPr>
          <c:val>
            <c:numRef>
              <c:f>'7. CHEC'!$D$7:$D$18</c:f>
              <c:numCache>
                <c:formatCode>0.00</c:formatCode>
                <c:ptCount val="12"/>
                <c:pt idx="0">
                  <c:v>340.28129999999999</c:v>
                </c:pt>
                <c:pt idx="1">
                  <c:v>387.12310000000002</c:v>
                </c:pt>
                <c:pt idx="2">
                  <c:v>391.3947</c:v>
                </c:pt>
                <c:pt idx="3">
                  <c:v>385.44959999999998</c:v>
                </c:pt>
                <c:pt idx="4">
                  <c:v>389.52429999999998</c:v>
                </c:pt>
                <c:pt idx="5">
                  <c:v>304.27530000000002</c:v>
                </c:pt>
                <c:pt idx="6">
                  <c:v>360.20659999999998</c:v>
                </c:pt>
                <c:pt idx="7">
                  <c:v>353.54649999999998</c:v>
                </c:pt>
                <c:pt idx="8">
                  <c:v>379.68799999999999</c:v>
                </c:pt>
                <c:pt idx="9">
                  <c:v>339.37709999999998</c:v>
                </c:pt>
                <c:pt idx="10">
                  <c:v>369.96289999999999</c:v>
                </c:pt>
                <c:pt idx="11">
                  <c:v>337.09100000000001</c:v>
                </c:pt>
              </c:numCache>
            </c:numRef>
          </c:val>
          <c:extLst>
            <c:ext xmlns:c16="http://schemas.microsoft.com/office/drawing/2014/chart" uri="{C3380CC4-5D6E-409C-BE32-E72D297353CC}">
              <c16:uniqueId val="{00000000-1E54-40AE-86D4-16581995F830}"/>
            </c:ext>
          </c:extLst>
        </c:ser>
        <c:ser>
          <c:idx val="2"/>
          <c:order val="2"/>
          <c:tx>
            <c:strRef>
              <c:f>'7. CHEC'!$G$6</c:f>
              <c:strCache>
                <c:ptCount val="1"/>
                <c:pt idx="0">
                  <c:v>D</c:v>
                </c:pt>
              </c:strCache>
            </c:strRef>
          </c:tx>
          <c:spPr>
            <a:solidFill>
              <a:schemeClr val="accent3"/>
            </a:solidFill>
            <a:ln>
              <a:noFill/>
            </a:ln>
            <a:effectLst/>
          </c:spPr>
          <c:val>
            <c:numRef>
              <c:f>'7. CHEC'!$G$7:$G$18</c:f>
              <c:numCache>
                <c:formatCode>0.00</c:formatCode>
                <c:ptCount val="12"/>
                <c:pt idx="0">
                  <c:v>293.48390000000001</c:v>
                </c:pt>
                <c:pt idx="1">
                  <c:v>297.04570000000001</c:v>
                </c:pt>
                <c:pt idx="2">
                  <c:v>285.69439999999997</c:v>
                </c:pt>
                <c:pt idx="3">
                  <c:v>282.13810000000001</c:v>
                </c:pt>
                <c:pt idx="4">
                  <c:v>295.065</c:v>
                </c:pt>
                <c:pt idx="5">
                  <c:v>294.54939999999999</c:v>
                </c:pt>
                <c:pt idx="6">
                  <c:v>282.0564</c:v>
                </c:pt>
                <c:pt idx="7">
                  <c:v>282.73579999999998</c:v>
                </c:pt>
                <c:pt idx="8">
                  <c:v>291.95870000000002</c:v>
                </c:pt>
                <c:pt idx="9">
                  <c:v>299.73989999999998</c:v>
                </c:pt>
                <c:pt idx="10">
                  <c:v>292.1103</c:v>
                </c:pt>
                <c:pt idx="11">
                  <c:v>293.50639999999999</c:v>
                </c:pt>
              </c:numCache>
            </c:numRef>
          </c:val>
          <c:extLst>
            <c:ext xmlns:c16="http://schemas.microsoft.com/office/drawing/2014/chart" uri="{C3380CC4-5D6E-409C-BE32-E72D297353CC}">
              <c16:uniqueId val="{00000001-1E54-40AE-86D4-16581995F830}"/>
            </c:ext>
          </c:extLst>
        </c:ser>
        <c:ser>
          <c:idx val="3"/>
          <c:order val="3"/>
          <c:tx>
            <c:strRef>
              <c:f>'7. CHEC'!$H$6</c:f>
              <c:strCache>
                <c:ptCount val="1"/>
                <c:pt idx="0">
                  <c:v>CV</c:v>
                </c:pt>
              </c:strCache>
            </c:strRef>
          </c:tx>
          <c:spPr>
            <a:solidFill>
              <a:schemeClr val="accent4"/>
            </a:solidFill>
            <a:ln>
              <a:noFill/>
            </a:ln>
            <a:effectLst/>
          </c:spPr>
          <c:val>
            <c:numRef>
              <c:f>'7. CHEC'!$H$7:$H$18</c:f>
              <c:numCache>
                <c:formatCode>0.00</c:formatCode>
                <c:ptCount val="12"/>
                <c:pt idx="0">
                  <c:v>178.0607</c:v>
                </c:pt>
                <c:pt idx="1">
                  <c:v>177.7987</c:v>
                </c:pt>
                <c:pt idx="2">
                  <c:v>182.38740000000001</c:v>
                </c:pt>
                <c:pt idx="3">
                  <c:v>183.2415</c:v>
                </c:pt>
                <c:pt idx="4">
                  <c:v>180.53550000000001</c:v>
                </c:pt>
                <c:pt idx="5">
                  <c:v>185.1626</c:v>
                </c:pt>
                <c:pt idx="6">
                  <c:v>183.37430000000001</c:v>
                </c:pt>
                <c:pt idx="7">
                  <c:v>181.69749999999999</c:v>
                </c:pt>
                <c:pt idx="8">
                  <c:v>179.4032</c:v>
                </c:pt>
                <c:pt idx="9">
                  <c:v>184.65639999999999</c:v>
                </c:pt>
                <c:pt idx="10">
                  <c:v>175.76859999999999</c:v>
                </c:pt>
                <c:pt idx="11">
                  <c:v>183.2997</c:v>
                </c:pt>
              </c:numCache>
            </c:numRef>
          </c:val>
          <c:extLst>
            <c:ext xmlns:c16="http://schemas.microsoft.com/office/drawing/2014/chart" uri="{C3380CC4-5D6E-409C-BE32-E72D297353CC}">
              <c16:uniqueId val="{00000002-1E54-40AE-86D4-16581995F830}"/>
            </c:ext>
          </c:extLst>
        </c:ser>
        <c:ser>
          <c:idx val="4"/>
          <c:order val="4"/>
          <c:tx>
            <c:strRef>
              <c:f>'7. CHEC'!$F$6</c:f>
              <c:strCache>
                <c:ptCount val="1"/>
                <c:pt idx="0">
                  <c:v>PR</c:v>
                </c:pt>
              </c:strCache>
            </c:strRef>
          </c:tx>
          <c:spPr>
            <a:solidFill>
              <a:schemeClr val="accent5"/>
            </a:solidFill>
            <a:ln>
              <a:noFill/>
            </a:ln>
            <a:effectLst/>
          </c:spPr>
          <c:val>
            <c:numRef>
              <c:f>'7. CHEC'!$F$7:$F$18</c:f>
              <c:numCache>
                <c:formatCode>0.00</c:formatCode>
                <c:ptCount val="12"/>
                <c:pt idx="0">
                  <c:v>64.394599999999997</c:v>
                </c:pt>
                <c:pt idx="1">
                  <c:v>71.831699999999998</c:v>
                </c:pt>
                <c:pt idx="2">
                  <c:v>70.770899999999997</c:v>
                </c:pt>
                <c:pt idx="3">
                  <c:v>71.542699999999996</c:v>
                </c:pt>
                <c:pt idx="4">
                  <c:v>70.463300000000004</c:v>
                </c:pt>
                <c:pt idx="5">
                  <c:v>58.626600000000003</c:v>
                </c:pt>
                <c:pt idx="6">
                  <c:v>66.511399999999995</c:v>
                </c:pt>
                <c:pt idx="7">
                  <c:v>66.650099999999995</c:v>
                </c:pt>
                <c:pt idx="8">
                  <c:v>69.831699999999998</c:v>
                </c:pt>
                <c:pt idx="9">
                  <c:v>64.892600000000002</c:v>
                </c:pt>
                <c:pt idx="10">
                  <c:v>69.643900000000002</c:v>
                </c:pt>
                <c:pt idx="11">
                  <c:v>63.875100000000003</c:v>
                </c:pt>
              </c:numCache>
            </c:numRef>
          </c:val>
          <c:extLst>
            <c:ext xmlns:c16="http://schemas.microsoft.com/office/drawing/2014/chart" uri="{C3380CC4-5D6E-409C-BE32-E72D297353CC}">
              <c16:uniqueId val="{00000003-1E54-40AE-86D4-16581995F830}"/>
            </c:ext>
          </c:extLst>
        </c:ser>
        <c:ser>
          <c:idx val="5"/>
          <c:order val="5"/>
          <c:tx>
            <c:strRef>
              <c:f>'7. CHEC'!$E$6</c:f>
              <c:strCache>
                <c:ptCount val="1"/>
                <c:pt idx="0">
                  <c:v>TM</c:v>
                </c:pt>
              </c:strCache>
            </c:strRef>
          </c:tx>
          <c:spPr>
            <a:solidFill>
              <a:schemeClr val="accent6"/>
            </a:solidFill>
            <a:ln>
              <a:noFill/>
            </a:ln>
            <a:effectLst/>
          </c:spPr>
          <c:val>
            <c:numRef>
              <c:f>'7. CHEC'!$E$7:$E$18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1E54-40AE-86D4-16581995F830}"/>
            </c:ext>
          </c:extLst>
        </c:ser>
        <c:ser>
          <c:idx val="6"/>
          <c:order val="6"/>
          <c:tx>
            <c:strRef>
              <c:f>'7. CHEC'!$I$6</c:f>
              <c:strCache>
                <c:ptCount val="1"/>
                <c:pt idx="0">
                  <c:v>RM</c:v>
                </c:pt>
              </c:strCache>
            </c:strRef>
          </c:tx>
          <c:spPr>
            <a:solidFill>
              <a:schemeClr val="accent5">
                <a:lumMod val="75000"/>
              </a:schemeClr>
            </a:solidFill>
            <a:ln>
              <a:noFill/>
            </a:ln>
            <a:effectLst/>
          </c:spPr>
          <c:val>
            <c:numRef>
              <c:f>'7. CHEC'!$I$7:$I$18</c:f>
              <c:numCache>
                <c:formatCode>0.00</c:formatCode>
                <c:ptCount val="12"/>
                <c:pt idx="0">
                  <c:v>6.7626999999999997</c:v>
                </c:pt>
                <c:pt idx="1">
                  <c:v>6.9653999999999998</c:v>
                </c:pt>
                <c:pt idx="2">
                  <c:v>38.037300000000002</c:v>
                </c:pt>
                <c:pt idx="3">
                  <c:v>23.8994</c:v>
                </c:pt>
                <c:pt idx="4">
                  <c:v>26.779599999999999</c:v>
                </c:pt>
                <c:pt idx="5">
                  <c:v>30.622399999999999</c:v>
                </c:pt>
                <c:pt idx="6">
                  <c:v>11.017799999999999</c:v>
                </c:pt>
                <c:pt idx="7">
                  <c:v>0.12709999999999999</c:v>
                </c:pt>
                <c:pt idx="8">
                  <c:v>4.1077000000000004</c:v>
                </c:pt>
                <c:pt idx="9">
                  <c:v>4.8136999999999999</c:v>
                </c:pt>
                <c:pt idx="10">
                  <c:v>13.736800000000001</c:v>
                </c:pt>
                <c:pt idx="11">
                  <c:v>13.0962</c:v>
                </c:pt>
              </c:numCache>
            </c:numRef>
          </c:val>
          <c:extLst>
            <c:ext xmlns:c16="http://schemas.microsoft.com/office/drawing/2014/chart" uri="{C3380CC4-5D6E-409C-BE32-E72D297353CC}">
              <c16:uniqueId val="{00000005-1E54-40AE-86D4-16581995F83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'7. CHEC'!$J$6</c:f>
              <c:strCache>
                <c:ptCount val="1"/>
                <c:pt idx="0">
                  <c:v>CUV_119</c:v>
                </c:pt>
              </c:strCache>
            </c:strRef>
          </c:tx>
          <c:spPr>
            <a:ln w="28575" cap="rnd" cmpd="sng" algn="ctr">
              <a:solidFill>
                <a:schemeClr val="tx1"/>
              </a:solidFill>
              <a:prstDash val="solid"/>
              <a:round/>
            </a:ln>
            <a:effectLst/>
          </c:spPr>
          <c:marker>
            <c:symbol val="none"/>
          </c:marker>
          <c:cat>
            <c:strRef>
              <c:f>'7. CHEC'!$A$7:$A$18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'7. CHEC'!$J$7:$J$18</c:f>
              <c:numCache>
                <c:formatCode>0.00</c:formatCode>
                <c:ptCount val="12"/>
                <c:pt idx="0">
                  <c:v>940.41669999999999</c:v>
                </c:pt>
                <c:pt idx="1">
                  <c:v>995.03129999999999</c:v>
                </c:pt>
                <c:pt idx="2">
                  <c:v>1016.2481</c:v>
                </c:pt>
                <c:pt idx="3">
                  <c:v>999.1087</c:v>
                </c:pt>
                <c:pt idx="4">
                  <c:v>1018.3</c:v>
                </c:pt>
                <c:pt idx="5">
                  <c:v>930.37829999999997</c:v>
                </c:pt>
                <c:pt idx="6">
                  <c:v>951.71820000000002</c:v>
                </c:pt>
                <c:pt idx="7">
                  <c:v>937.02639999999997</c:v>
                </c:pt>
                <c:pt idx="8">
                  <c:v>980.35839999999996</c:v>
                </c:pt>
                <c:pt idx="9">
                  <c:v>951.67190000000005</c:v>
                </c:pt>
                <c:pt idx="10">
                  <c:v>977.25519999999995</c:v>
                </c:pt>
                <c:pt idx="11">
                  <c:v>940.71510000000001</c:v>
                </c:pt>
              </c:numCache>
            </c:numRef>
          </c:val>
          <c:smooth val="0"/>
          <c:extLst>
            <c:ext xmlns:c16="http://schemas.microsoft.com/office/drawing/2014/chart" uri="{C3380CC4-5D6E-409C-BE32-E72D297353CC}">
              <c16:uniqueId val="{00000006-1E54-40AE-86D4-16581995F83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'7. CHEC'!$P$7</c:f>
              <c:strCache>
                <c:ptCount val="1"/>
                <c:pt idx="0">
                  <c:v>Mar-24</c:v>
                </c:pt>
              </c:strCache>
            </c:strRef>
          </c:tx>
          <c:spPr>
            <a:solidFill>
              <a:schemeClr val="accent6">
                <a:tint val="4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CHEC'!$S$7:$W$7</c:f>
              <c:numCache>
                <c:formatCode>0.00</c:formatCode>
                <c:ptCount val="5"/>
                <c:pt idx="0">
                  <c:v>402.3347</c:v>
                </c:pt>
                <c:pt idx="1">
                  <c:v>502.91840000000002</c:v>
                </c:pt>
                <c:pt idx="2">
                  <c:v>799.35419999999999</c:v>
                </c:pt>
                <c:pt idx="3">
                  <c:v>940.41669999999999</c:v>
                </c:pt>
                <c:pt idx="4">
                  <c:v>1128.5</c:v>
                </c:pt>
              </c:numCache>
            </c:numRef>
          </c:val>
          <c:extLst>
            <c:ext xmlns:c16="http://schemas.microsoft.com/office/drawing/2014/chart" uri="{C3380CC4-5D6E-409C-BE32-E72D297353CC}">
              <c16:uniqueId val="{00000000-E56E-4407-9CCA-A8B877F1FF0F}"/>
            </c:ext>
          </c:extLst>
        </c:ser>
        <c:ser>
          <c:idx val="1"/>
          <c:order val="1"/>
          <c:tx>
            <c:strRef>
              <c:f>'7. CHEC'!$P$8</c:f>
              <c:strCache>
                <c:ptCount val="1"/>
                <c:pt idx="0">
                  <c:v>Abr-24</c:v>
                </c:pt>
              </c:strCache>
            </c:strRef>
          </c:tx>
          <c:spPr>
            <a:solidFill>
              <a:schemeClr val="accent6">
                <a:tint val="5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CHEC'!$S$8:$W$8</c:f>
              <c:numCache>
                <c:formatCode>0.00</c:formatCode>
                <c:ptCount val="5"/>
                <c:pt idx="0">
                  <c:v>405.17</c:v>
                </c:pt>
                <c:pt idx="1">
                  <c:v>506.46249999999998</c:v>
                </c:pt>
                <c:pt idx="2">
                  <c:v>845.77660000000003</c:v>
                </c:pt>
                <c:pt idx="3">
                  <c:v>995.03129999999999</c:v>
                </c:pt>
                <c:pt idx="4">
                  <c:v>1194.03756</c:v>
                </c:pt>
              </c:numCache>
            </c:numRef>
          </c:val>
          <c:extLst>
            <c:ext xmlns:c16="http://schemas.microsoft.com/office/drawing/2014/chart" uri="{C3380CC4-5D6E-409C-BE32-E72D297353CC}">
              <c16:uniqueId val="{00000001-E56E-4407-9CCA-A8B877F1FF0F}"/>
            </c:ext>
          </c:extLst>
        </c:ser>
        <c:ser>
          <c:idx val="2"/>
          <c:order val="2"/>
          <c:tx>
            <c:strRef>
              <c:f>'7. CHEC'!$P$9</c:f>
              <c:strCache>
                <c:ptCount val="1"/>
                <c:pt idx="0">
                  <c:v>May-24</c:v>
                </c:pt>
              </c:strCache>
            </c:strRef>
          </c:tx>
          <c:spPr>
            <a:solidFill>
              <a:schemeClr val="accent6">
                <a:tint val="6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CHEC'!$S$9:$W$9</c:f>
              <c:numCache>
                <c:formatCode>0.00</c:formatCode>
                <c:ptCount val="5"/>
                <c:pt idx="0">
                  <c:v>407.57549999999998</c:v>
                </c:pt>
                <c:pt idx="1">
                  <c:v>509.46940000000001</c:v>
                </c:pt>
                <c:pt idx="2">
                  <c:v>863.81089999999995</c:v>
                </c:pt>
                <c:pt idx="3">
                  <c:v>1016.25</c:v>
                </c:pt>
                <c:pt idx="4">
                  <c:v>1219.5</c:v>
                </c:pt>
              </c:numCache>
            </c:numRef>
          </c:val>
          <c:extLst>
            <c:ext xmlns:c16="http://schemas.microsoft.com/office/drawing/2014/chart" uri="{C3380CC4-5D6E-409C-BE32-E72D297353CC}">
              <c16:uniqueId val="{00000002-E56E-4407-9CCA-A8B877F1FF0F}"/>
            </c:ext>
          </c:extLst>
        </c:ser>
        <c:ser>
          <c:idx val="3"/>
          <c:order val="3"/>
          <c:tx>
            <c:strRef>
              <c:f>'7. CHEC'!$P$10</c:f>
              <c:strCache>
                <c:ptCount val="1"/>
                <c:pt idx="0">
                  <c:v>Jun-24</c:v>
                </c:pt>
              </c:strCache>
            </c:strRef>
          </c:tx>
          <c:spPr>
            <a:solidFill>
              <a:schemeClr val="accent6">
                <a:tint val="7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CHEC'!$S$10:$W$10</c:f>
              <c:numCache>
                <c:formatCode>0.00</c:formatCode>
                <c:ptCount val="5"/>
                <c:pt idx="0">
                  <c:v>409.29379999999998</c:v>
                </c:pt>
                <c:pt idx="1">
                  <c:v>511.6173</c:v>
                </c:pt>
                <c:pt idx="2">
                  <c:v>849.24239999999998</c:v>
                </c:pt>
                <c:pt idx="3">
                  <c:v>999.1087</c:v>
                </c:pt>
                <c:pt idx="4">
                  <c:v>1198.9304399999999</c:v>
                </c:pt>
              </c:numCache>
            </c:numRef>
          </c:val>
          <c:extLst>
            <c:ext xmlns:c16="http://schemas.microsoft.com/office/drawing/2014/chart" uri="{C3380CC4-5D6E-409C-BE32-E72D297353CC}">
              <c16:uniqueId val="{00000003-E56E-4407-9CCA-A8B877F1FF0F}"/>
            </c:ext>
          </c:extLst>
        </c:ser>
        <c:ser>
          <c:idx val="4"/>
          <c:order val="4"/>
          <c:tx>
            <c:strRef>
              <c:f>'7. CHEC'!$P$11</c:f>
              <c:strCache>
                <c:ptCount val="1"/>
                <c:pt idx="0">
                  <c:v>Jul-24</c:v>
                </c:pt>
              </c:strCache>
            </c:strRef>
          </c:tx>
          <c:spPr>
            <a:solidFill>
              <a:schemeClr val="accent6">
                <a:tint val="8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CHEC'!$S$11:$W$11</c:f>
              <c:numCache>
                <c:formatCode>0.00</c:formatCode>
                <c:ptCount val="5"/>
                <c:pt idx="0">
                  <c:v>410.61130000000003</c:v>
                </c:pt>
                <c:pt idx="1">
                  <c:v>513.26419999999996</c:v>
                </c:pt>
                <c:pt idx="2">
                  <c:v>865.55510000000004</c:v>
                </c:pt>
                <c:pt idx="3">
                  <c:v>1018.3</c:v>
                </c:pt>
                <c:pt idx="4">
                  <c:v>1221.9599999999998</c:v>
                </c:pt>
              </c:numCache>
            </c:numRef>
          </c:val>
          <c:extLst>
            <c:ext xmlns:c16="http://schemas.microsoft.com/office/drawing/2014/chart" uri="{C3380CC4-5D6E-409C-BE32-E72D297353CC}">
              <c16:uniqueId val="{00000004-E56E-4407-9CCA-A8B877F1FF0F}"/>
            </c:ext>
          </c:extLst>
        </c:ser>
        <c:ser>
          <c:idx val="5"/>
          <c:order val="5"/>
          <c:tx>
            <c:strRef>
              <c:f>'7. CHEC'!$P$12</c:f>
              <c:strCache>
                <c:ptCount val="1"/>
                <c:pt idx="0">
                  <c:v>Ago-24</c:v>
                </c:pt>
              </c:strCache>
            </c:strRef>
          </c:tx>
          <c:spPr>
            <a:solidFill>
              <a:schemeClr val="accent6">
                <a:tint val="95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CHEC'!$S$12:$W$12</c:f>
              <c:numCache>
                <c:formatCode>0.00</c:formatCode>
                <c:ptCount val="5"/>
                <c:pt idx="0">
                  <c:v>411.44200000000001</c:v>
                </c:pt>
                <c:pt idx="1">
                  <c:v>514.30250000000001</c:v>
                </c:pt>
                <c:pt idx="2">
                  <c:v>790.82159999999999</c:v>
                </c:pt>
                <c:pt idx="3">
                  <c:v>930.37829999999997</c:v>
                </c:pt>
                <c:pt idx="4">
                  <c:v>1116.454</c:v>
                </c:pt>
              </c:numCache>
            </c:numRef>
          </c:val>
          <c:extLst>
            <c:ext xmlns:c16="http://schemas.microsoft.com/office/drawing/2014/chart" uri="{C3380CC4-5D6E-409C-BE32-E72D297353CC}">
              <c16:uniqueId val="{00000005-E56E-4407-9CCA-A8B877F1FF0F}"/>
            </c:ext>
          </c:extLst>
        </c:ser>
        <c:ser>
          <c:idx val="6"/>
          <c:order val="6"/>
          <c:tx>
            <c:strRef>
              <c:f>'7. CHEC'!$P$13</c:f>
              <c:strCache>
                <c:ptCount val="1"/>
                <c:pt idx="0">
                  <c:v>Sep-24</c:v>
                </c:pt>
              </c:strCache>
            </c:strRef>
          </c:tx>
          <c:spPr>
            <a:solidFill>
              <a:schemeClr val="accent6">
                <a:shade val="94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CHEC'!$S$13:$W$13</c:f>
              <c:numCache>
                <c:formatCode>0.00</c:formatCode>
                <c:ptCount val="5"/>
                <c:pt idx="0">
                  <c:v>411.44</c:v>
                </c:pt>
                <c:pt idx="1">
                  <c:v>514.30250000000001</c:v>
                </c:pt>
                <c:pt idx="2">
                  <c:v>808.96050000000002</c:v>
                </c:pt>
                <c:pt idx="3">
                  <c:v>951.71820000000002</c:v>
                </c:pt>
                <c:pt idx="4">
                  <c:v>1142.0618400000001</c:v>
                </c:pt>
              </c:numCache>
            </c:numRef>
          </c:val>
          <c:extLst>
            <c:ext xmlns:c16="http://schemas.microsoft.com/office/drawing/2014/chart" uri="{C3380CC4-5D6E-409C-BE32-E72D297353CC}">
              <c16:uniqueId val="{00000006-E56E-4407-9CCA-A8B877F1FF0F}"/>
            </c:ext>
          </c:extLst>
        </c:ser>
        <c:ser>
          <c:idx val="7"/>
          <c:order val="7"/>
          <c:tx>
            <c:strRef>
              <c:f>'7. CHEC'!$P$14</c:f>
              <c:strCache>
                <c:ptCount val="1"/>
                <c:pt idx="0">
                  <c:v>Oct-24</c:v>
                </c:pt>
              </c:strCache>
            </c:strRef>
          </c:tx>
          <c:spPr>
            <a:solidFill>
              <a:schemeClr val="accent6">
                <a:shade val="8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CHEC'!$S$14:$W$14</c:f>
              <c:numCache>
                <c:formatCode>0.00</c:formatCode>
                <c:ptCount val="5"/>
                <c:pt idx="0">
                  <c:v>412.4443</c:v>
                </c:pt>
                <c:pt idx="1">
                  <c:v>515.55529999999999</c:v>
                </c:pt>
                <c:pt idx="2">
                  <c:v>796.47239999999999</c:v>
                </c:pt>
                <c:pt idx="3">
                  <c:v>937.03</c:v>
                </c:pt>
                <c:pt idx="4">
                  <c:v>1124.4359999999999</c:v>
                </c:pt>
              </c:numCache>
            </c:numRef>
          </c:val>
          <c:extLst>
            <c:ext xmlns:c16="http://schemas.microsoft.com/office/drawing/2014/chart" uri="{C3380CC4-5D6E-409C-BE32-E72D297353CC}">
              <c16:uniqueId val="{00000007-E56E-4407-9CCA-A8B877F1FF0F}"/>
            </c:ext>
          </c:extLst>
        </c:ser>
        <c:ser>
          <c:idx val="8"/>
          <c:order val="8"/>
          <c:tx>
            <c:strRef>
              <c:f>'7. CHEC'!$P$15</c:f>
              <c:strCache>
                <c:ptCount val="1"/>
                <c:pt idx="0">
                  <c:v>Nov-24</c:v>
                </c:pt>
              </c:strCache>
            </c:strRef>
          </c:tx>
          <c:spPr>
            <a:solidFill>
              <a:schemeClr val="accent6">
                <a:shade val="73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CHEC'!$S$15:$W$15</c:f>
              <c:numCache>
                <c:formatCode>0.00</c:formatCode>
                <c:ptCount val="5"/>
                <c:pt idx="0">
                  <c:v>411.90030000000002</c:v>
                </c:pt>
                <c:pt idx="1">
                  <c:v>514.87530000000004</c:v>
                </c:pt>
                <c:pt idx="2">
                  <c:v>833.30460000000005</c:v>
                </c:pt>
                <c:pt idx="3">
                  <c:v>980.35839999999996</c:v>
                </c:pt>
                <c:pt idx="4">
                  <c:v>1176.4300799999999</c:v>
                </c:pt>
              </c:numCache>
            </c:numRef>
          </c:val>
          <c:extLst>
            <c:ext xmlns:c16="http://schemas.microsoft.com/office/drawing/2014/chart" uri="{C3380CC4-5D6E-409C-BE32-E72D297353CC}">
              <c16:uniqueId val="{00000008-E56E-4407-9CCA-A8B877F1FF0F}"/>
            </c:ext>
          </c:extLst>
        </c:ser>
        <c:ser>
          <c:idx val="9"/>
          <c:order val="9"/>
          <c:tx>
            <c:strRef>
              <c:f>'7. CHEC'!$P$16</c:f>
              <c:strCache>
                <c:ptCount val="1"/>
                <c:pt idx="0">
                  <c:v>Dic-24</c:v>
                </c:pt>
              </c:strCache>
            </c:strRef>
          </c:tx>
          <c:spPr>
            <a:solidFill>
              <a:schemeClr val="accent6">
                <a:shade val="62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CHEC'!$S$16:$W$16</c:f>
              <c:numCache>
                <c:formatCode>0.00</c:formatCode>
                <c:ptCount val="5"/>
                <c:pt idx="0">
                  <c:v>413.01740000000001</c:v>
                </c:pt>
                <c:pt idx="1">
                  <c:v>516.27160000000003</c:v>
                </c:pt>
                <c:pt idx="2">
                  <c:v>808.92110000000002</c:v>
                </c:pt>
                <c:pt idx="3">
                  <c:v>951.67190000000005</c:v>
                </c:pt>
                <c:pt idx="4">
                  <c:v>1142.0062800000001</c:v>
                </c:pt>
              </c:numCache>
            </c:numRef>
          </c:val>
          <c:extLst>
            <c:ext xmlns:c16="http://schemas.microsoft.com/office/drawing/2014/chart" uri="{C3380CC4-5D6E-409C-BE32-E72D297353CC}">
              <c16:uniqueId val="{00000009-E56E-4407-9CCA-A8B877F1FF0F}"/>
            </c:ext>
          </c:extLst>
        </c:ser>
        <c:ser>
          <c:idx val="10"/>
          <c:order val="10"/>
          <c:tx>
            <c:strRef>
              <c:f>'7. CHEC'!$P$17</c:f>
              <c:strCache>
                <c:ptCount val="1"/>
                <c:pt idx="0">
                  <c:v>Ene-25</c:v>
                </c:pt>
              </c:strCache>
            </c:strRef>
          </c:tx>
          <c:spPr>
            <a:solidFill>
              <a:schemeClr val="accent6">
                <a:shade val="51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CHEC'!$S$17:$W$17</c:f>
              <c:numCache>
                <c:formatCode>0.00</c:formatCode>
                <c:ptCount val="5"/>
                <c:pt idx="0">
                  <c:v>414.9074</c:v>
                </c:pt>
                <c:pt idx="1">
                  <c:v>518.63409999999999</c:v>
                </c:pt>
                <c:pt idx="2">
                  <c:v>830.66690000000006</c:v>
                </c:pt>
                <c:pt idx="3">
                  <c:v>977.25519999999995</c:v>
                </c:pt>
                <c:pt idx="4">
                  <c:v>1172.7062000000001</c:v>
                </c:pt>
              </c:numCache>
            </c:numRef>
          </c:val>
          <c:extLst>
            <c:ext xmlns:c16="http://schemas.microsoft.com/office/drawing/2014/chart" uri="{C3380CC4-5D6E-409C-BE32-E72D297353CC}">
              <c16:uniqueId val="{0000000A-E56E-4407-9CCA-A8B877F1FF0F}"/>
            </c:ext>
          </c:extLst>
        </c:ser>
        <c:ser>
          <c:idx val="11"/>
          <c:order val="11"/>
          <c:tx>
            <c:strRef>
              <c:f>'7. CHEC'!$P$18</c:f>
              <c:strCache>
                <c:ptCount val="1"/>
                <c:pt idx="0">
                  <c:v>Feb-25</c:v>
                </c:pt>
              </c:strCache>
            </c:strRef>
          </c:tx>
          <c:spPr>
            <a:solidFill>
              <a:schemeClr val="accent6">
                <a:shade val="40000"/>
              </a:schemeClr>
            </a:solidFill>
            <a:ln>
              <a:noFill/>
            </a:ln>
            <a:effectLst/>
          </c:spPr>
          <c:invertIfNegative val="0"/>
          <c:cat>
            <c:strRef>
              <c:f>'7. CHEC'!$S$6:$W$6</c:f>
              <c:strCache>
                <c:ptCount val="5"/>
                <c:pt idx="0">
                  <c:v>ESTRATO 1</c:v>
                </c:pt>
                <c:pt idx="1">
                  <c:v>ESTRATO 2</c:v>
                </c:pt>
                <c:pt idx="2">
                  <c:v>ESTRATO 3</c:v>
                </c:pt>
                <c:pt idx="3">
                  <c:v>ESTRATO 4</c:v>
                </c:pt>
                <c:pt idx="4">
                  <c:v>ESTRATO 5 y 6, Ind y Com</c:v>
                </c:pt>
              </c:strCache>
            </c:strRef>
          </c:cat>
          <c:val>
            <c:numRef>
              <c:f>'7. CHEC'!$S$18:$W$18</c:f>
              <c:numCache>
                <c:formatCode>0.00</c:formatCode>
                <c:ptCount val="5"/>
                <c:pt idx="0">
                  <c:v>418.8021</c:v>
                </c:pt>
                <c:pt idx="1">
                  <c:v>523.50250000000005</c:v>
                </c:pt>
                <c:pt idx="2">
                  <c:v>799.6078</c:v>
                </c:pt>
                <c:pt idx="3">
                  <c:v>940.71510000000001</c:v>
                </c:pt>
                <c:pt idx="4">
                  <c:v>1128.8581199999999</c:v>
                </c:pt>
              </c:numCache>
            </c:numRef>
          </c:val>
          <c:extLst>
            <c:ext xmlns:c16="http://schemas.microsoft.com/office/drawing/2014/chart" uri="{C3380CC4-5D6E-409C-BE32-E72D297353CC}">
              <c16:uniqueId val="{0000000B-E56E-4407-9CCA-A8B877F1FF0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'7. CHEC'!$M$6</c:f>
              <c:strCache>
                <c:ptCount val="1"/>
                <c:pt idx="0">
                  <c:v>COT</c:v>
                </c:pt>
              </c:strCache>
            </c:strRef>
          </c:tx>
          <c:spPr>
            <a:ln w="28575" cap="rnd">
              <a:solidFill>
                <a:srgbClr val="FFC000"/>
              </a:solidFill>
              <a:prstDash val="sysDash"/>
              <a:round/>
            </a:ln>
            <a:effectLst/>
          </c:spPr>
          <c:marker>
            <c:symbol val="none"/>
          </c:marker>
          <c:cat>
            <c:strRef>
              <c:f>'7. CHEC'!$A$7:$A$18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'7. CHEC'!$M$7:$M$18</c:f>
              <c:numCache>
                <c:formatCode>0.00</c:formatCode>
                <c:ptCount val="12"/>
                <c:pt idx="0">
                  <c:v>71.728700000000003</c:v>
                </c:pt>
                <c:pt idx="1">
                  <c:v>71.912199999999999</c:v>
                </c:pt>
                <c:pt idx="2">
                  <c:v>72.942800000000005</c:v>
                </c:pt>
                <c:pt idx="3">
                  <c:v>72.744299999999996</c:v>
                </c:pt>
                <c:pt idx="4">
                  <c:v>71.237300000000005</c:v>
                </c:pt>
                <c:pt idx="5">
                  <c:v>73.242199999999997</c:v>
                </c:pt>
                <c:pt idx="6">
                  <c:v>72.758200000000002</c:v>
                </c:pt>
                <c:pt idx="7">
                  <c:v>71.983099999999993</c:v>
                </c:pt>
                <c:pt idx="8">
                  <c:v>70.687399999999997</c:v>
                </c:pt>
                <c:pt idx="9">
                  <c:v>72.353200000000001</c:v>
                </c:pt>
                <c:pt idx="10">
                  <c:v>69.500900000000001</c:v>
                </c:pt>
                <c:pt idx="11">
                  <c:v>71</c:v>
                </c:pt>
              </c:numCache>
            </c:numRef>
          </c:val>
          <c:smooth val="0"/>
          <c:extLst>
            <c:ext xmlns:c16="http://schemas.microsoft.com/office/drawing/2014/chart" uri="{C3380CC4-5D6E-409C-BE32-E72D297353CC}">
              <c16:uniqueId val="{00000000-4961-4E44-8F07-D0BDE430939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'8. ENEL COLOMBIA'!$J$6</c:f>
              <c:strCache>
                <c:ptCount val="1"/>
                <c:pt idx="0">
                  <c:v>CUV_119</c:v>
                </c:pt>
              </c:strCache>
            </c:strRef>
          </c:tx>
          <c:spPr>
            <a:ln w="28575" cap="rnd">
              <a:solidFill>
                <a:schemeClr val="accent1"/>
              </a:solidFill>
              <a:round/>
            </a:ln>
            <a:effectLst/>
          </c:spPr>
          <c:marker>
            <c:symbol val="none"/>
          </c:marker>
          <c:cat>
            <c:strRef>
              <c:f>'8. ENEL COLOMBIA'!$A$7:$A$18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'8. ENEL COLOMBIA'!$J$7:$J$18</c:f>
              <c:numCache>
                <c:formatCode>0.00</c:formatCode>
                <c:ptCount val="12"/>
                <c:pt idx="0">
                  <c:v>882.29690000000005</c:v>
                </c:pt>
                <c:pt idx="1">
                  <c:v>890.22400000000005</c:v>
                </c:pt>
                <c:pt idx="2">
                  <c:v>905.6576</c:v>
                </c:pt>
                <c:pt idx="3">
                  <c:v>891.85230000000001</c:v>
                </c:pt>
                <c:pt idx="4">
                  <c:v>871.85990000000004</c:v>
                </c:pt>
                <c:pt idx="5">
                  <c:v>846.19939999999997</c:v>
                </c:pt>
                <c:pt idx="6">
                  <c:v>839.70420000000001</c:v>
                </c:pt>
                <c:pt idx="7">
                  <c:v>833.85090000000002</c:v>
                </c:pt>
                <c:pt idx="8">
                  <c:v>864.42589999999996</c:v>
                </c:pt>
                <c:pt idx="9">
                  <c:v>877.36170000000004</c:v>
                </c:pt>
                <c:pt idx="10">
                  <c:v>853.92229999999995</c:v>
                </c:pt>
                <c:pt idx="11">
                  <c:v>843.70569999999998</c:v>
                </c:pt>
              </c:numCache>
            </c:numRef>
          </c:val>
          <c:smooth val="0"/>
          <c:extLst>
            <c:ext xmlns:c16="http://schemas.microsoft.com/office/drawing/2014/chart" uri="{C3380CC4-5D6E-409C-BE32-E72D297353CC}">
              <c16:uniqueId val="{00000000-5AC5-4CE1-90CB-D37CBED04BF9}"/>
            </c:ext>
          </c:extLst>
        </c:ser>
        <c:ser>
          <c:idx val="1"/>
          <c:order val="1"/>
          <c:tx>
            <c:strRef>
              <c:f>'8. ENEL COLOMBIA'!$K$6</c:f>
              <c:strCache>
                <c:ptCount val="1"/>
                <c:pt idx="0">
                  <c:v>CUV_Op</c:v>
                </c:pt>
              </c:strCache>
            </c:strRef>
          </c:tx>
          <c:spPr>
            <a:ln w="28575" cap="rnd">
              <a:solidFill>
                <a:schemeClr val="accent2"/>
              </a:solidFill>
              <a:prstDash val="lgDash"/>
              <a:round/>
            </a:ln>
            <a:effectLst/>
          </c:spPr>
          <c:marker>
            <c:symbol val="none"/>
          </c:marker>
          <c:cat>
            <c:strRef>
              <c:f>'8. ENEL COLOMBIA'!$A$7:$A$18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'8. ENEL COLOMBIA'!$K$7:$K$13</c:f>
              <c:numCache>
                <c:formatCode>0.00</c:formatCode>
                <c:ptCount val="7"/>
              </c:numCache>
            </c:numRef>
          </c:val>
          <c:smooth val="0"/>
          <c:extLst>
            <c:ext xmlns:c16="http://schemas.microsoft.com/office/drawing/2014/chart" uri="{C3380CC4-5D6E-409C-BE32-E72D297353CC}">
              <c16:uniqueId val="{00000001-5AC5-4CE1-90CB-D37CBED04BF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 CEDENAR'!$P$7</c:f>
              <c:strCache>
                <c:ptCount val="1"/>
                <c:pt idx="0">
                  <c:v>Mar-24</c:v>
                </c:pt>
              </c:strCache>
            </c:strRef>
          </c:tx>
          <c:spPr>
            <a:solidFill>
              <a:schemeClr val="accent6">
                <a:tint val="4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CEDENAR'!$S$7:$W$7</c:f>
              <c:numCache>
                <c:formatCode>0.00</c:formatCode>
                <c:ptCount val="5"/>
                <c:pt idx="0">
                  <c:v>403.7</c:v>
                </c:pt>
                <c:pt idx="1">
                  <c:v>504.62</c:v>
                </c:pt>
                <c:pt idx="2">
                  <c:v>857.19</c:v>
                </c:pt>
                <c:pt idx="3">
                  <c:v>1008.46</c:v>
                </c:pt>
                <c:pt idx="4">
                  <c:v>1210.1500000000001</c:v>
                </c:pt>
              </c:numCache>
            </c:numRef>
          </c:val>
          <c:extLst>
            <c:ext xmlns:c16="http://schemas.microsoft.com/office/drawing/2014/chart" uri="{C3380CC4-5D6E-409C-BE32-E72D297353CC}">
              <c16:uniqueId val="{00000000-6A87-463A-9C0C-B76F1FDA91CC}"/>
            </c:ext>
          </c:extLst>
        </c:ser>
        <c:ser>
          <c:idx val="1"/>
          <c:order val="1"/>
          <c:tx>
            <c:strRef>
              <c:f>'1. CEDENAR'!$P$8</c:f>
              <c:strCache>
                <c:ptCount val="1"/>
                <c:pt idx="0">
                  <c:v>Abr-24</c:v>
                </c:pt>
              </c:strCache>
            </c:strRef>
          </c:tx>
          <c:spPr>
            <a:solidFill>
              <a:schemeClr val="accent6">
                <a:tint val="5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CEDENAR'!$S$8:$W$8</c:f>
              <c:numCache>
                <c:formatCode>0.00</c:formatCode>
                <c:ptCount val="5"/>
                <c:pt idx="0">
                  <c:v>406.54</c:v>
                </c:pt>
                <c:pt idx="1">
                  <c:v>508.18</c:v>
                </c:pt>
                <c:pt idx="2">
                  <c:v>824.34</c:v>
                </c:pt>
                <c:pt idx="3">
                  <c:v>969.81</c:v>
                </c:pt>
                <c:pt idx="4">
                  <c:v>1163.77</c:v>
                </c:pt>
              </c:numCache>
            </c:numRef>
          </c:val>
          <c:extLst>
            <c:ext xmlns:c16="http://schemas.microsoft.com/office/drawing/2014/chart" uri="{C3380CC4-5D6E-409C-BE32-E72D297353CC}">
              <c16:uniqueId val="{00000001-6A87-463A-9C0C-B76F1FDA91CC}"/>
            </c:ext>
          </c:extLst>
        </c:ser>
        <c:ser>
          <c:idx val="2"/>
          <c:order val="2"/>
          <c:tx>
            <c:strRef>
              <c:f>'1. CEDENAR'!$P$9</c:f>
              <c:strCache>
                <c:ptCount val="1"/>
                <c:pt idx="0">
                  <c:v>May-24</c:v>
                </c:pt>
              </c:strCache>
            </c:strRef>
          </c:tx>
          <c:spPr>
            <a:solidFill>
              <a:schemeClr val="accent6">
                <a:tint val="6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CEDENAR'!$S$9:$W$9</c:f>
              <c:numCache>
                <c:formatCode>0.00</c:formatCode>
                <c:ptCount val="5"/>
                <c:pt idx="0">
                  <c:v>408.95</c:v>
                </c:pt>
                <c:pt idx="1">
                  <c:v>511.19</c:v>
                </c:pt>
                <c:pt idx="2">
                  <c:v>850.76</c:v>
                </c:pt>
                <c:pt idx="3">
                  <c:v>1000.9</c:v>
                </c:pt>
                <c:pt idx="4">
                  <c:v>1201.08</c:v>
                </c:pt>
              </c:numCache>
            </c:numRef>
          </c:val>
          <c:extLst>
            <c:ext xmlns:c16="http://schemas.microsoft.com/office/drawing/2014/chart" uri="{C3380CC4-5D6E-409C-BE32-E72D297353CC}">
              <c16:uniqueId val="{00000002-6A87-463A-9C0C-B76F1FDA91CC}"/>
            </c:ext>
          </c:extLst>
        </c:ser>
        <c:ser>
          <c:idx val="3"/>
          <c:order val="3"/>
          <c:tx>
            <c:strRef>
              <c:f>'1. CEDENAR'!$P$10</c:f>
              <c:strCache>
                <c:ptCount val="1"/>
                <c:pt idx="0">
                  <c:v>Jun-24</c:v>
                </c:pt>
              </c:strCache>
            </c:strRef>
          </c:tx>
          <c:spPr>
            <a:solidFill>
              <a:schemeClr val="accent6">
                <a:tint val="7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CEDENAR'!$S$10:$W$10</c:f>
              <c:numCache>
                <c:formatCode>0.00</c:formatCode>
                <c:ptCount val="5"/>
                <c:pt idx="0">
                  <c:v>410.68</c:v>
                </c:pt>
                <c:pt idx="1">
                  <c:v>513.35</c:v>
                </c:pt>
                <c:pt idx="2">
                  <c:v>778.64</c:v>
                </c:pt>
                <c:pt idx="3">
                  <c:v>916.04</c:v>
                </c:pt>
                <c:pt idx="4">
                  <c:v>1099.2479999999998</c:v>
                </c:pt>
              </c:numCache>
            </c:numRef>
          </c:val>
          <c:extLst>
            <c:ext xmlns:c16="http://schemas.microsoft.com/office/drawing/2014/chart" uri="{C3380CC4-5D6E-409C-BE32-E72D297353CC}">
              <c16:uniqueId val="{00000003-6A87-463A-9C0C-B76F1FDA91CC}"/>
            </c:ext>
          </c:extLst>
        </c:ser>
        <c:ser>
          <c:idx val="4"/>
          <c:order val="4"/>
          <c:tx>
            <c:strRef>
              <c:f>'1. CEDENAR'!$P$11</c:f>
              <c:strCache>
                <c:ptCount val="1"/>
                <c:pt idx="0">
                  <c:v>Jul-24</c:v>
                </c:pt>
              </c:strCache>
            </c:strRef>
          </c:tx>
          <c:spPr>
            <a:solidFill>
              <a:schemeClr val="accent6">
                <a:tint val="8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CEDENAR'!$S$11:$W$11</c:f>
              <c:numCache>
                <c:formatCode>0.00</c:formatCode>
                <c:ptCount val="5"/>
                <c:pt idx="0">
                  <c:v>412</c:v>
                </c:pt>
                <c:pt idx="1">
                  <c:v>515</c:v>
                </c:pt>
                <c:pt idx="2">
                  <c:v>785.13</c:v>
                </c:pt>
                <c:pt idx="3">
                  <c:v>923.68</c:v>
                </c:pt>
                <c:pt idx="4">
                  <c:v>1108.42</c:v>
                </c:pt>
              </c:numCache>
            </c:numRef>
          </c:val>
          <c:extLst>
            <c:ext xmlns:c16="http://schemas.microsoft.com/office/drawing/2014/chart" uri="{C3380CC4-5D6E-409C-BE32-E72D297353CC}">
              <c16:uniqueId val="{00000004-6A87-463A-9C0C-B76F1FDA91CC}"/>
            </c:ext>
          </c:extLst>
        </c:ser>
        <c:ser>
          <c:idx val="5"/>
          <c:order val="5"/>
          <c:tx>
            <c:strRef>
              <c:f>'1. CEDENAR'!$P$12</c:f>
              <c:strCache>
                <c:ptCount val="1"/>
                <c:pt idx="0">
                  <c:v>Ago-24</c:v>
                </c:pt>
              </c:strCache>
            </c:strRef>
          </c:tx>
          <c:spPr>
            <a:solidFill>
              <a:schemeClr val="accent6">
                <a:tint val="95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CEDENAR'!$S$12:$W$12</c:f>
              <c:numCache>
                <c:formatCode>0.00</c:formatCode>
                <c:ptCount val="5"/>
                <c:pt idx="0">
                  <c:v>412.83</c:v>
                </c:pt>
                <c:pt idx="1">
                  <c:v>516.04</c:v>
                </c:pt>
                <c:pt idx="2">
                  <c:v>786.83</c:v>
                </c:pt>
                <c:pt idx="3">
                  <c:v>925.68</c:v>
                </c:pt>
                <c:pt idx="4">
                  <c:v>1110.82</c:v>
                </c:pt>
              </c:numCache>
            </c:numRef>
          </c:val>
          <c:extLst>
            <c:ext xmlns:c16="http://schemas.microsoft.com/office/drawing/2014/chart" uri="{C3380CC4-5D6E-409C-BE32-E72D297353CC}">
              <c16:uniqueId val="{00000005-6A87-463A-9C0C-B76F1FDA91CC}"/>
            </c:ext>
          </c:extLst>
        </c:ser>
        <c:ser>
          <c:idx val="6"/>
          <c:order val="6"/>
          <c:tx>
            <c:strRef>
              <c:f>'1. CEDENAR'!$P$13</c:f>
              <c:strCache>
                <c:ptCount val="1"/>
                <c:pt idx="0">
                  <c:v>Sep-24</c:v>
                </c:pt>
              </c:strCache>
            </c:strRef>
          </c:tx>
          <c:spPr>
            <a:solidFill>
              <a:schemeClr val="accent6">
                <a:shade val="94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CEDENAR'!$S$13:$W$13</c:f>
              <c:numCache>
                <c:formatCode>0.00</c:formatCode>
                <c:ptCount val="5"/>
                <c:pt idx="0">
                  <c:v>412.83</c:v>
                </c:pt>
                <c:pt idx="1">
                  <c:v>516.04</c:v>
                </c:pt>
                <c:pt idx="2">
                  <c:v>751.07</c:v>
                </c:pt>
                <c:pt idx="3">
                  <c:v>883.61</c:v>
                </c:pt>
                <c:pt idx="4">
                  <c:v>1060.3399999999999</c:v>
                </c:pt>
              </c:numCache>
            </c:numRef>
          </c:val>
          <c:extLst>
            <c:ext xmlns:c16="http://schemas.microsoft.com/office/drawing/2014/chart" uri="{C3380CC4-5D6E-409C-BE32-E72D297353CC}">
              <c16:uniqueId val="{00000006-6A87-463A-9C0C-B76F1FDA91CC}"/>
            </c:ext>
          </c:extLst>
        </c:ser>
        <c:ser>
          <c:idx val="7"/>
          <c:order val="7"/>
          <c:tx>
            <c:strRef>
              <c:f>'1. CEDENAR'!$P$14</c:f>
              <c:strCache>
                <c:ptCount val="1"/>
                <c:pt idx="0">
                  <c:v>Oct-24</c:v>
                </c:pt>
              </c:strCache>
            </c:strRef>
          </c:tx>
          <c:spPr>
            <a:solidFill>
              <a:schemeClr val="accent6">
                <a:shade val="8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CEDENAR'!$S$14:$W$14</c:f>
              <c:numCache>
                <c:formatCode>0.00</c:formatCode>
                <c:ptCount val="5"/>
                <c:pt idx="0">
                  <c:v>413.84</c:v>
                </c:pt>
                <c:pt idx="1">
                  <c:v>517.29999999999995</c:v>
                </c:pt>
                <c:pt idx="2">
                  <c:v>746.71</c:v>
                </c:pt>
                <c:pt idx="3">
                  <c:v>878.48</c:v>
                </c:pt>
                <c:pt idx="4">
                  <c:v>1054.17</c:v>
                </c:pt>
              </c:numCache>
            </c:numRef>
          </c:val>
          <c:extLst>
            <c:ext xmlns:c16="http://schemas.microsoft.com/office/drawing/2014/chart" uri="{C3380CC4-5D6E-409C-BE32-E72D297353CC}">
              <c16:uniqueId val="{00000007-6A87-463A-9C0C-B76F1FDA91CC}"/>
            </c:ext>
          </c:extLst>
        </c:ser>
        <c:ser>
          <c:idx val="8"/>
          <c:order val="8"/>
          <c:tx>
            <c:strRef>
              <c:f>'1. CEDENAR'!$P$15</c:f>
              <c:strCache>
                <c:ptCount val="1"/>
                <c:pt idx="0">
                  <c:v>Nov-24</c:v>
                </c:pt>
              </c:strCache>
            </c:strRef>
          </c:tx>
          <c:spPr>
            <a:solidFill>
              <a:schemeClr val="accent6">
                <a:shade val="73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CEDENAR'!$S$15:$W$15</c:f>
              <c:numCache>
                <c:formatCode>0.00</c:formatCode>
                <c:ptCount val="5"/>
                <c:pt idx="0">
                  <c:v>413.29</c:v>
                </c:pt>
                <c:pt idx="1">
                  <c:v>516.62</c:v>
                </c:pt>
                <c:pt idx="2">
                  <c:v>764.31</c:v>
                </c:pt>
                <c:pt idx="3">
                  <c:v>899.19</c:v>
                </c:pt>
                <c:pt idx="4">
                  <c:v>1079.02</c:v>
                </c:pt>
              </c:numCache>
            </c:numRef>
          </c:val>
          <c:extLst>
            <c:ext xmlns:c16="http://schemas.microsoft.com/office/drawing/2014/chart" uri="{C3380CC4-5D6E-409C-BE32-E72D297353CC}">
              <c16:uniqueId val="{00000008-6A87-463A-9C0C-B76F1FDA91CC}"/>
            </c:ext>
          </c:extLst>
        </c:ser>
        <c:ser>
          <c:idx val="9"/>
          <c:order val="9"/>
          <c:tx>
            <c:strRef>
              <c:f>'1. CEDENAR'!$P$16</c:f>
              <c:strCache>
                <c:ptCount val="1"/>
                <c:pt idx="0">
                  <c:v>Dic-24</c:v>
                </c:pt>
              </c:strCache>
            </c:strRef>
          </c:tx>
          <c:spPr>
            <a:solidFill>
              <a:schemeClr val="accent6">
                <a:shade val="62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CEDENAR'!$S$16:$W$16</c:f>
              <c:numCache>
                <c:formatCode>0.00</c:formatCode>
                <c:ptCount val="5"/>
                <c:pt idx="0">
                  <c:v>414.41</c:v>
                </c:pt>
                <c:pt idx="1">
                  <c:v>518.02</c:v>
                </c:pt>
                <c:pt idx="2">
                  <c:v>769.04</c:v>
                </c:pt>
                <c:pt idx="3">
                  <c:v>904.75</c:v>
                </c:pt>
                <c:pt idx="4">
                  <c:v>1085.7</c:v>
                </c:pt>
              </c:numCache>
            </c:numRef>
          </c:val>
          <c:extLst>
            <c:ext xmlns:c16="http://schemas.microsoft.com/office/drawing/2014/chart" uri="{C3380CC4-5D6E-409C-BE32-E72D297353CC}">
              <c16:uniqueId val="{00000009-6A87-463A-9C0C-B76F1FDA91CC}"/>
            </c:ext>
          </c:extLst>
        </c:ser>
        <c:ser>
          <c:idx val="10"/>
          <c:order val="10"/>
          <c:tx>
            <c:strRef>
              <c:f>'1. CEDENAR'!$P$17</c:f>
              <c:strCache>
                <c:ptCount val="1"/>
                <c:pt idx="0">
                  <c:v>Ene-25</c:v>
                </c:pt>
              </c:strCache>
            </c:strRef>
          </c:tx>
          <c:spPr>
            <a:solidFill>
              <a:schemeClr val="accent6">
                <a:shade val="51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CEDENAR'!$S$17:$W$17</c:f>
              <c:numCache>
                <c:formatCode>0.00</c:formatCode>
                <c:ptCount val="5"/>
                <c:pt idx="0">
                  <c:v>416.31</c:v>
                </c:pt>
                <c:pt idx="1">
                  <c:v>520.39</c:v>
                </c:pt>
                <c:pt idx="2">
                  <c:v>757.36</c:v>
                </c:pt>
                <c:pt idx="3">
                  <c:v>891.01</c:v>
                </c:pt>
                <c:pt idx="4">
                  <c:v>1069.21</c:v>
                </c:pt>
              </c:numCache>
            </c:numRef>
          </c:val>
          <c:extLst>
            <c:ext xmlns:c16="http://schemas.microsoft.com/office/drawing/2014/chart" uri="{C3380CC4-5D6E-409C-BE32-E72D297353CC}">
              <c16:uniqueId val="{0000000A-6A87-463A-9C0C-B76F1FDA91CC}"/>
            </c:ext>
          </c:extLst>
        </c:ser>
        <c:ser>
          <c:idx val="11"/>
          <c:order val="11"/>
          <c:tx>
            <c:strRef>
              <c:f>'1. CEDENAR'!$P$18</c:f>
              <c:strCache>
                <c:ptCount val="1"/>
                <c:pt idx="0">
                  <c:v>Feb-25</c:v>
                </c:pt>
              </c:strCache>
            </c:strRef>
          </c:tx>
          <c:spPr>
            <a:solidFill>
              <a:schemeClr val="accent6">
                <a:shade val="40000"/>
              </a:schemeClr>
            </a:solidFill>
            <a:ln>
              <a:noFill/>
            </a:ln>
            <a:effectLst/>
          </c:spPr>
          <c:invertIfNegative val="0"/>
          <c:cat>
            <c:strRef>
              <c:f>'1. CEDENAR'!$S$6:$W$6</c:f>
              <c:strCache>
                <c:ptCount val="5"/>
                <c:pt idx="0">
                  <c:v>ESTRATO 1</c:v>
                </c:pt>
                <c:pt idx="1">
                  <c:v>ESTRATO 2</c:v>
                </c:pt>
                <c:pt idx="2">
                  <c:v>ESTRATO 3</c:v>
                </c:pt>
                <c:pt idx="3">
                  <c:v>ESTRATO 4</c:v>
                </c:pt>
                <c:pt idx="4">
                  <c:v>ESTRATO 5 y 6, Ind y Com</c:v>
                </c:pt>
              </c:strCache>
            </c:strRef>
          </c:cat>
          <c:val>
            <c:numRef>
              <c:f>'1. CEDENAR'!$S$18:$W$18</c:f>
              <c:numCache>
                <c:formatCode>0.00</c:formatCode>
                <c:ptCount val="5"/>
                <c:pt idx="0">
                  <c:v>420.22</c:v>
                </c:pt>
                <c:pt idx="1">
                  <c:v>525.27</c:v>
                </c:pt>
                <c:pt idx="2">
                  <c:v>826.94</c:v>
                </c:pt>
                <c:pt idx="3">
                  <c:v>972.87</c:v>
                </c:pt>
                <c:pt idx="4">
                  <c:v>1167.45</c:v>
                </c:pt>
              </c:numCache>
            </c:numRef>
          </c:val>
          <c:extLst>
            <c:ext xmlns:c16="http://schemas.microsoft.com/office/drawing/2014/chart" uri="{C3380CC4-5D6E-409C-BE32-E72D297353CC}">
              <c16:uniqueId val="{00000001-3832-4C72-AA3A-ECE07699A81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'8. ENEL COLOMBIA'!$D$6</c:f>
              <c:strCache>
                <c:ptCount val="1"/>
                <c:pt idx="0">
                  <c:v>GM</c:v>
                </c:pt>
              </c:strCache>
            </c:strRef>
          </c:tx>
          <c:spPr>
            <a:solidFill>
              <a:schemeClr val="accent2"/>
            </a:solidFill>
            <a:ln>
              <a:noFill/>
            </a:ln>
            <a:effectLst/>
          </c:spPr>
          <c:val>
            <c:numRef>
              <c:f>'8. ENEL COLOMBIA'!$D$7:$D$18</c:f>
              <c:numCache>
                <c:formatCode>0.00</c:formatCode>
                <c:ptCount val="12"/>
                <c:pt idx="0">
                  <c:v>375.51179999999999</c:v>
                </c:pt>
                <c:pt idx="1">
                  <c:v>381.34399999999999</c:v>
                </c:pt>
                <c:pt idx="2">
                  <c:v>384.77499999999998</c:v>
                </c:pt>
                <c:pt idx="3">
                  <c:v>381.57600000000002</c:v>
                </c:pt>
                <c:pt idx="4">
                  <c:v>351.54750000000001</c:v>
                </c:pt>
                <c:pt idx="5">
                  <c:v>324.76420000000002</c:v>
                </c:pt>
                <c:pt idx="6">
                  <c:v>338.6302</c:v>
                </c:pt>
                <c:pt idx="7">
                  <c:v>343.82639999999998</c:v>
                </c:pt>
                <c:pt idx="8">
                  <c:v>367.78840000000002</c:v>
                </c:pt>
                <c:pt idx="9">
                  <c:v>356.76479999999998</c:v>
                </c:pt>
                <c:pt idx="10">
                  <c:v>358.49130000000002</c:v>
                </c:pt>
                <c:pt idx="11">
                  <c:v>361.7</c:v>
                </c:pt>
              </c:numCache>
            </c:numRef>
          </c:val>
          <c:extLst>
            <c:ext xmlns:c16="http://schemas.microsoft.com/office/drawing/2014/chart" uri="{C3380CC4-5D6E-409C-BE32-E72D297353CC}">
              <c16:uniqueId val="{00000000-E60B-4542-A6B6-7B4D9CA44C56}"/>
            </c:ext>
          </c:extLst>
        </c:ser>
        <c:ser>
          <c:idx val="2"/>
          <c:order val="2"/>
          <c:tx>
            <c:strRef>
              <c:f>'8. ENEL COLOMBIA'!$G$6</c:f>
              <c:strCache>
                <c:ptCount val="1"/>
                <c:pt idx="0">
                  <c:v>D</c:v>
                </c:pt>
              </c:strCache>
            </c:strRef>
          </c:tx>
          <c:spPr>
            <a:solidFill>
              <a:schemeClr val="accent3"/>
            </a:solidFill>
            <a:ln>
              <a:noFill/>
            </a:ln>
            <a:effectLst/>
          </c:spPr>
          <c:val>
            <c:numRef>
              <c:f>'8. ENEL COLOMBIA'!$G$7:$G$18</c:f>
              <c:numCache>
                <c:formatCode>0.00</c:formatCode>
                <c:ptCount val="12"/>
                <c:pt idx="0">
                  <c:v>268.05470000000003</c:v>
                </c:pt>
                <c:pt idx="1">
                  <c:v>266.13409999999999</c:v>
                </c:pt>
                <c:pt idx="2">
                  <c:v>257.12290000000002</c:v>
                </c:pt>
                <c:pt idx="3">
                  <c:v>257.9468</c:v>
                </c:pt>
                <c:pt idx="4">
                  <c:v>266.31639999999999</c:v>
                </c:pt>
                <c:pt idx="5">
                  <c:v>265.54629999999997</c:v>
                </c:pt>
                <c:pt idx="6">
                  <c:v>266.90109999999999</c:v>
                </c:pt>
                <c:pt idx="7">
                  <c:v>264.60090000000002</c:v>
                </c:pt>
                <c:pt idx="8">
                  <c:v>263.1506</c:v>
                </c:pt>
                <c:pt idx="9">
                  <c:v>280.71679999999998</c:v>
                </c:pt>
                <c:pt idx="10">
                  <c:v>280.90649999999999</c:v>
                </c:pt>
                <c:pt idx="11">
                  <c:v>272.9821</c:v>
                </c:pt>
              </c:numCache>
            </c:numRef>
          </c:val>
          <c:extLst>
            <c:ext xmlns:c16="http://schemas.microsoft.com/office/drawing/2014/chart" uri="{C3380CC4-5D6E-409C-BE32-E72D297353CC}">
              <c16:uniqueId val="{00000001-E60B-4542-A6B6-7B4D9CA44C56}"/>
            </c:ext>
          </c:extLst>
        </c:ser>
        <c:ser>
          <c:idx val="3"/>
          <c:order val="3"/>
          <c:tx>
            <c:strRef>
              <c:f>'8. ENEL COLOMBIA'!$H$6</c:f>
              <c:strCache>
                <c:ptCount val="1"/>
                <c:pt idx="0">
                  <c:v>CV</c:v>
                </c:pt>
              </c:strCache>
            </c:strRef>
          </c:tx>
          <c:spPr>
            <a:solidFill>
              <a:schemeClr val="accent4"/>
            </a:solidFill>
            <a:ln>
              <a:noFill/>
            </a:ln>
            <a:effectLst/>
          </c:spPr>
          <c:val>
            <c:numRef>
              <c:f>'8. ENEL COLOMBIA'!$H$7:$H$18</c:f>
              <c:numCache>
                <c:formatCode>0.00</c:formatCode>
                <c:ptCount val="12"/>
                <c:pt idx="0">
                  <c:v>102.18049999999999</c:v>
                </c:pt>
                <c:pt idx="1">
                  <c:v>107.8526</c:v>
                </c:pt>
                <c:pt idx="2">
                  <c:v>106.6811</c:v>
                </c:pt>
                <c:pt idx="3">
                  <c:v>101.64190000000001</c:v>
                </c:pt>
                <c:pt idx="4">
                  <c:v>104.9736</c:v>
                </c:pt>
                <c:pt idx="5">
                  <c:v>104.2867</c:v>
                </c:pt>
                <c:pt idx="6">
                  <c:v>109.3318</c:v>
                </c:pt>
                <c:pt idx="7">
                  <c:v>105.7025</c:v>
                </c:pt>
                <c:pt idx="8">
                  <c:v>103.0534</c:v>
                </c:pt>
                <c:pt idx="9">
                  <c:v>106.2989</c:v>
                </c:pt>
                <c:pt idx="10">
                  <c:v>75.329599999999999</c:v>
                </c:pt>
                <c:pt idx="11">
                  <c:v>76.382599999999996</c:v>
                </c:pt>
              </c:numCache>
            </c:numRef>
          </c:val>
          <c:extLst>
            <c:ext xmlns:c16="http://schemas.microsoft.com/office/drawing/2014/chart" uri="{C3380CC4-5D6E-409C-BE32-E72D297353CC}">
              <c16:uniqueId val="{00000002-E60B-4542-A6B6-7B4D9CA44C56}"/>
            </c:ext>
          </c:extLst>
        </c:ser>
        <c:ser>
          <c:idx val="4"/>
          <c:order val="4"/>
          <c:tx>
            <c:strRef>
              <c:f>'8. ENEL COLOMBIA'!$F$6</c:f>
              <c:strCache>
                <c:ptCount val="1"/>
                <c:pt idx="0">
                  <c:v>PR</c:v>
                </c:pt>
              </c:strCache>
            </c:strRef>
          </c:tx>
          <c:spPr>
            <a:solidFill>
              <a:schemeClr val="accent5"/>
            </a:solidFill>
            <a:ln>
              <a:noFill/>
            </a:ln>
            <a:effectLst/>
          </c:spPr>
          <c:val>
            <c:numRef>
              <c:f>'8. ENEL COLOMBIA'!$F$7:$F$18</c:f>
              <c:numCache>
                <c:formatCode>0.00</c:formatCode>
                <c:ptCount val="12"/>
                <c:pt idx="0">
                  <c:v>72.018600000000006</c:v>
                </c:pt>
                <c:pt idx="1">
                  <c:v>73.480999999999995</c:v>
                </c:pt>
                <c:pt idx="2">
                  <c:v>72.303399999999996</c:v>
                </c:pt>
                <c:pt idx="3">
                  <c:v>73.468599999999995</c:v>
                </c:pt>
                <c:pt idx="4">
                  <c:v>67.130200000000002</c:v>
                </c:pt>
                <c:pt idx="5">
                  <c:v>63.423099999999998</c:v>
                </c:pt>
                <c:pt idx="6">
                  <c:v>65.270799999999994</c:v>
                </c:pt>
                <c:pt idx="7">
                  <c:v>67.3065</c:v>
                </c:pt>
                <c:pt idx="8">
                  <c:v>70.509100000000004</c:v>
                </c:pt>
                <c:pt idx="9">
                  <c:v>69.747200000000007</c:v>
                </c:pt>
                <c:pt idx="10">
                  <c:v>70.220299999999995</c:v>
                </c:pt>
                <c:pt idx="11">
                  <c:v>69.8904</c:v>
                </c:pt>
              </c:numCache>
            </c:numRef>
          </c:val>
          <c:extLst>
            <c:ext xmlns:c16="http://schemas.microsoft.com/office/drawing/2014/chart" uri="{C3380CC4-5D6E-409C-BE32-E72D297353CC}">
              <c16:uniqueId val="{00000003-E60B-4542-A6B6-7B4D9CA44C56}"/>
            </c:ext>
          </c:extLst>
        </c:ser>
        <c:ser>
          <c:idx val="5"/>
          <c:order val="5"/>
          <c:tx>
            <c:strRef>
              <c:f>'8. ENEL COLOMBIA'!$E$6</c:f>
              <c:strCache>
                <c:ptCount val="1"/>
                <c:pt idx="0">
                  <c:v>TM</c:v>
                </c:pt>
              </c:strCache>
            </c:strRef>
          </c:tx>
          <c:spPr>
            <a:solidFill>
              <a:schemeClr val="accent6"/>
            </a:solidFill>
            <a:ln>
              <a:noFill/>
            </a:ln>
            <a:effectLst/>
          </c:spPr>
          <c:val>
            <c:numRef>
              <c:f>'8. ENEL COLOMBIA'!$E$7:$E$18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E60B-4542-A6B6-7B4D9CA44C56}"/>
            </c:ext>
          </c:extLst>
        </c:ser>
        <c:ser>
          <c:idx val="6"/>
          <c:order val="6"/>
          <c:tx>
            <c:strRef>
              <c:f>'8. ENEL COLOMBIA'!$I$6</c:f>
              <c:strCache>
                <c:ptCount val="1"/>
                <c:pt idx="0">
                  <c:v>RM</c:v>
                </c:pt>
              </c:strCache>
            </c:strRef>
          </c:tx>
          <c:spPr>
            <a:solidFill>
              <a:schemeClr val="accent5">
                <a:lumMod val="75000"/>
              </a:schemeClr>
            </a:solidFill>
            <a:ln>
              <a:noFill/>
            </a:ln>
            <a:effectLst/>
          </c:spPr>
          <c:val>
            <c:numRef>
              <c:f>'8. ENEL COLOMBIA'!$I$7:$I$18</c:f>
              <c:numCache>
                <c:formatCode>0.00</c:formatCode>
                <c:ptCount val="12"/>
                <c:pt idx="0">
                  <c:v>7.0978000000000003</c:v>
                </c:pt>
                <c:pt idx="1">
                  <c:v>7.1456</c:v>
                </c:pt>
                <c:pt idx="2">
                  <c:v>36.811799999999998</c:v>
                </c:pt>
                <c:pt idx="3">
                  <c:v>24.381599999999999</c:v>
                </c:pt>
                <c:pt idx="4">
                  <c:v>25.959800000000001</c:v>
                </c:pt>
                <c:pt idx="5">
                  <c:v>31.037099999999999</c:v>
                </c:pt>
                <c:pt idx="6">
                  <c:v>11.018599999999999</c:v>
                </c:pt>
                <c:pt idx="7">
                  <c:v>0.1452</c:v>
                </c:pt>
                <c:pt idx="8">
                  <c:v>4.5552999999999999</c:v>
                </c:pt>
                <c:pt idx="9">
                  <c:v>5.6417999999999999</c:v>
                </c:pt>
                <c:pt idx="10">
                  <c:v>12.9419</c:v>
                </c:pt>
                <c:pt idx="11">
                  <c:v>12.9039</c:v>
                </c:pt>
              </c:numCache>
            </c:numRef>
          </c:val>
          <c:extLst>
            <c:ext xmlns:c16="http://schemas.microsoft.com/office/drawing/2014/chart" uri="{C3380CC4-5D6E-409C-BE32-E72D297353CC}">
              <c16:uniqueId val="{00000005-E60B-4542-A6B6-7B4D9CA44C5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'8. ENEL COLOMBIA'!$J$6</c:f>
              <c:strCache>
                <c:ptCount val="1"/>
                <c:pt idx="0">
                  <c:v>CUV_119</c:v>
                </c:pt>
              </c:strCache>
            </c:strRef>
          </c:tx>
          <c:spPr>
            <a:ln w="28575" cap="rnd" cmpd="sng" algn="ctr">
              <a:solidFill>
                <a:schemeClr val="tx1"/>
              </a:solidFill>
              <a:prstDash val="solid"/>
              <a:round/>
            </a:ln>
            <a:effectLst/>
          </c:spPr>
          <c:marker>
            <c:symbol val="none"/>
          </c:marker>
          <c:cat>
            <c:strRef>
              <c:f>'8. ENEL COLOMBIA'!$A$7:$A$18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'8. ENEL COLOMBIA'!$J$7:$J$18</c:f>
              <c:numCache>
                <c:formatCode>0.00</c:formatCode>
                <c:ptCount val="12"/>
                <c:pt idx="0">
                  <c:v>882.29690000000005</c:v>
                </c:pt>
                <c:pt idx="1">
                  <c:v>890.22400000000005</c:v>
                </c:pt>
                <c:pt idx="2">
                  <c:v>905.6576</c:v>
                </c:pt>
                <c:pt idx="3">
                  <c:v>891.85230000000001</c:v>
                </c:pt>
                <c:pt idx="4">
                  <c:v>871.85990000000004</c:v>
                </c:pt>
                <c:pt idx="5">
                  <c:v>846.19939999999997</c:v>
                </c:pt>
                <c:pt idx="6">
                  <c:v>839.70420000000001</c:v>
                </c:pt>
                <c:pt idx="7">
                  <c:v>833.85090000000002</c:v>
                </c:pt>
                <c:pt idx="8">
                  <c:v>864.42589999999996</c:v>
                </c:pt>
                <c:pt idx="9">
                  <c:v>877.36170000000004</c:v>
                </c:pt>
                <c:pt idx="10">
                  <c:v>853.92229999999995</c:v>
                </c:pt>
                <c:pt idx="11">
                  <c:v>843.70569999999998</c:v>
                </c:pt>
              </c:numCache>
            </c:numRef>
          </c:val>
          <c:smooth val="0"/>
          <c:extLst>
            <c:ext xmlns:c16="http://schemas.microsoft.com/office/drawing/2014/chart" uri="{C3380CC4-5D6E-409C-BE32-E72D297353CC}">
              <c16:uniqueId val="{00000006-E60B-4542-A6B6-7B4D9CA44C5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'8. ENEL COLOMBIA'!$P$7</c:f>
              <c:strCache>
                <c:ptCount val="1"/>
                <c:pt idx="0">
                  <c:v>Mar-24</c:v>
                </c:pt>
              </c:strCache>
            </c:strRef>
          </c:tx>
          <c:spPr>
            <a:solidFill>
              <a:schemeClr val="accent6">
                <a:tint val="4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COLOMBIA'!$S$7:$W$7</c:f>
              <c:numCache>
                <c:formatCode>0.00</c:formatCode>
                <c:ptCount val="5"/>
                <c:pt idx="0">
                  <c:v>358.81920000000002</c:v>
                </c:pt>
                <c:pt idx="1">
                  <c:v>448.52390000000003</c:v>
                </c:pt>
                <c:pt idx="2">
                  <c:v>749.95240000000001</c:v>
                </c:pt>
                <c:pt idx="3">
                  <c:v>882.29690000000005</c:v>
                </c:pt>
                <c:pt idx="4">
                  <c:v>1058.7563</c:v>
                </c:pt>
              </c:numCache>
            </c:numRef>
          </c:val>
          <c:extLst>
            <c:ext xmlns:c16="http://schemas.microsoft.com/office/drawing/2014/chart" uri="{C3380CC4-5D6E-409C-BE32-E72D297353CC}">
              <c16:uniqueId val="{00000000-FDBA-4FEE-A3B0-328965DB0CBC}"/>
            </c:ext>
          </c:extLst>
        </c:ser>
        <c:ser>
          <c:idx val="1"/>
          <c:order val="1"/>
          <c:tx>
            <c:strRef>
              <c:f>'8. ENEL COLOMBIA'!$P$8</c:f>
              <c:strCache>
                <c:ptCount val="1"/>
                <c:pt idx="0">
                  <c:v>Abr-24</c:v>
                </c:pt>
              </c:strCache>
            </c:strRef>
          </c:tx>
          <c:spPr>
            <a:solidFill>
              <a:schemeClr val="accent6">
                <a:tint val="5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COLOMBIA'!$S$8:$W$8</c:f>
              <c:numCache>
                <c:formatCode>0.00</c:formatCode>
                <c:ptCount val="5"/>
                <c:pt idx="0">
                  <c:v>361.34769999999997</c:v>
                </c:pt>
                <c:pt idx="1">
                  <c:v>451.68450000000001</c:v>
                </c:pt>
                <c:pt idx="2">
                  <c:v>756.69039999999995</c:v>
                </c:pt>
                <c:pt idx="3">
                  <c:v>890.22400000000005</c:v>
                </c:pt>
                <c:pt idx="4">
                  <c:v>1068.2688000000001</c:v>
                </c:pt>
              </c:numCache>
            </c:numRef>
          </c:val>
          <c:extLst>
            <c:ext xmlns:c16="http://schemas.microsoft.com/office/drawing/2014/chart" uri="{C3380CC4-5D6E-409C-BE32-E72D297353CC}">
              <c16:uniqueId val="{00000001-FDBA-4FEE-A3B0-328965DB0CBC}"/>
            </c:ext>
          </c:extLst>
        </c:ser>
        <c:ser>
          <c:idx val="2"/>
          <c:order val="2"/>
          <c:tx>
            <c:strRef>
              <c:f>'8. ENEL COLOMBIA'!$P$9</c:f>
              <c:strCache>
                <c:ptCount val="1"/>
                <c:pt idx="0">
                  <c:v>May-24</c:v>
                </c:pt>
              </c:strCache>
            </c:strRef>
          </c:tx>
          <c:spPr>
            <a:solidFill>
              <a:schemeClr val="accent6">
                <a:tint val="6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COLOMBIA'!$S$9:$W$9</c:f>
              <c:numCache>
                <c:formatCode>0.00</c:formatCode>
                <c:ptCount val="5"/>
                <c:pt idx="0">
                  <c:v>363.49310000000003</c:v>
                </c:pt>
                <c:pt idx="1">
                  <c:v>454.36630000000002</c:v>
                </c:pt>
                <c:pt idx="2">
                  <c:v>769.80899999999997</c:v>
                </c:pt>
                <c:pt idx="3">
                  <c:v>905.6576</c:v>
                </c:pt>
                <c:pt idx="4">
                  <c:v>1086.7891</c:v>
                </c:pt>
              </c:numCache>
            </c:numRef>
          </c:val>
          <c:extLst>
            <c:ext xmlns:c16="http://schemas.microsoft.com/office/drawing/2014/chart" uri="{C3380CC4-5D6E-409C-BE32-E72D297353CC}">
              <c16:uniqueId val="{00000002-FDBA-4FEE-A3B0-328965DB0CBC}"/>
            </c:ext>
          </c:extLst>
        </c:ser>
        <c:ser>
          <c:idx val="3"/>
          <c:order val="3"/>
          <c:tx>
            <c:strRef>
              <c:f>'8. ENEL COLOMBIA'!$P$10</c:f>
              <c:strCache>
                <c:ptCount val="1"/>
                <c:pt idx="0">
                  <c:v>Jun-24</c:v>
                </c:pt>
              </c:strCache>
            </c:strRef>
          </c:tx>
          <c:spPr>
            <a:solidFill>
              <a:schemeClr val="accent6">
                <a:tint val="7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COLOMBIA'!$S$10:$W$10</c:f>
              <c:numCache>
                <c:formatCode>0.00</c:formatCode>
                <c:ptCount val="5"/>
                <c:pt idx="0">
                  <c:v>365.02550000000002</c:v>
                </c:pt>
                <c:pt idx="1">
                  <c:v>456.28179999999998</c:v>
                </c:pt>
                <c:pt idx="2">
                  <c:v>758.07449999999994</c:v>
                </c:pt>
                <c:pt idx="3">
                  <c:v>891.85230000000001</c:v>
                </c:pt>
                <c:pt idx="4">
                  <c:v>1070.2228</c:v>
                </c:pt>
              </c:numCache>
            </c:numRef>
          </c:val>
          <c:extLst>
            <c:ext xmlns:c16="http://schemas.microsoft.com/office/drawing/2014/chart" uri="{C3380CC4-5D6E-409C-BE32-E72D297353CC}">
              <c16:uniqueId val="{00000003-FDBA-4FEE-A3B0-328965DB0CBC}"/>
            </c:ext>
          </c:extLst>
        </c:ser>
        <c:ser>
          <c:idx val="4"/>
          <c:order val="4"/>
          <c:tx>
            <c:strRef>
              <c:f>'8. ENEL COLOMBIA'!$P$11</c:f>
              <c:strCache>
                <c:ptCount val="1"/>
                <c:pt idx="0">
                  <c:v>Jul-24</c:v>
                </c:pt>
              </c:strCache>
            </c:strRef>
          </c:tx>
          <c:spPr>
            <a:solidFill>
              <a:schemeClr val="accent6">
                <a:tint val="8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COLOMBIA'!$S$11:$W$11</c:f>
              <c:numCache>
                <c:formatCode>0.00</c:formatCode>
                <c:ptCount val="5"/>
                <c:pt idx="0">
                  <c:v>366.2004</c:v>
                </c:pt>
                <c:pt idx="1">
                  <c:v>457.75040000000001</c:v>
                </c:pt>
                <c:pt idx="2">
                  <c:v>741.08090000000004</c:v>
                </c:pt>
                <c:pt idx="3">
                  <c:v>871.85990000000004</c:v>
                </c:pt>
                <c:pt idx="4">
                  <c:v>1046.23188</c:v>
                </c:pt>
              </c:numCache>
            </c:numRef>
          </c:val>
          <c:extLst>
            <c:ext xmlns:c16="http://schemas.microsoft.com/office/drawing/2014/chart" uri="{C3380CC4-5D6E-409C-BE32-E72D297353CC}">
              <c16:uniqueId val="{00000004-FDBA-4FEE-A3B0-328965DB0CBC}"/>
            </c:ext>
          </c:extLst>
        </c:ser>
        <c:ser>
          <c:idx val="5"/>
          <c:order val="5"/>
          <c:tx>
            <c:strRef>
              <c:f>'8. ENEL COLOMBIA'!$P$12</c:f>
              <c:strCache>
                <c:ptCount val="1"/>
                <c:pt idx="0">
                  <c:v>Ago-24</c:v>
                </c:pt>
              </c:strCache>
            </c:strRef>
          </c:tx>
          <c:spPr>
            <a:solidFill>
              <a:schemeClr val="accent6">
                <a:tint val="95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COLOMBIA'!$S$12:$W$12</c:f>
              <c:numCache>
                <c:formatCode>0.00</c:formatCode>
                <c:ptCount val="5"/>
                <c:pt idx="0">
                  <c:v>366.94110000000001</c:v>
                </c:pt>
                <c:pt idx="1">
                  <c:v>458.67619999999999</c:v>
                </c:pt>
                <c:pt idx="2">
                  <c:v>719.26949999999999</c:v>
                </c:pt>
                <c:pt idx="3">
                  <c:v>846.19939999999997</c:v>
                </c:pt>
                <c:pt idx="4">
                  <c:v>1015.4393</c:v>
                </c:pt>
              </c:numCache>
            </c:numRef>
          </c:val>
          <c:extLst>
            <c:ext xmlns:c16="http://schemas.microsoft.com/office/drawing/2014/chart" uri="{C3380CC4-5D6E-409C-BE32-E72D297353CC}">
              <c16:uniqueId val="{00000005-FDBA-4FEE-A3B0-328965DB0CBC}"/>
            </c:ext>
          </c:extLst>
        </c:ser>
        <c:ser>
          <c:idx val="6"/>
          <c:order val="6"/>
          <c:tx>
            <c:strRef>
              <c:f>'8. ENEL COLOMBIA'!$P$13</c:f>
              <c:strCache>
                <c:ptCount val="1"/>
                <c:pt idx="0">
                  <c:v>Sep-24</c:v>
                </c:pt>
              </c:strCache>
            </c:strRef>
          </c:tx>
          <c:spPr>
            <a:solidFill>
              <a:schemeClr val="accent6">
                <a:shade val="94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COLOMBIA'!$S$13:$W$13</c:f>
              <c:numCache>
                <c:formatCode>0.00</c:formatCode>
                <c:ptCount val="5"/>
                <c:pt idx="0">
                  <c:v>366.94110000000001</c:v>
                </c:pt>
                <c:pt idx="1">
                  <c:v>458.67619999999999</c:v>
                </c:pt>
                <c:pt idx="2">
                  <c:v>713.74860000000001</c:v>
                </c:pt>
                <c:pt idx="3">
                  <c:v>839.70420000000001</c:v>
                </c:pt>
                <c:pt idx="4">
                  <c:v>1007.645</c:v>
                </c:pt>
              </c:numCache>
            </c:numRef>
          </c:val>
          <c:extLst>
            <c:ext xmlns:c16="http://schemas.microsoft.com/office/drawing/2014/chart" uri="{C3380CC4-5D6E-409C-BE32-E72D297353CC}">
              <c16:uniqueId val="{00000006-FDBA-4FEE-A3B0-328965DB0CBC}"/>
            </c:ext>
          </c:extLst>
        </c:ser>
        <c:ser>
          <c:idx val="7"/>
          <c:order val="7"/>
          <c:tx>
            <c:strRef>
              <c:f>'8. ENEL COLOMBIA'!$P$14</c:f>
              <c:strCache>
                <c:ptCount val="1"/>
                <c:pt idx="0">
                  <c:v>Oct-24</c:v>
                </c:pt>
              </c:strCache>
            </c:strRef>
          </c:tx>
          <c:spPr>
            <a:solidFill>
              <a:schemeClr val="accent6">
                <a:shade val="8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COLOMBIA'!$S$14:$W$14</c:f>
              <c:numCache>
                <c:formatCode>0.00</c:formatCode>
                <c:ptCount val="5"/>
                <c:pt idx="0">
                  <c:v>367.83499999999998</c:v>
                </c:pt>
                <c:pt idx="1">
                  <c:v>459.79360000000003</c:v>
                </c:pt>
                <c:pt idx="2">
                  <c:v>708.77329999999995</c:v>
                </c:pt>
                <c:pt idx="3">
                  <c:v>833.85</c:v>
                </c:pt>
                <c:pt idx="4">
                  <c:v>1000.62</c:v>
                </c:pt>
              </c:numCache>
            </c:numRef>
          </c:val>
          <c:extLst>
            <c:ext xmlns:c16="http://schemas.microsoft.com/office/drawing/2014/chart" uri="{C3380CC4-5D6E-409C-BE32-E72D297353CC}">
              <c16:uniqueId val="{00000007-FDBA-4FEE-A3B0-328965DB0CBC}"/>
            </c:ext>
          </c:extLst>
        </c:ser>
        <c:ser>
          <c:idx val="8"/>
          <c:order val="8"/>
          <c:tx>
            <c:strRef>
              <c:f>'8. ENEL COLOMBIA'!$P$15</c:f>
              <c:strCache>
                <c:ptCount val="1"/>
                <c:pt idx="0">
                  <c:v>Nov-24</c:v>
                </c:pt>
              </c:strCache>
            </c:strRef>
          </c:tx>
          <c:spPr>
            <a:solidFill>
              <a:schemeClr val="accent6">
                <a:shade val="73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COLOMBIA'!$S$15:$W$15</c:f>
              <c:numCache>
                <c:formatCode>0.00</c:formatCode>
                <c:ptCount val="5"/>
                <c:pt idx="0">
                  <c:v>367.34969999999998</c:v>
                </c:pt>
                <c:pt idx="1">
                  <c:v>459.18700000000001</c:v>
                </c:pt>
                <c:pt idx="2">
                  <c:v>734.76199999999994</c:v>
                </c:pt>
                <c:pt idx="3">
                  <c:v>864.42589999999996</c:v>
                </c:pt>
                <c:pt idx="4">
                  <c:v>1037.3109999999999</c:v>
                </c:pt>
              </c:numCache>
            </c:numRef>
          </c:val>
          <c:extLst>
            <c:ext xmlns:c16="http://schemas.microsoft.com/office/drawing/2014/chart" uri="{C3380CC4-5D6E-409C-BE32-E72D297353CC}">
              <c16:uniqueId val="{00000008-FDBA-4FEE-A3B0-328965DB0CBC}"/>
            </c:ext>
          </c:extLst>
        </c:ser>
        <c:ser>
          <c:idx val="9"/>
          <c:order val="9"/>
          <c:tx>
            <c:strRef>
              <c:f>'8. ENEL COLOMBIA'!$P$16</c:f>
              <c:strCache>
                <c:ptCount val="1"/>
                <c:pt idx="0">
                  <c:v>Dic-24</c:v>
                </c:pt>
              </c:strCache>
            </c:strRef>
          </c:tx>
          <c:spPr>
            <a:solidFill>
              <a:schemeClr val="accent6">
                <a:shade val="62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COLOMBIA'!$S$16:$W$16</c:f>
              <c:numCache>
                <c:formatCode>0.00</c:formatCode>
                <c:ptCount val="5"/>
                <c:pt idx="0">
                  <c:v>368.3458</c:v>
                </c:pt>
                <c:pt idx="1">
                  <c:v>460.43209999999999</c:v>
                </c:pt>
                <c:pt idx="2">
                  <c:v>745.75739999999996</c:v>
                </c:pt>
                <c:pt idx="3">
                  <c:v>877.36170000000004</c:v>
                </c:pt>
                <c:pt idx="4">
                  <c:v>1052.83404</c:v>
                </c:pt>
              </c:numCache>
            </c:numRef>
          </c:val>
          <c:extLst>
            <c:ext xmlns:c16="http://schemas.microsoft.com/office/drawing/2014/chart" uri="{C3380CC4-5D6E-409C-BE32-E72D297353CC}">
              <c16:uniqueId val="{00000009-FDBA-4FEE-A3B0-328965DB0CBC}"/>
            </c:ext>
          </c:extLst>
        </c:ser>
        <c:ser>
          <c:idx val="10"/>
          <c:order val="10"/>
          <c:tx>
            <c:strRef>
              <c:f>'8. ENEL COLOMBIA'!$P$17</c:f>
              <c:strCache>
                <c:ptCount val="1"/>
                <c:pt idx="0">
                  <c:v>Ene-25</c:v>
                </c:pt>
              </c:strCache>
            </c:strRef>
          </c:tx>
          <c:spPr>
            <a:solidFill>
              <a:schemeClr val="accent6">
                <a:shade val="51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COLOMBIA'!$S$17:$W$17</c:f>
              <c:numCache>
                <c:formatCode>0.00</c:formatCode>
                <c:ptCount val="5"/>
                <c:pt idx="0">
                  <c:v>370.03149999999999</c:v>
                </c:pt>
                <c:pt idx="1">
                  <c:v>462.53919999999999</c:v>
                </c:pt>
                <c:pt idx="2">
                  <c:v>725.83399999999995</c:v>
                </c:pt>
                <c:pt idx="3">
                  <c:v>853.92229999999995</c:v>
                </c:pt>
                <c:pt idx="4">
                  <c:v>1024.7067599999998</c:v>
                </c:pt>
              </c:numCache>
            </c:numRef>
          </c:val>
          <c:extLst>
            <c:ext xmlns:c16="http://schemas.microsoft.com/office/drawing/2014/chart" uri="{C3380CC4-5D6E-409C-BE32-E72D297353CC}">
              <c16:uniqueId val="{0000000A-FDBA-4FEE-A3B0-328965DB0CBC}"/>
            </c:ext>
          </c:extLst>
        </c:ser>
        <c:ser>
          <c:idx val="11"/>
          <c:order val="11"/>
          <c:tx>
            <c:strRef>
              <c:f>'8. ENEL COLOMBIA'!$P$18</c:f>
              <c:strCache>
                <c:ptCount val="1"/>
                <c:pt idx="0">
                  <c:v>Feb-25</c:v>
                </c:pt>
              </c:strCache>
            </c:strRef>
          </c:tx>
          <c:spPr>
            <a:solidFill>
              <a:schemeClr val="accent6">
                <a:shade val="40000"/>
              </a:schemeClr>
            </a:solidFill>
            <a:ln>
              <a:noFill/>
            </a:ln>
            <a:effectLst/>
          </c:spPr>
          <c:invertIfNegative val="0"/>
          <c:cat>
            <c:strRef>
              <c:f>'8. ENEL COLOMBIA'!$S$6:$W$6</c:f>
              <c:strCache>
                <c:ptCount val="5"/>
                <c:pt idx="0">
                  <c:v>ESTRATO 1</c:v>
                </c:pt>
                <c:pt idx="1">
                  <c:v>ESTRATO 2</c:v>
                </c:pt>
                <c:pt idx="2">
                  <c:v>ESTRATO 3</c:v>
                </c:pt>
                <c:pt idx="3">
                  <c:v>ESTRATO 4</c:v>
                </c:pt>
                <c:pt idx="4">
                  <c:v>ESTRATO 5 y 6, Ind y Com</c:v>
                </c:pt>
              </c:strCache>
            </c:strRef>
          </c:cat>
          <c:val>
            <c:numRef>
              <c:f>'8. ENEL COLOMBIA'!$S$18:$W$18</c:f>
              <c:numCache>
                <c:formatCode>0.00</c:formatCode>
                <c:ptCount val="5"/>
                <c:pt idx="0">
                  <c:v>373.505</c:v>
                </c:pt>
                <c:pt idx="1">
                  <c:v>466.8811</c:v>
                </c:pt>
                <c:pt idx="2">
                  <c:v>717.14980000000003</c:v>
                </c:pt>
                <c:pt idx="3">
                  <c:v>843.70569999999998</c:v>
                </c:pt>
                <c:pt idx="4">
                  <c:v>1012.4468000000001</c:v>
                </c:pt>
              </c:numCache>
            </c:numRef>
          </c:val>
          <c:extLst>
            <c:ext xmlns:c16="http://schemas.microsoft.com/office/drawing/2014/chart" uri="{C3380CC4-5D6E-409C-BE32-E72D297353CC}">
              <c16:uniqueId val="{0000000B-FDBA-4FEE-A3B0-328965DB0CB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'8. ENEL COLOMBIA'!$M$6</c:f>
              <c:strCache>
                <c:ptCount val="1"/>
                <c:pt idx="0">
                  <c:v>COT</c:v>
                </c:pt>
              </c:strCache>
            </c:strRef>
          </c:tx>
          <c:spPr>
            <a:ln w="28575" cap="rnd">
              <a:solidFill>
                <a:srgbClr val="FFC000"/>
              </a:solidFill>
              <a:prstDash val="sysDash"/>
              <a:round/>
            </a:ln>
            <a:effectLst/>
          </c:spPr>
          <c:marker>
            <c:symbol val="none"/>
          </c:marker>
          <c:cat>
            <c:strRef>
              <c:f>'8. ENEL COLOMBIA'!$A$7:$A$18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'8. ENEL COLOMBIA'!$M$7:$M$18</c:f>
              <c:numCache>
                <c:formatCode>0.00</c:formatCode>
                <c:ptCount val="12"/>
                <c:pt idx="0">
                  <c:v>31.59</c:v>
                </c:pt>
                <c:pt idx="1">
                  <c:v>32.69</c:v>
                </c:pt>
                <c:pt idx="2">
                  <c:v>31.89</c:v>
                </c:pt>
                <c:pt idx="3">
                  <c:v>29.34</c:v>
                </c:pt>
                <c:pt idx="4">
                  <c:v>30.87</c:v>
                </c:pt>
                <c:pt idx="5">
                  <c:v>30.78</c:v>
                </c:pt>
                <c:pt idx="6">
                  <c:v>32.880000000000003</c:v>
                </c:pt>
                <c:pt idx="7">
                  <c:v>31.4</c:v>
                </c:pt>
                <c:pt idx="8">
                  <c:v>30.33</c:v>
                </c:pt>
                <c:pt idx="9">
                  <c:v>30.87</c:v>
                </c:pt>
                <c:pt idx="10">
                  <c:v>0</c:v>
                </c:pt>
                <c:pt idx="11">
                  <c:v>0</c:v>
                </c:pt>
              </c:numCache>
            </c:numRef>
          </c:val>
          <c:smooth val="0"/>
          <c:extLst>
            <c:ext xmlns:c16="http://schemas.microsoft.com/office/drawing/2014/chart" uri="{C3380CC4-5D6E-409C-BE32-E72D297353CC}">
              <c16:uniqueId val="{00000000-63C9-4318-A3BA-A8AEB0994E1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'9. DISPAC'!$J$6</c:f>
              <c:strCache>
                <c:ptCount val="1"/>
                <c:pt idx="0">
                  <c:v>CUV_119</c:v>
                </c:pt>
              </c:strCache>
            </c:strRef>
          </c:tx>
          <c:spPr>
            <a:ln w="28575" cap="rnd">
              <a:solidFill>
                <a:schemeClr val="accent1"/>
              </a:solidFill>
              <a:round/>
            </a:ln>
            <a:effectLst/>
          </c:spPr>
          <c:marker>
            <c:symbol val="none"/>
          </c:marker>
          <c:cat>
            <c:strRef>
              <c:f>'9. DISPAC'!$A$7:$A$18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'9. DISPAC'!$J$7:$J$18</c:f>
              <c:numCache>
                <c:formatCode>0.00</c:formatCode>
                <c:ptCount val="12"/>
                <c:pt idx="0">
                  <c:v>878.32</c:v>
                </c:pt>
                <c:pt idx="1">
                  <c:v>900.06</c:v>
                </c:pt>
                <c:pt idx="2">
                  <c:v>948.69</c:v>
                </c:pt>
                <c:pt idx="3">
                  <c:v>929.28</c:v>
                </c:pt>
                <c:pt idx="4">
                  <c:v>951.44</c:v>
                </c:pt>
                <c:pt idx="5">
                  <c:v>956.51</c:v>
                </c:pt>
                <c:pt idx="6">
                  <c:v>915.91</c:v>
                </c:pt>
                <c:pt idx="7">
                  <c:v>916.02</c:v>
                </c:pt>
                <c:pt idx="8">
                  <c:v>921.26</c:v>
                </c:pt>
                <c:pt idx="9">
                  <c:v>942.52</c:v>
                </c:pt>
                <c:pt idx="10">
                  <c:v>925.24</c:v>
                </c:pt>
                <c:pt idx="11">
                  <c:v>917.3</c:v>
                </c:pt>
              </c:numCache>
            </c:numRef>
          </c:val>
          <c:smooth val="0"/>
          <c:extLst>
            <c:ext xmlns:c16="http://schemas.microsoft.com/office/drawing/2014/chart" uri="{C3380CC4-5D6E-409C-BE32-E72D297353CC}">
              <c16:uniqueId val="{00000000-861D-4A48-B87A-DB091A048A2C}"/>
            </c:ext>
          </c:extLst>
        </c:ser>
        <c:ser>
          <c:idx val="1"/>
          <c:order val="1"/>
          <c:tx>
            <c:strRef>
              <c:f>'9. DISPAC'!$K$6</c:f>
              <c:strCache>
                <c:ptCount val="1"/>
                <c:pt idx="0">
                  <c:v>CUV_Op</c:v>
                </c:pt>
              </c:strCache>
            </c:strRef>
          </c:tx>
          <c:spPr>
            <a:ln w="28575" cap="rnd">
              <a:solidFill>
                <a:schemeClr val="accent2"/>
              </a:solidFill>
              <a:prstDash val="lgDash"/>
              <a:round/>
            </a:ln>
            <a:effectLst/>
          </c:spPr>
          <c:marker>
            <c:symbol val="none"/>
          </c:marker>
          <c:cat>
            <c:strRef>
              <c:f>'9. DISPAC'!$A$7:$A$18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'9. DISPAC'!$K$7:$K$13</c:f>
              <c:numCache>
                <c:formatCode>0.00</c:formatCode>
                <c:ptCount val="7"/>
              </c:numCache>
            </c:numRef>
          </c:val>
          <c:smooth val="0"/>
          <c:extLst>
            <c:ext xmlns:c16="http://schemas.microsoft.com/office/drawing/2014/chart" uri="{C3380CC4-5D6E-409C-BE32-E72D297353CC}">
              <c16:uniqueId val="{00000001-861D-4A48-B87A-DB091A048A2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'9. DISPAC'!$D$6</c:f>
              <c:strCache>
                <c:ptCount val="1"/>
                <c:pt idx="0">
                  <c:v>GM</c:v>
                </c:pt>
              </c:strCache>
            </c:strRef>
          </c:tx>
          <c:spPr>
            <a:solidFill>
              <a:schemeClr val="accent2"/>
            </a:solidFill>
            <a:ln>
              <a:noFill/>
            </a:ln>
            <a:effectLst/>
          </c:spPr>
          <c:val>
            <c:numRef>
              <c:f>'9. DISPAC'!$D$7:$D$18</c:f>
              <c:numCache>
                <c:formatCode>0.00</c:formatCode>
                <c:ptCount val="12"/>
                <c:pt idx="0">
                  <c:v>382.37</c:v>
                </c:pt>
                <c:pt idx="1">
                  <c:v>409.71</c:v>
                </c:pt>
                <c:pt idx="2">
                  <c:v>416.31</c:v>
                </c:pt>
                <c:pt idx="3">
                  <c:v>412.35</c:v>
                </c:pt>
                <c:pt idx="4">
                  <c:v>424.26</c:v>
                </c:pt>
                <c:pt idx="5">
                  <c:v>422.52</c:v>
                </c:pt>
                <c:pt idx="6">
                  <c:v>415.93</c:v>
                </c:pt>
                <c:pt idx="7">
                  <c:v>425.3</c:v>
                </c:pt>
                <c:pt idx="8">
                  <c:v>420.21</c:v>
                </c:pt>
                <c:pt idx="9">
                  <c:v>429.54</c:v>
                </c:pt>
                <c:pt idx="10">
                  <c:v>417.66</c:v>
                </c:pt>
                <c:pt idx="11">
                  <c:v>402.51</c:v>
                </c:pt>
              </c:numCache>
            </c:numRef>
          </c:val>
          <c:extLst>
            <c:ext xmlns:c16="http://schemas.microsoft.com/office/drawing/2014/chart" uri="{C3380CC4-5D6E-409C-BE32-E72D297353CC}">
              <c16:uniqueId val="{00000000-15F8-4231-BB59-7B6E1B4261E4}"/>
            </c:ext>
          </c:extLst>
        </c:ser>
        <c:ser>
          <c:idx val="2"/>
          <c:order val="2"/>
          <c:tx>
            <c:strRef>
              <c:f>'9. DISPAC'!$G$6</c:f>
              <c:strCache>
                <c:ptCount val="1"/>
                <c:pt idx="0">
                  <c:v>D</c:v>
                </c:pt>
              </c:strCache>
            </c:strRef>
          </c:tx>
          <c:spPr>
            <a:solidFill>
              <a:schemeClr val="accent3"/>
            </a:solidFill>
            <a:ln>
              <a:noFill/>
            </a:ln>
            <a:effectLst/>
          </c:spPr>
          <c:val>
            <c:numRef>
              <c:f>'9. DISPAC'!$G$7:$G$18</c:f>
              <c:numCache>
                <c:formatCode>0.00</c:formatCode>
                <c:ptCount val="12"/>
                <c:pt idx="0">
                  <c:v>188.27</c:v>
                </c:pt>
                <c:pt idx="1">
                  <c:v>183.46</c:v>
                </c:pt>
                <c:pt idx="2">
                  <c:v>184.17</c:v>
                </c:pt>
                <c:pt idx="3">
                  <c:v>181.92</c:v>
                </c:pt>
                <c:pt idx="4">
                  <c:v>185.59</c:v>
                </c:pt>
                <c:pt idx="5">
                  <c:v>183.27</c:v>
                </c:pt>
                <c:pt idx="6">
                  <c:v>180.92</c:v>
                </c:pt>
                <c:pt idx="7">
                  <c:v>182.82</c:v>
                </c:pt>
                <c:pt idx="8">
                  <c:v>184.07</c:v>
                </c:pt>
                <c:pt idx="9">
                  <c:v>188.88</c:v>
                </c:pt>
                <c:pt idx="10">
                  <c:v>187.72</c:v>
                </c:pt>
                <c:pt idx="11">
                  <c:v>189.56</c:v>
                </c:pt>
              </c:numCache>
            </c:numRef>
          </c:val>
          <c:extLst>
            <c:ext xmlns:c16="http://schemas.microsoft.com/office/drawing/2014/chart" uri="{C3380CC4-5D6E-409C-BE32-E72D297353CC}">
              <c16:uniqueId val="{00000001-15F8-4231-BB59-7B6E1B4261E4}"/>
            </c:ext>
          </c:extLst>
        </c:ser>
        <c:ser>
          <c:idx val="3"/>
          <c:order val="3"/>
          <c:tx>
            <c:strRef>
              <c:f>'9. DISPAC'!$H$6</c:f>
              <c:strCache>
                <c:ptCount val="1"/>
                <c:pt idx="0">
                  <c:v>CV</c:v>
                </c:pt>
              </c:strCache>
            </c:strRef>
          </c:tx>
          <c:spPr>
            <a:solidFill>
              <a:schemeClr val="accent4"/>
            </a:solidFill>
            <a:ln>
              <a:noFill/>
            </a:ln>
            <a:effectLst/>
          </c:spPr>
          <c:val>
            <c:numRef>
              <c:f>'9. DISPAC'!$H$7:$H$18</c:f>
              <c:numCache>
                <c:formatCode>0.00</c:formatCode>
                <c:ptCount val="12"/>
                <c:pt idx="0">
                  <c:v>175.26</c:v>
                </c:pt>
                <c:pt idx="1">
                  <c:v>171.33</c:v>
                </c:pt>
                <c:pt idx="2">
                  <c:v>179.73</c:v>
                </c:pt>
                <c:pt idx="3">
                  <c:v>180.06</c:v>
                </c:pt>
                <c:pt idx="4">
                  <c:v>178.7</c:v>
                </c:pt>
                <c:pt idx="5">
                  <c:v>183.22</c:v>
                </c:pt>
                <c:pt idx="6">
                  <c:v>185.2</c:v>
                </c:pt>
                <c:pt idx="7">
                  <c:v>179.52</c:v>
                </c:pt>
                <c:pt idx="8">
                  <c:v>181.67</c:v>
                </c:pt>
                <c:pt idx="9">
                  <c:v>182.74</c:v>
                </c:pt>
                <c:pt idx="10">
                  <c:v>185.88</c:v>
                </c:pt>
                <c:pt idx="11">
                  <c:v>187.16</c:v>
                </c:pt>
              </c:numCache>
            </c:numRef>
          </c:val>
          <c:extLst>
            <c:ext xmlns:c16="http://schemas.microsoft.com/office/drawing/2014/chart" uri="{C3380CC4-5D6E-409C-BE32-E72D297353CC}">
              <c16:uniqueId val="{00000002-15F8-4231-BB59-7B6E1B4261E4}"/>
            </c:ext>
          </c:extLst>
        </c:ser>
        <c:ser>
          <c:idx val="4"/>
          <c:order val="4"/>
          <c:tx>
            <c:strRef>
              <c:f>'9. DISPAC'!$F$6</c:f>
              <c:strCache>
                <c:ptCount val="1"/>
                <c:pt idx="0">
                  <c:v>PR</c:v>
                </c:pt>
              </c:strCache>
            </c:strRef>
          </c:tx>
          <c:spPr>
            <a:solidFill>
              <a:schemeClr val="accent5"/>
            </a:solidFill>
            <a:ln>
              <a:noFill/>
            </a:ln>
            <a:effectLst/>
          </c:spPr>
          <c:val>
            <c:numRef>
              <c:f>'9. DISPAC'!$F$7:$F$18</c:f>
              <c:numCache>
                <c:formatCode>0.00</c:formatCode>
                <c:ptCount val="12"/>
                <c:pt idx="0">
                  <c:v>68.599999999999994</c:v>
                </c:pt>
                <c:pt idx="1">
                  <c:v>72.92</c:v>
                </c:pt>
                <c:pt idx="2">
                  <c:v>72.09</c:v>
                </c:pt>
                <c:pt idx="3">
                  <c:v>73.180000000000007</c:v>
                </c:pt>
                <c:pt idx="4">
                  <c:v>73.739999999999995</c:v>
                </c:pt>
                <c:pt idx="5">
                  <c:v>74.23</c:v>
                </c:pt>
                <c:pt idx="6">
                  <c:v>72.489999999999995</c:v>
                </c:pt>
                <c:pt idx="7">
                  <c:v>74.88</c:v>
                </c:pt>
                <c:pt idx="8">
                  <c:v>73.42</c:v>
                </c:pt>
                <c:pt idx="9">
                  <c:v>75.48</c:v>
                </c:pt>
                <c:pt idx="10">
                  <c:v>74.22</c:v>
                </c:pt>
                <c:pt idx="11">
                  <c:v>70.72</c:v>
                </c:pt>
              </c:numCache>
            </c:numRef>
          </c:val>
          <c:extLst>
            <c:ext xmlns:c16="http://schemas.microsoft.com/office/drawing/2014/chart" uri="{C3380CC4-5D6E-409C-BE32-E72D297353CC}">
              <c16:uniqueId val="{00000003-15F8-4231-BB59-7B6E1B4261E4}"/>
            </c:ext>
          </c:extLst>
        </c:ser>
        <c:ser>
          <c:idx val="5"/>
          <c:order val="5"/>
          <c:tx>
            <c:strRef>
              <c:f>'9. DISPAC'!$E$6</c:f>
              <c:strCache>
                <c:ptCount val="1"/>
                <c:pt idx="0">
                  <c:v>TM</c:v>
                </c:pt>
              </c:strCache>
            </c:strRef>
          </c:tx>
          <c:spPr>
            <a:solidFill>
              <a:schemeClr val="accent6"/>
            </a:solidFill>
            <a:ln>
              <a:noFill/>
            </a:ln>
            <a:effectLst/>
          </c:spPr>
          <c:val>
            <c:numRef>
              <c:f>'9. DISPAC'!$E$7:$E$18</c:f>
              <c:numCache>
                <c:formatCode>0.00</c:formatCode>
                <c:ptCount val="12"/>
                <c:pt idx="0">
                  <c:v>57.43</c:v>
                </c:pt>
                <c:pt idx="1">
                  <c:v>54.27</c:v>
                </c:pt>
                <c:pt idx="2">
                  <c:v>47.96</c:v>
                </c:pt>
                <c:pt idx="3">
                  <c:v>52.84</c:v>
                </c:pt>
                <c:pt idx="4">
                  <c:v>55.93</c:v>
                </c:pt>
                <c:pt idx="5">
                  <c:v>57.14</c:v>
                </c:pt>
                <c:pt idx="6">
                  <c:v>48.55</c:v>
                </c:pt>
                <c:pt idx="7">
                  <c:v>52.27</c:v>
                </c:pt>
                <c:pt idx="8">
                  <c:v>55.37</c:v>
                </c:pt>
                <c:pt idx="9">
                  <c:v>58.19</c:v>
                </c:pt>
                <c:pt idx="10">
                  <c:v>56.03</c:v>
                </c:pt>
                <c:pt idx="11">
                  <c:v>49.85</c:v>
                </c:pt>
              </c:numCache>
            </c:numRef>
          </c:val>
          <c:extLst>
            <c:ext xmlns:c16="http://schemas.microsoft.com/office/drawing/2014/chart" uri="{C3380CC4-5D6E-409C-BE32-E72D297353CC}">
              <c16:uniqueId val="{00000004-15F8-4231-BB59-7B6E1B4261E4}"/>
            </c:ext>
          </c:extLst>
        </c:ser>
        <c:ser>
          <c:idx val="6"/>
          <c:order val="6"/>
          <c:tx>
            <c:strRef>
              <c:f>'9. DISPAC'!$I$6</c:f>
              <c:strCache>
                <c:ptCount val="1"/>
                <c:pt idx="0">
                  <c:v>RM</c:v>
                </c:pt>
              </c:strCache>
            </c:strRef>
          </c:tx>
          <c:spPr>
            <a:solidFill>
              <a:schemeClr val="accent5">
                <a:lumMod val="75000"/>
              </a:schemeClr>
            </a:solidFill>
            <a:ln>
              <a:noFill/>
            </a:ln>
            <a:effectLst/>
          </c:spPr>
          <c:val>
            <c:numRef>
              <c:f>'9. DISPAC'!$I$7:$I$18</c:f>
              <c:numCache>
                <c:formatCode>0.00</c:formatCode>
                <c:ptCount val="12"/>
                <c:pt idx="0">
                  <c:v>6.39</c:v>
                </c:pt>
                <c:pt idx="1">
                  <c:v>8.3699999999999992</c:v>
                </c:pt>
                <c:pt idx="2">
                  <c:v>48.42</c:v>
                </c:pt>
                <c:pt idx="3">
                  <c:v>28.93</c:v>
                </c:pt>
                <c:pt idx="4">
                  <c:v>33.22</c:v>
                </c:pt>
                <c:pt idx="5">
                  <c:v>36.14</c:v>
                </c:pt>
                <c:pt idx="6">
                  <c:v>12.82</c:v>
                </c:pt>
                <c:pt idx="7">
                  <c:v>1.23</c:v>
                </c:pt>
                <c:pt idx="8">
                  <c:v>6.52</c:v>
                </c:pt>
                <c:pt idx="9">
                  <c:v>7.69</c:v>
                </c:pt>
                <c:pt idx="10">
                  <c:v>3.73</c:v>
                </c:pt>
                <c:pt idx="11">
                  <c:v>17.5</c:v>
                </c:pt>
              </c:numCache>
            </c:numRef>
          </c:val>
          <c:extLst>
            <c:ext xmlns:c16="http://schemas.microsoft.com/office/drawing/2014/chart" uri="{C3380CC4-5D6E-409C-BE32-E72D297353CC}">
              <c16:uniqueId val="{00000005-15F8-4231-BB59-7B6E1B4261E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'9. DISPAC'!$J$6</c:f>
              <c:strCache>
                <c:ptCount val="1"/>
                <c:pt idx="0">
                  <c:v>CUV_119</c:v>
                </c:pt>
              </c:strCache>
            </c:strRef>
          </c:tx>
          <c:spPr>
            <a:ln w="28575" cap="rnd" cmpd="sng" algn="ctr">
              <a:solidFill>
                <a:schemeClr val="tx1"/>
              </a:solidFill>
              <a:prstDash val="solid"/>
              <a:round/>
            </a:ln>
            <a:effectLst/>
          </c:spPr>
          <c:marker>
            <c:symbol val="none"/>
          </c:marker>
          <c:cat>
            <c:strRef>
              <c:f>'9. DISPAC'!$A$7:$A$18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'9. DISPAC'!$J$7:$J$18</c:f>
              <c:numCache>
                <c:formatCode>0.00</c:formatCode>
                <c:ptCount val="12"/>
                <c:pt idx="0">
                  <c:v>878.32</c:v>
                </c:pt>
                <c:pt idx="1">
                  <c:v>900.06</c:v>
                </c:pt>
                <c:pt idx="2">
                  <c:v>948.69</c:v>
                </c:pt>
                <c:pt idx="3">
                  <c:v>929.28</c:v>
                </c:pt>
                <c:pt idx="4">
                  <c:v>951.44</c:v>
                </c:pt>
                <c:pt idx="5">
                  <c:v>956.51</c:v>
                </c:pt>
                <c:pt idx="6">
                  <c:v>915.91</c:v>
                </c:pt>
                <c:pt idx="7">
                  <c:v>916.02</c:v>
                </c:pt>
                <c:pt idx="8">
                  <c:v>921.26</c:v>
                </c:pt>
                <c:pt idx="9">
                  <c:v>942.52</c:v>
                </c:pt>
                <c:pt idx="10">
                  <c:v>925.24</c:v>
                </c:pt>
                <c:pt idx="11">
                  <c:v>917.3</c:v>
                </c:pt>
              </c:numCache>
            </c:numRef>
          </c:val>
          <c:smooth val="0"/>
          <c:extLst>
            <c:ext xmlns:c16="http://schemas.microsoft.com/office/drawing/2014/chart" uri="{C3380CC4-5D6E-409C-BE32-E72D297353CC}">
              <c16:uniqueId val="{00000006-15F8-4231-BB59-7B6E1B4261E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'9. DISPAC'!$P$7</c:f>
              <c:strCache>
                <c:ptCount val="1"/>
                <c:pt idx="0">
                  <c:v>Mar-24</c:v>
                </c:pt>
              </c:strCache>
            </c:strRef>
          </c:tx>
          <c:spPr>
            <a:solidFill>
              <a:schemeClr val="accent6">
                <a:tint val="4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DISPAC'!$S$7:$W$7</c:f>
              <c:numCache>
                <c:formatCode>0.00</c:formatCode>
                <c:ptCount val="5"/>
                <c:pt idx="0">
                  <c:v>393.89</c:v>
                </c:pt>
                <c:pt idx="1">
                  <c:v>492.36</c:v>
                </c:pt>
                <c:pt idx="2">
                  <c:v>746.57</c:v>
                </c:pt>
                <c:pt idx="3">
                  <c:v>878.32</c:v>
                </c:pt>
                <c:pt idx="4">
                  <c:v>1053.98</c:v>
                </c:pt>
              </c:numCache>
            </c:numRef>
          </c:val>
          <c:extLst>
            <c:ext xmlns:c16="http://schemas.microsoft.com/office/drawing/2014/chart" uri="{C3380CC4-5D6E-409C-BE32-E72D297353CC}">
              <c16:uniqueId val="{00000000-ADA2-4B13-9442-A8EEC55CBA54}"/>
            </c:ext>
          </c:extLst>
        </c:ser>
        <c:ser>
          <c:idx val="1"/>
          <c:order val="1"/>
          <c:tx>
            <c:strRef>
              <c:f>'9. DISPAC'!$P$8</c:f>
              <c:strCache>
                <c:ptCount val="1"/>
                <c:pt idx="0">
                  <c:v>Abr-24</c:v>
                </c:pt>
              </c:strCache>
            </c:strRef>
          </c:tx>
          <c:spPr>
            <a:solidFill>
              <a:schemeClr val="accent6">
                <a:tint val="5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DISPAC'!$S$8:$W$8</c:f>
              <c:numCache>
                <c:formatCode>0.00</c:formatCode>
                <c:ptCount val="5"/>
                <c:pt idx="0">
                  <c:v>396.66</c:v>
                </c:pt>
                <c:pt idx="1">
                  <c:v>495.83</c:v>
                </c:pt>
                <c:pt idx="2">
                  <c:v>765.05</c:v>
                </c:pt>
                <c:pt idx="3">
                  <c:v>900.06</c:v>
                </c:pt>
                <c:pt idx="4">
                  <c:v>1080.0719999999999</c:v>
                </c:pt>
              </c:numCache>
            </c:numRef>
          </c:val>
          <c:extLst>
            <c:ext xmlns:c16="http://schemas.microsoft.com/office/drawing/2014/chart" uri="{C3380CC4-5D6E-409C-BE32-E72D297353CC}">
              <c16:uniqueId val="{00000001-ADA2-4B13-9442-A8EEC55CBA54}"/>
            </c:ext>
          </c:extLst>
        </c:ser>
        <c:ser>
          <c:idx val="2"/>
          <c:order val="2"/>
          <c:tx>
            <c:strRef>
              <c:f>'9. DISPAC'!$P$9</c:f>
              <c:strCache>
                <c:ptCount val="1"/>
                <c:pt idx="0">
                  <c:v>May-24</c:v>
                </c:pt>
              </c:strCache>
            </c:strRef>
          </c:tx>
          <c:spPr>
            <a:solidFill>
              <a:schemeClr val="accent6">
                <a:tint val="6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DISPAC'!$S$9:$W$9</c:f>
              <c:numCache>
                <c:formatCode>0.00</c:formatCode>
                <c:ptCount val="5"/>
                <c:pt idx="0">
                  <c:v>399.02</c:v>
                </c:pt>
                <c:pt idx="1">
                  <c:v>498.77</c:v>
                </c:pt>
                <c:pt idx="2">
                  <c:v>806.39</c:v>
                </c:pt>
                <c:pt idx="3">
                  <c:v>948.69</c:v>
                </c:pt>
                <c:pt idx="4">
                  <c:v>1138.4280000000001</c:v>
                </c:pt>
              </c:numCache>
            </c:numRef>
          </c:val>
          <c:extLst>
            <c:ext xmlns:c16="http://schemas.microsoft.com/office/drawing/2014/chart" uri="{C3380CC4-5D6E-409C-BE32-E72D297353CC}">
              <c16:uniqueId val="{00000002-ADA2-4B13-9442-A8EEC55CBA54}"/>
            </c:ext>
          </c:extLst>
        </c:ser>
        <c:ser>
          <c:idx val="3"/>
          <c:order val="3"/>
          <c:tx>
            <c:strRef>
              <c:f>'9. DISPAC'!$P$10</c:f>
              <c:strCache>
                <c:ptCount val="1"/>
                <c:pt idx="0">
                  <c:v>Jun-24</c:v>
                </c:pt>
              </c:strCache>
            </c:strRef>
          </c:tx>
          <c:spPr>
            <a:solidFill>
              <a:schemeClr val="accent6">
                <a:tint val="7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DISPAC'!$S$10:$W$10</c:f>
              <c:numCache>
                <c:formatCode>0.00</c:formatCode>
                <c:ptCount val="5"/>
                <c:pt idx="0">
                  <c:v>400.7</c:v>
                </c:pt>
                <c:pt idx="1">
                  <c:v>500.87</c:v>
                </c:pt>
                <c:pt idx="2">
                  <c:v>789.89</c:v>
                </c:pt>
                <c:pt idx="3">
                  <c:v>929.28</c:v>
                </c:pt>
                <c:pt idx="4">
                  <c:v>1115.136</c:v>
                </c:pt>
              </c:numCache>
            </c:numRef>
          </c:val>
          <c:extLst>
            <c:ext xmlns:c16="http://schemas.microsoft.com/office/drawing/2014/chart" uri="{C3380CC4-5D6E-409C-BE32-E72D297353CC}">
              <c16:uniqueId val="{00000003-ADA2-4B13-9442-A8EEC55CBA54}"/>
            </c:ext>
          </c:extLst>
        </c:ser>
        <c:ser>
          <c:idx val="4"/>
          <c:order val="4"/>
          <c:tx>
            <c:strRef>
              <c:f>'9. DISPAC'!$P$11</c:f>
              <c:strCache>
                <c:ptCount val="1"/>
                <c:pt idx="0">
                  <c:v>Jul-24</c:v>
                </c:pt>
              </c:strCache>
            </c:strRef>
          </c:tx>
          <c:spPr>
            <a:solidFill>
              <a:schemeClr val="accent6">
                <a:tint val="8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DISPAC'!$S$11:$W$11</c:f>
              <c:numCache>
                <c:formatCode>0.00</c:formatCode>
                <c:ptCount val="5"/>
                <c:pt idx="0">
                  <c:v>401.99</c:v>
                </c:pt>
                <c:pt idx="1">
                  <c:v>502.49</c:v>
                </c:pt>
                <c:pt idx="2">
                  <c:v>808.72</c:v>
                </c:pt>
                <c:pt idx="3">
                  <c:v>951.44</c:v>
                </c:pt>
                <c:pt idx="4">
                  <c:v>1141.7280000000001</c:v>
                </c:pt>
              </c:numCache>
            </c:numRef>
          </c:val>
          <c:extLst>
            <c:ext xmlns:c16="http://schemas.microsoft.com/office/drawing/2014/chart" uri="{C3380CC4-5D6E-409C-BE32-E72D297353CC}">
              <c16:uniqueId val="{00000004-ADA2-4B13-9442-A8EEC55CBA54}"/>
            </c:ext>
          </c:extLst>
        </c:ser>
        <c:ser>
          <c:idx val="5"/>
          <c:order val="5"/>
          <c:tx>
            <c:strRef>
              <c:f>'9. DISPAC'!$P$12</c:f>
              <c:strCache>
                <c:ptCount val="1"/>
                <c:pt idx="0">
                  <c:v>Ago-24</c:v>
                </c:pt>
              </c:strCache>
            </c:strRef>
          </c:tx>
          <c:spPr>
            <a:solidFill>
              <a:schemeClr val="accent6">
                <a:tint val="95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DISPAC'!$S$12:$W$12</c:f>
              <c:numCache>
                <c:formatCode>0.00</c:formatCode>
                <c:ptCount val="5"/>
                <c:pt idx="0">
                  <c:v>402.8</c:v>
                </c:pt>
                <c:pt idx="1">
                  <c:v>503.5</c:v>
                </c:pt>
                <c:pt idx="2">
                  <c:v>813.03</c:v>
                </c:pt>
                <c:pt idx="3">
                  <c:v>956.51</c:v>
                </c:pt>
                <c:pt idx="4">
                  <c:v>1147.8119999999999</c:v>
                </c:pt>
              </c:numCache>
            </c:numRef>
          </c:val>
          <c:extLst>
            <c:ext xmlns:c16="http://schemas.microsoft.com/office/drawing/2014/chart" uri="{C3380CC4-5D6E-409C-BE32-E72D297353CC}">
              <c16:uniqueId val="{00000005-ADA2-4B13-9442-A8EEC55CBA54}"/>
            </c:ext>
          </c:extLst>
        </c:ser>
        <c:ser>
          <c:idx val="6"/>
          <c:order val="6"/>
          <c:tx>
            <c:strRef>
              <c:f>'9. DISPAC'!$P$13</c:f>
              <c:strCache>
                <c:ptCount val="1"/>
                <c:pt idx="0">
                  <c:v>Sep-24</c:v>
                </c:pt>
              </c:strCache>
            </c:strRef>
          </c:tx>
          <c:spPr>
            <a:solidFill>
              <a:schemeClr val="accent6">
                <a:shade val="94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DISPAC'!$S$13:$W$13</c:f>
              <c:numCache>
                <c:formatCode>0.00</c:formatCode>
                <c:ptCount val="5"/>
                <c:pt idx="0">
                  <c:v>402.8</c:v>
                </c:pt>
                <c:pt idx="1">
                  <c:v>503.5</c:v>
                </c:pt>
                <c:pt idx="2">
                  <c:v>778.52</c:v>
                </c:pt>
                <c:pt idx="3">
                  <c:v>915.91</c:v>
                </c:pt>
                <c:pt idx="4">
                  <c:v>1099.0919999999999</c:v>
                </c:pt>
              </c:numCache>
            </c:numRef>
          </c:val>
          <c:extLst>
            <c:ext xmlns:c16="http://schemas.microsoft.com/office/drawing/2014/chart" uri="{C3380CC4-5D6E-409C-BE32-E72D297353CC}">
              <c16:uniqueId val="{00000006-ADA2-4B13-9442-A8EEC55CBA54}"/>
            </c:ext>
          </c:extLst>
        </c:ser>
        <c:ser>
          <c:idx val="7"/>
          <c:order val="7"/>
          <c:tx>
            <c:strRef>
              <c:f>'9. DISPAC'!$P$14</c:f>
              <c:strCache>
                <c:ptCount val="1"/>
                <c:pt idx="0">
                  <c:v>Oct-24</c:v>
                </c:pt>
              </c:strCache>
            </c:strRef>
          </c:tx>
          <c:spPr>
            <a:solidFill>
              <a:schemeClr val="accent6">
                <a:shade val="8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DISPAC'!$S$14:$W$14</c:f>
              <c:numCache>
                <c:formatCode>0.00</c:formatCode>
                <c:ptCount val="5"/>
                <c:pt idx="0">
                  <c:v>403.78</c:v>
                </c:pt>
                <c:pt idx="1">
                  <c:v>504.73</c:v>
                </c:pt>
                <c:pt idx="2">
                  <c:v>778.62</c:v>
                </c:pt>
                <c:pt idx="3">
                  <c:v>916.02</c:v>
                </c:pt>
                <c:pt idx="4">
                  <c:v>1099.2239999999999</c:v>
                </c:pt>
              </c:numCache>
            </c:numRef>
          </c:val>
          <c:extLst>
            <c:ext xmlns:c16="http://schemas.microsoft.com/office/drawing/2014/chart" uri="{C3380CC4-5D6E-409C-BE32-E72D297353CC}">
              <c16:uniqueId val="{00000007-ADA2-4B13-9442-A8EEC55CBA54}"/>
            </c:ext>
          </c:extLst>
        </c:ser>
        <c:ser>
          <c:idx val="8"/>
          <c:order val="8"/>
          <c:tx>
            <c:strRef>
              <c:f>'9. DISPAC'!$P$15</c:f>
              <c:strCache>
                <c:ptCount val="1"/>
                <c:pt idx="0">
                  <c:v>Nov-24</c:v>
                </c:pt>
              </c:strCache>
            </c:strRef>
          </c:tx>
          <c:spPr>
            <a:solidFill>
              <a:schemeClr val="accent6">
                <a:shade val="73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DISPAC'!$S$15:$W$15</c:f>
              <c:numCache>
                <c:formatCode>0.00</c:formatCode>
                <c:ptCount val="5"/>
                <c:pt idx="0">
                  <c:v>402.27</c:v>
                </c:pt>
                <c:pt idx="1">
                  <c:v>502.84</c:v>
                </c:pt>
                <c:pt idx="2">
                  <c:v>783.07</c:v>
                </c:pt>
                <c:pt idx="3">
                  <c:v>921.26</c:v>
                </c:pt>
                <c:pt idx="4">
                  <c:v>1105.5119999999999</c:v>
                </c:pt>
              </c:numCache>
            </c:numRef>
          </c:val>
          <c:extLst>
            <c:ext xmlns:c16="http://schemas.microsoft.com/office/drawing/2014/chart" uri="{C3380CC4-5D6E-409C-BE32-E72D297353CC}">
              <c16:uniqueId val="{00000008-ADA2-4B13-9442-A8EEC55CBA54}"/>
            </c:ext>
          </c:extLst>
        </c:ser>
        <c:ser>
          <c:idx val="9"/>
          <c:order val="9"/>
          <c:tx>
            <c:strRef>
              <c:f>'9. DISPAC'!$P$16</c:f>
              <c:strCache>
                <c:ptCount val="1"/>
                <c:pt idx="0">
                  <c:v>Dic-24</c:v>
                </c:pt>
              </c:strCache>
            </c:strRef>
          </c:tx>
          <c:spPr>
            <a:solidFill>
              <a:schemeClr val="accent6">
                <a:shade val="62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DISPAC'!$S$16:$W$16</c:f>
              <c:numCache>
                <c:formatCode>0.00</c:formatCode>
                <c:ptCount val="5"/>
                <c:pt idx="0">
                  <c:v>403.36</c:v>
                </c:pt>
                <c:pt idx="1">
                  <c:v>504.2</c:v>
                </c:pt>
                <c:pt idx="2">
                  <c:v>801.14</c:v>
                </c:pt>
                <c:pt idx="3">
                  <c:v>942.52</c:v>
                </c:pt>
                <c:pt idx="4">
                  <c:v>1131.0239999999999</c:v>
                </c:pt>
              </c:numCache>
            </c:numRef>
          </c:val>
          <c:extLst>
            <c:ext xmlns:c16="http://schemas.microsoft.com/office/drawing/2014/chart" uri="{C3380CC4-5D6E-409C-BE32-E72D297353CC}">
              <c16:uniqueId val="{00000009-ADA2-4B13-9442-A8EEC55CBA54}"/>
            </c:ext>
          </c:extLst>
        </c:ser>
        <c:ser>
          <c:idx val="10"/>
          <c:order val="10"/>
          <c:tx>
            <c:strRef>
              <c:f>'9. DISPAC'!$P$17</c:f>
              <c:strCache>
                <c:ptCount val="1"/>
                <c:pt idx="0">
                  <c:v>Ene-25</c:v>
                </c:pt>
              </c:strCache>
            </c:strRef>
          </c:tx>
          <c:spPr>
            <a:solidFill>
              <a:schemeClr val="accent6">
                <a:shade val="51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DISPAC'!$S$17:$W$17</c:f>
              <c:numCache>
                <c:formatCode>0.00</c:formatCode>
                <c:ptCount val="5"/>
                <c:pt idx="0">
                  <c:v>405.21</c:v>
                </c:pt>
                <c:pt idx="1">
                  <c:v>506.51</c:v>
                </c:pt>
                <c:pt idx="2">
                  <c:v>786.46</c:v>
                </c:pt>
                <c:pt idx="3">
                  <c:v>925.25</c:v>
                </c:pt>
                <c:pt idx="4">
                  <c:v>1110.3</c:v>
                </c:pt>
              </c:numCache>
            </c:numRef>
          </c:val>
          <c:extLst>
            <c:ext xmlns:c16="http://schemas.microsoft.com/office/drawing/2014/chart" uri="{C3380CC4-5D6E-409C-BE32-E72D297353CC}">
              <c16:uniqueId val="{0000000A-ADA2-4B13-9442-A8EEC55CBA54}"/>
            </c:ext>
          </c:extLst>
        </c:ser>
        <c:ser>
          <c:idx val="11"/>
          <c:order val="11"/>
          <c:tx>
            <c:strRef>
              <c:f>'9. DISPAC'!$P$18</c:f>
              <c:strCache>
                <c:ptCount val="1"/>
                <c:pt idx="0">
                  <c:v>Feb-25</c:v>
                </c:pt>
              </c:strCache>
            </c:strRef>
          </c:tx>
          <c:spPr>
            <a:solidFill>
              <a:schemeClr val="accent6">
                <a:shade val="40000"/>
              </a:schemeClr>
            </a:solidFill>
            <a:ln>
              <a:noFill/>
            </a:ln>
            <a:effectLst/>
          </c:spPr>
          <c:invertIfNegative val="0"/>
          <c:cat>
            <c:strRef>
              <c:f>'9. DISPAC'!$S$6:$W$6</c:f>
              <c:strCache>
                <c:ptCount val="5"/>
                <c:pt idx="0">
                  <c:v>ESTRATO 1</c:v>
                </c:pt>
                <c:pt idx="1">
                  <c:v>ESTRATO 2</c:v>
                </c:pt>
                <c:pt idx="2">
                  <c:v>ESTRATO 3</c:v>
                </c:pt>
                <c:pt idx="3">
                  <c:v>ESTRATO 4</c:v>
                </c:pt>
                <c:pt idx="4">
                  <c:v>ESTRATO 5 y 6, Ind y Com</c:v>
                </c:pt>
              </c:strCache>
            </c:strRef>
          </c:cat>
          <c:val>
            <c:numRef>
              <c:f>'9. DISPAC'!$S$18:$W$18</c:f>
              <c:numCache>
                <c:formatCode>0.00</c:formatCode>
                <c:ptCount val="5"/>
                <c:pt idx="0">
                  <c:v>409.01</c:v>
                </c:pt>
                <c:pt idx="1">
                  <c:v>511.26</c:v>
                </c:pt>
                <c:pt idx="2">
                  <c:v>779.71</c:v>
                </c:pt>
                <c:pt idx="3">
                  <c:v>917.3</c:v>
                </c:pt>
                <c:pt idx="4">
                  <c:v>1100.76</c:v>
                </c:pt>
              </c:numCache>
            </c:numRef>
          </c:val>
          <c:extLst>
            <c:ext xmlns:c16="http://schemas.microsoft.com/office/drawing/2014/chart" uri="{C3380CC4-5D6E-409C-BE32-E72D297353CC}">
              <c16:uniqueId val="{0000000B-ADA2-4B13-9442-A8EEC55CBA5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'9. DISPAC'!$M$6</c:f>
              <c:strCache>
                <c:ptCount val="1"/>
                <c:pt idx="0">
                  <c:v>COT</c:v>
                </c:pt>
              </c:strCache>
            </c:strRef>
          </c:tx>
          <c:spPr>
            <a:ln w="28575" cap="rnd">
              <a:solidFill>
                <a:srgbClr val="FFC000"/>
              </a:solidFill>
              <a:prstDash val="sysDash"/>
              <a:round/>
            </a:ln>
            <a:effectLst/>
          </c:spPr>
          <c:marker>
            <c:symbol val="none"/>
          </c:marker>
          <c:cat>
            <c:strRef>
              <c:f>'9. DISPAC'!$A$7:$A$18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'9. DISPAC'!$M$7:$M$18</c:f>
              <c:numCache>
                <c:formatCode>0.00</c:formatCode>
                <c:ptCount val="12"/>
              </c:numCache>
            </c:numRef>
          </c:val>
          <c:smooth val="0"/>
          <c:extLst>
            <c:ext xmlns:c16="http://schemas.microsoft.com/office/drawing/2014/chart" uri="{C3380CC4-5D6E-409C-BE32-E72D297353CC}">
              <c16:uniqueId val="{00000000-3780-4307-94E2-DE3FE18467C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 EBSA'!$J$6</c:f>
              <c:strCache>
                <c:ptCount val="1"/>
                <c:pt idx="0">
                  <c:v>CUV_119</c:v>
                </c:pt>
              </c:strCache>
            </c:strRef>
          </c:tx>
          <c:spPr>
            <a:ln w="28575" cap="rnd">
              <a:solidFill>
                <a:schemeClr val="accent1"/>
              </a:solidFill>
              <a:round/>
            </a:ln>
            <a:effectLst/>
          </c:spPr>
          <c:marker>
            <c:symbol val="none"/>
          </c:marker>
          <c:cat>
            <c:strRef>
              <c:f>'10. EBSA'!$A$7:$A$18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'10. EBSA'!$J$7:$J$18</c:f>
              <c:numCache>
                <c:formatCode>0.00</c:formatCode>
                <c:ptCount val="12"/>
                <c:pt idx="0">
                  <c:v>936.66150000000005</c:v>
                </c:pt>
                <c:pt idx="1">
                  <c:v>945.30259999999998</c:v>
                </c:pt>
                <c:pt idx="2">
                  <c:v>968.62890000000004</c:v>
                </c:pt>
                <c:pt idx="3">
                  <c:v>892.18769999999995</c:v>
                </c:pt>
                <c:pt idx="4">
                  <c:v>870.58770000000004</c:v>
                </c:pt>
                <c:pt idx="5">
                  <c:v>876.00599999999997</c:v>
                </c:pt>
                <c:pt idx="6">
                  <c:v>886.08849999999995</c:v>
                </c:pt>
                <c:pt idx="7">
                  <c:v>900.89819999999997</c:v>
                </c:pt>
                <c:pt idx="8">
                  <c:v>927.97730000000001</c:v>
                </c:pt>
                <c:pt idx="9">
                  <c:v>928.05730000000005</c:v>
                </c:pt>
                <c:pt idx="10">
                  <c:v>940.07669999999996</c:v>
                </c:pt>
                <c:pt idx="11">
                  <c:v>972.72260000000006</c:v>
                </c:pt>
              </c:numCache>
            </c:numRef>
          </c:val>
          <c:smooth val="0"/>
          <c:extLst>
            <c:ext xmlns:c16="http://schemas.microsoft.com/office/drawing/2014/chart" uri="{C3380CC4-5D6E-409C-BE32-E72D297353CC}">
              <c16:uniqueId val="{00000000-7BC7-4DCA-B883-9817949B2188}"/>
            </c:ext>
          </c:extLst>
        </c:ser>
        <c:ser>
          <c:idx val="1"/>
          <c:order val="1"/>
          <c:tx>
            <c:strRef>
              <c:f>'10. EBSA'!$K$6</c:f>
              <c:strCache>
                <c:ptCount val="1"/>
                <c:pt idx="0">
                  <c:v>CUV_Op</c:v>
                </c:pt>
              </c:strCache>
            </c:strRef>
          </c:tx>
          <c:spPr>
            <a:ln w="28575" cap="rnd">
              <a:solidFill>
                <a:schemeClr val="accent2"/>
              </a:solidFill>
              <a:prstDash val="lgDash"/>
              <a:round/>
            </a:ln>
            <a:effectLst/>
          </c:spPr>
          <c:marker>
            <c:symbol val="none"/>
          </c:marker>
          <c:cat>
            <c:strRef>
              <c:f>'10. EBSA'!$A$7:$A$18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'10. EBSA'!$K$7:$K$13</c:f>
              <c:numCache>
                <c:formatCode>0.00</c:formatCode>
                <c:ptCount val="7"/>
              </c:numCache>
            </c:numRef>
          </c:val>
          <c:smooth val="0"/>
          <c:extLst>
            <c:ext xmlns:c16="http://schemas.microsoft.com/office/drawing/2014/chart" uri="{C3380CC4-5D6E-409C-BE32-E72D297353CC}">
              <c16:uniqueId val="{00000001-7BC7-4DCA-B883-9817949B218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'10. EBSA'!$D$6</c:f>
              <c:strCache>
                <c:ptCount val="1"/>
                <c:pt idx="0">
                  <c:v>GM</c:v>
                </c:pt>
              </c:strCache>
            </c:strRef>
          </c:tx>
          <c:spPr>
            <a:solidFill>
              <a:schemeClr val="accent2"/>
            </a:solidFill>
            <a:ln>
              <a:noFill/>
            </a:ln>
            <a:effectLst/>
          </c:spPr>
          <c:val>
            <c:numRef>
              <c:f>'10. EBSA'!$D$7:$D$18</c:f>
              <c:numCache>
                <c:formatCode>0.00</c:formatCode>
                <c:ptCount val="12"/>
                <c:pt idx="0">
                  <c:v>377.8064</c:v>
                </c:pt>
                <c:pt idx="1">
                  <c:v>394.64530000000002</c:v>
                </c:pt>
                <c:pt idx="2">
                  <c:v>399.10039999999998</c:v>
                </c:pt>
                <c:pt idx="3">
                  <c:v>329.1377</c:v>
                </c:pt>
                <c:pt idx="4">
                  <c:v>303.44569999999999</c:v>
                </c:pt>
                <c:pt idx="5">
                  <c:v>310.71269999999998</c:v>
                </c:pt>
                <c:pt idx="6">
                  <c:v>334.09210000000002</c:v>
                </c:pt>
                <c:pt idx="7">
                  <c:v>365.3184</c:v>
                </c:pt>
                <c:pt idx="8">
                  <c:v>374.02980000000002</c:v>
                </c:pt>
                <c:pt idx="9">
                  <c:v>352.2962</c:v>
                </c:pt>
                <c:pt idx="10">
                  <c:v>364.22829999999999</c:v>
                </c:pt>
                <c:pt idx="11">
                  <c:v>400.036</c:v>
                </c:pt>
              </c:numCache>
            </c:numRef>
          </c:val>
          <c:extLst>
            <c:ext xmlns:c16="http://schemas.microsoft.com/office/drawing/2014/chart" uri="{C3380CC4-5D6E-409C-BE32-E72D297353CC}">
              <c16:uniqueId val="{00000000-E39B-487C-A0C6-E47F90A7582C}"/>
            </c:ext>
          </c:extLst>
        </c:ser>
        <c:ser>
          <c:idx val="2"/>
          <c:order val="2"/>
          <c:tx>
            <c:strRef>
              <c:f>'10. EBSA'!$G$6</c:f>
              <c:strCache>
                <c:ptCount val="1"/>
                <c:pt idx="0">
                  <c:v>D</c:v>
                </c:pt>
              </c:strCache>
            </c:strRef>
          </c:tx>
          <c:spPr>
            <a:solidFill>
              <a:schemeClr val="accent3"/>
            </a:solidFill>
            <a:ln>
              <a:noFill/>
            </a:ln>
            <a:effectLst/>
          </c:spPr>
          <c:val>
            <c:numRef>
              <c:f>'10. EBSA'!$G$7:$G$18</c:f>
              <c:numCache>
                <c:formatCode>0.00</c:formatCode>
                <c:ptCount val="12"/>
                <c:pt idx="0">
                  <c:v>268.05470000000003</c:v>
                </c:pt>
                <c:pt idx="1">
                  <c:v>266.13409999999999</c:v>
                </c:pt>
                <c:pt idx="2">
                  <c:v>257.12290000000002</c:v>
                </c:pt>
                <c:pt idx="3">
                  <c:v>257.9468</c:v>
                </c:pt>
                <c:pt idx="4">
                  <c:v>266.31639999999999</c:v>
                </c:pt>
                <c:pt idx="5">
                  <c:v>265.54629999999997</c:v>
                </c:pt>
                <c:pt idx="6">
                  <c:v>266.90109999999999</c:v>
                </c:pt>
                <c:pt idx="7">
                  <c:v>264.60090000000002</c:v>
                </c:pt>
                <c:pt idx="8">
                  <c:v>263.1506</c:v>
                </c:pt>
                <c:pt idx="9">
                  <c:v>280.71679999999998</c:v>
                </c:pt>
                <c:pt idx="10">
                  <c:v>280.90649999999999</c:v>
                </c:pt>
                <c:pt idx="11">
                  <c:v>272.9821</c:v>
                </c:pt>
              </c:numCache>
            </c:numRef>
          </c:val>
          <c:extLst>
            <c:ext xmlns:c16="http://schemas.microsoft.com/office/drawing/2014/chart" uri="{C3380CC4-5D6E-409C-BE32-E72D297353CC}">
              <c16:uniqueId val="{00000001-E39B-487C-A0C6-E47F90A7582C}"/>
            </c:ext>
          </c:extLst>
        </c:ser>
        <c:ser>
          <c:idx val="3"/>
          <c:order val="3"/>
          <c:tx>
            <c:strRef>
              <c:f>'10. EBSA'!$H$6</c:f>
              <c:strCache>
                <c:ptCount val="1"/>
                <c:pt idx="0">
                  <c:v>CV</c:v>
                </c:pt>
              </c:strCache>
            </c:strRef>
          </c:tx>
          <c:spPr>
            <a:solidFill>
              <a:schemeClr val="accent4"/>
            </a:solidFill>
            <a:ln>
              <a:noFill/>
            </a:ln>
            <a:effectLst/>
          </c:spPr>
          <c:val>
            <c:numRef>
              <c:f>'10. EBSA'!$H$7:$H$18</c:f>
              <c:numCache>
                <c:formatCode>0.00</c:formatCode>
                <c:ptCount val="12"/>
                <c:pt idx="0">
                  <c:v>145.23349999999999</c:v>
                </c:pt>
                <c:pt idx="1">
                  <c:v>136.44970000000001</c:v>
                </c:pt>
                <c:pt idx="2">
                  <c:v>150.2055</c:v>
                </c:pt>
                <c:pt idx="3">
                  <c:v>148.6934</c:v>
                </c:pt>
                <c:pt idx="4">
                  <c:v>143.251</c:v>
                </c:pt>
                <c:pt idx="5">
                  <c:v>149.3177</c:v>
                </c:pt>
                <c:pt idx="6">
                  <c:v>151.2886</c:v>
                </c:pt>
                <c:pt idx="7">
                  <c:v>137.73929999999999</c:v>
                </c:pt>
                <c:pt idx="8">
                  <c:v>150.72200000000001</c:v>
                </c:pt>
                <c:pt idx="9">
                  <c:v>152.75899999999999</c:v>
                </c:pt>
                <c:pt idx="10">
                  <c:v>154.45599999999999</c:v>
                </c:pt>
                <c:pt idx="11">
                  <c:v>154.75729999999999</c:v>
                </c:pt>
              </c:numCache>
            </c:numRef>
          </c:val>
          <c:extLst>
            <c:ext xmlns:c16="http://schemas.microsoft.com/office/drawing/2014/chart" uri="{C3380CC4-5D6E-409C-BE32-E72D297353CC}">
              <c16:uniqueId val="{00000002-E39B-487C-A0C6-E47F90A7582C}"/>
            </c:ext>
          </c:extLst>
        </c:ser>
        <c:ser>
          <c:idx val="4"/>
          <c:order val="4"/>
          <c:tx>
            <c:strRef>
              <c:f>'10. EBSA'!$F$6</c:f>
              <c:strCache>
                <c:ptCount val="1"/>
                <c:pt idx="0">
                  <c:v>PR</c:v>
                </c:pt>
              </c:strCache>
            </c:strRef>
          </c:tx>
          <c:spPr>
            <a:solidFill>
              <a:schemeClr val="accent5"/>
            </a:solidFill>
            <a:ln>
              <a:noFill/>
            </a:ln>
            <a:effectLst/>
          </c:spPr>
          <c:val>
            <c:numRef>
              <c:f>'10. EBSA'!$F$7:$F$18</c:f>
              <c:numCache>
                <c:formatCode>0.00</c:formatCode>
                <c:ptCount val="12"/>
                <c:pt idx="0">
                  <c:v>81.663399999999996</c:v>
                </c:pt>
                <c:pt idx="1">
                  <c:v>85.001099999999994</c:v>
                </c:pt>
                <c:pt idx="2">
                  <c:v>83.833299999999994</c:v>
                </c:pt>
                <c:pt idx="3">
                  <c:v>72.492999999999995</c:v>
                </c:pt>
                <c:pt idx="4">
                  <c:v>67.082800000000006</c:v>
                </c:pt>
                <c:pt idx="5">
                  <c:v>69.024799999999999</c:v>
                </c:pt>
                <c:pt idx="6">
                  <c:v>72.186800000000005</c:v>
                </c:pt>
                <c:pt idx="7">
                  <c:v>79.384600000000006</c:v>
                </c:pt>
                <c:pt idx="8">
                  <c:v>80.368799999999993</c:v>
                </c:pt>
                <c:pt idx="9">
                  <c:v>77.145499999999998</c:v>
                </c:pt>
                <c:pt idx="10">
                  <c:v>79.494500000000002</c:v>
                </c:pt>
                <c:pt idx="11">
                  <c:v>84.423100000000005</c:v>
                </c:pt>
              </c:numCache>
            </c:numRef>
          </c:val>
          <c:extLst>
            <c:ext xmlns:c16="http://schemas.microsoft.com/office/drawing/2014/chart" uri="{C3380CC4-5D6E-409C-BE32-E72D297353CC}">
              <c16:uniqueId val="{00000003-E39B-487C-A0C6-E47F90A7582C}"/>
            </c:ext>
          </c:extLst>
        </c:ser>
        <c:ser>
          <c:idx val="5"/>
          <c:order val="5"/>
          <c:tx>
            <c:strRef>
              <c:f>'10. EBSA'!$E$6</c:f>
              <c:strCache>
                <c:ptCount val="1"/>
                <c:pt idx="0">
                  <c:v>TM</c:v>
                </c:pt>
              </c:strCache>
            </c:strRef>
          </c:tx>
          <c:spPr>
            <a:solidFill>
              <a:schemeClr val="accent6"/>
            </a:solidFill>
            <a:ln>
              <a:noFill/>
            </a:ln>
            <a:effectLst/>
          </c:spPr>
          <c:val>
            <c:numRef>
              <c:f>'10. EBSA'!$E$7:$E$18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E39B-487C-A0C6-E47F90A7582C}"/>
            </c:ext>
          </c:extLst>
        </c:ser>
        <c:ser>
          <c:idx val="6"/>
          <c:order val="6"/>
          <c:tx>
            <c:strRef>
              <c:f>'10. EBSA'!$I$6</c:f>
              <c:strCache>
                <c:ptCount val="1"/>
                <c:pt idx="0">
                  <c:v>RM</c:v>
                </c:pt>
              </c:strCache>
            </c:strRef>
          </c:tx>
          <c:spPr>
            <a:solidFill>
              <a:schemeClr val="accent5">
                <a:lumMod val="75000"/>
              </a:schemeClr>
            </a:solidFill>
            <a:ln>
              <a:noFill/>
            </a:ln>
            <a:effectLst/>
          </c:spPr>
          <c:val>
            <c:numRef>
              <c:f>'10. EBSA'!$I$7:$I$18</c:f>
              <c:numCache>
                <c:formatCode>0.00</c:formatCode>
                <c:ptCount val="12"/>
                <c:pt idx="0">
                  <c:v>6.47</c:v>
                </c:pt>
                <c:pt idx="1">
                  <c:v>8.8056999999999999</c:v>
                </c:pt>
                <c:pt idx="2">
                  <c:v>30.403400000000001</c:v>
                </c:pt>
                <c:pt idx="3">
                  <c:v>31.0794</c:v>
                </c:pt>
                <c:pt idx="4">
                  <c:v>34.559399999999997</c:v>
                </c:pt>
                <c:pt idx="5">
                  <c:v>24.262499999999999</c:v>
                </c:pt>
                <c:pt idx="6">
                  <c:v>13.068199999999999</c:v>
                </c:pt>
                <c:pt idx="7">
                  <c:v>1.5855999999999999</c:v>
                </c:pt>
                <c:pt idx="8">
                  <c:v>4.3369999999999997</c:v>
                </c:pt>
                <c:pt idx="9">
                  <c:v>6.9476000000000004</c:v>
                </c:pt>
                <c:pt idx="10">
                  <c:v>4.9587000000000003</c:v>
                </c:pt>
                <c:pt idx="11">
                  <c:v>10.6774</c:v>
                </c:pt>
              </c:numCache>
            </c:numRef>
          </c:val>
          <c:extLst>
            <c:ext xmlns:c16="http://schemas.microsoft.com/office/drawing/2014/chart" uri="{C3380CC4-5D6E-409C-BE32-E72D297353CC}">
              <c16:uniqueId val="{00000005-E39B-487C-A0C6-E47F90A7582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'10. EBSA'!$J$6</c:f>
              <c:strCache>
                <c:ptCount val="1"/>
                <c:pt idx="0">
                  <c:v>CUV_119</c:v>
                </c:pt>
              </c:strCache>
            </c:strRef>
          </c:tx>
          <c:spPr>
            <a:ln w="28575" cap="rnd" cmpd="sng" algn="ctr">
              <a:solidFill>
                <a:schemeClr val="tx1"/>
              </a:solidFill>
              <a:prstDash val="solid"/>
              <a:round/>
            </a:ln>
            <a:effectLst/>
          </c:spPr>
          <c:marker>
            <c:symbol val="none"/>
          </c:marker>
          <c:cat>
            <c:strRef>
              <c:f>'10. EBSA'!$A$7:$A$18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'10. EBSA'!$J$7:$J$18</c:f>
              <c:numCache>
                <c:formatCode>0.00</c:formatCode>
                <c:ptCount val="12"/>
                <c:pt idx="0">
                  <c:v>936.66150000000005</c:v>
                </c:pt>
                <c:pt idx="1">
                  <c:v>945.30259999999998</c:v>
                </c:pt>
                <c:pt idx="2">
                  <c:v>968.62890000000004</c:v>
                </c:pt>
                <c:pt idx="3">
                  <c:v>892.18769999999995</c:v>
                </c:pt>
                <c:pt idx="4">
                  <c:v>870.58770000000004</c:v>
                </c:pt>
                <c:pt idx="5">
                  <c:v>876.00599999999997</c:v>
                </c:pt>
                <c:pt idx="6">
                  <c:v>886.08849999999995</c:v>
                </c:pt>
                <c:pt idx="7">
                  <c:v>900.89819999999997</c:v>
                </c:pt>
                <c:pt idx="8">
                  <c:v>927.97730000000001</c:v>
                </c:pt>
                <c:pt idx="9">
                  <c:v>928.05730000000005</c:v>
                </c:pt>
                <c:pt idx="10">
                  <c:v>940.07669999999996</c:v>
                </c:pt>
                <c:pt idx="11">
                  <c:v>972.72260000000006</c:v>
                </c:pt>
              </c:numCache>
            </c:numRef>
          </c:val>
          <c:smooth val="0"/>
          <c:extLst>
            <c:ext xmlns:c16="http://schemas.microsoft.com/office/drawing/2014/chart" uri="{C3380CC4-5D6E-409C-BE32-E72D297353CC}">
              <c16:uniqueId val="{00000006-E39B-487C-A0C6-E47F90A7582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'10. EBSA'!$P$7</c:f>
              <c:strCache>
                <c:ptCount val="1"/>
                <c:pt idx="0">
                  <c:v>Mar-24</c:v>
                </c:pt>
              </c:strCache>
            </c:strRef>
          </c:tx>
          <c:spPr>
            <a:solidFill>
              <a:schemeClr val="accent6">
                <a:tint val="4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EBSA'!$S$7:$W$7</c:f>
              <c:numCache>
                <c:formatCode>0.00</c:formatCode>
                <c:ptCount val="5"/>
                <c:pt idx="0">
                  <c:v>374.66460000000001</c:v>
                </c:pt>
                <c:pt idx="1">
                  <c:v>468.33080000000001</c:v>
                </c:pt>
                <c:pt idx="2">
                  <c:v>796.16229999999996</c:v>
                </c:pt>
                <c:pt idx="3">
                  <c:v>936.66150000000005</c:v>
                </c:pt>
                <c:pt idx="4">
                  <c:v>1123.9938</c:v>
                </c:pt>
              </c:numCache>
            </c:numRef>
          </c:val>
          <c:extLst>
            <c:ext xmlns:c16="http://schemas.microsoft.com/office/drawing/2014/chart" uri="{C3380CC4-5D6E-409C-BE32-E72D297353CC}">
              <c16:uniqueId val="{00000000-64CD-45BC-8301-9DD5AE338033}"/>
            </c:ext>
          </c:extLst>
        </c:ser>
        <c:ser>
          <c:idx val="1"/>
          <c:order val="1"/>
          <c:tx>
            <c:strRef>
              <c:f>'10. EBSA'!$P$8</c:f>
              <c:strCache>
                <c:ptCount val="1"/>
                <c:pt idx="0">
                  <c:v>Abr-24</c:v>
                </c:pt>
              </c:strCache>
            </c:strRef>
          </c:tx>
          <c:spPr>
            <a:solidFill>
              <a:schemeClr val="accent6">
                <a:tint val="5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EBSA'!$S$8:$W$8</c:f>
              <c:numCache>
                <c:formatCode>0.00</c:formatCode>
                <c:ptCount val="5"/>
                <c:pt idx="0">
                  <c:v>378.12099999999998</c:v>
                </c:pt>
                <c:pt idx="1">
                  <c:v>472.65129999999999</c:v>
                </c:pt>
                <c:pt idx="2">
                  <c:v>803.50720000000001</c:v>
                </c:pt>
                <c:pt idx="3">
                  <c:v>945.30259999999998</c:v>
                </c:pt>
                <c:pt idx="4">
                  <c:v>1134.36312</c:v>
                </c:pt>
              </c:numCache>
            </c:numRef>
          </c:val>
          <c:extLst>
            <c:ext xmlns:c16="http://schemas.microsoft.com/office/drawing/2014/chart" uri="{C3380CC4-5D6E-409C-BE32-E72D297353CC}">
              <c16:uniqueId val="{00000001-64CD-45BC-8301-9DD5AE338033}"/>
            </c:ext>
          </c:extLst>
        </c:ser>
        <c:ser>
          <c:idx val="2"/>
          <c:order val="2"/>
          <c:tx>
            <c:strRef>
              <c:f>'10. EBSA'!$P$9</c:f>
              <c:strCache>
                <c:ptCount val="1"/>
                <c:pt idx="0">
                  <c:v>May-24</c:v>
                </c:pt>
              </c:strCache>
            </c:strRef>
          </c:tx>
          <c:spPr>
            <a:solidFill>
              <a:schemeClr val="accent6">
                <a:tint val="6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EBSA'!$S$9:$W$9</c:f>
              <c:numCache>
                <c:formatCode>0.00</c:formatCode>
                <c:ptCount val="5"/>
                <c:pt idx="0">
                  <c:v>387.45159999999998</c:v>
                </c:pt>
                <c:pt idx="1">
                  <c:v>484.31450000000001</c:v>
                </c:pt>
                <c:pt idx="2">
                  <c:v>823.33460000000002</c:v>
                </c:pt>
                <c:pt idx="3">
                  <c:v>968.63</c:v>
                </c:pt>
                <c:pt idx="4">
                  <c:v>1162.356</c:v>
                </c:pt>
              </c:numCache>
            </c:numRef>
          </c:val>
          <c:extLst>
            <c:ext xmlns:c16="http://schemas.microsoft.com/office/drawing/2014/chart" uri="{C3380CC4-5D6E-409C-BE32-E72D297353CC}">
              <c16:uniqueId val="{00000002-64CD-45BC-8301-9DD5AE338033}"/>
            </c:ext>
          </c:extLst>
        </c:ser>
        <c:ser>
          <c:idx val="3"/>
          <c:order val="3"/>
          <c:tx>
            <c:strRef>
              <c:f>'10. EBSA'!$P$10</c:f>
              <c:strCache>
                <c:ptCount val="1"/>
                <c:pt idx="0">
                  <c:v>Jun-24</c:v>
                </c:pt>
              </c:strCache>
            </c:strRef>
          </c:tx>
          <c:spPr>
            <a:solidFill>
              <a:schemeClr val="accent6">
                <a:tint val="7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EBSA'!$S$10:$W$10</c:f>
              <c:numCache>
                <c:formatCode>0.00</c:formatCode>
                <c:ptCount val="5"/>
                <c:pt idx="0">
                  <c:v>389.11759999999998</c:v>
                </c:pt>
                <c:pt idx="1">
                  <c:v>486.39699999999999</c:v>
                </c:pt>
                <c:pt idx="2">
                  <c:v>826.87490000000003</c:v>
                </c:pt>
                <c:pt idx="3">
                  <c:v>892.18769999999995</c:v>
                </c:pt>
                <c:pt idx="4">
                  <c:v>1070.6251999999999</c:v>
                </c:pt>
              </c:numCache>
            </c:numRef>
          </c:val>
          <c:extLst>
            <c:ext xmlns:c16="http://schemas.microsoft.com/office/drawing/2014/chart" uri="{C3380CC4-5D6E-409C-BE32-E72D297353CC}">
              <c16:uniqueId val="{00000003-64CD-45BC-8301-9DD5AE338033}"/>
            </c:ext>
          </c:extLst>
        </c:ser>
        <c:ser>
          <c:idx val="4"/>
          <c:order val="4"/>
          <c:tx>
            <c:strRef>
              <c:f>'10. EBSA'!$P$11</c:f>
              <c:strCache>
                <c:ptCount val="1"/>
                <c:pt idx="0">
                  <c:v>Jul-24</c:v>
                </c:pt>
              </c:strCache>
            </c:strRef>
          </c:tx>
          <c:spPr>
            <a:solidFill>
              <a:schemeClr val="accent6">
                <a:tint val="8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EBSA'!$S$11:$W$11</c:f>
              <c:numCache>
                <c:formatCode>0.00</c:formatCode>
                <c:ptCount val="5"/>
                <c:pt idx="0">
                  <c:v>390.36279999999999</c:v>
                </c:pt>
                <c:pt idx="1">
                  <c:v>487.95350000000002</c:v>
                </c:pt>
                <c:pt idx="2">
                  <c:v>829.52089999999998</c:v>
                </c:pt>
                <c:pt idx="3">
                  <c:v>870.58770000000004</c:v>
                </c:pt>
                <c:pt idx="4">
                  <c:v>1044.7052000000001</c:v>
                </c:pt>
              </c:numCache>
            </c:numRef>
          </c:val>
          <c:extLst>
            <c:ext xmlns:c16="http://schemas.microsoft.com/office/drawing/2014/chart" uri="{C3380CC4-5D6E-409C-BE32-E72D297353CC}">
              <c16:uniqueId val="{00000004-64CD-45BC-8301-9DD5AE338033}"/>
            </c:ext>
          </c:extLst>
        </c:ser>
        <c:ser>
          <c:idx val="5"/>
          <c:order val="5"/>
          <c:tx>
            <c:strRef>
              <c:f>'10. EBSA'!$P$12</c:f>
              <c:strCache>
                <c:ptCount val="1"/>
                <c:pt idx="0">
                  <c:v>Ago-24</c:v>
                </c:pt>
              </c:strCache>
            </c:strRef>
          </c:tx>
          <c:spPr>
            <a:solidFill>
              <a:schemeClr val="accent6">
                <a:tint val="95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EBSA'!$S$12:$W$12</c:f>
              <c:numCache>
                <c:formatCode>0.00</c:formatCode>
                <c:ptCount val="5"/>
                <c:pt idx="0">
                  <c:v>391.14350000000002</c:v>
                </c:pt>
                <c:pt idx="1">
                  <c:v>488.92939999999999</c:v>
                </c:pt>
                <c:pt idx="2">
                  <c:v>744.60509999999999</c:v>
                </c:pt>
                <c:pt idx="3">
                  <c:v>876.00599999999997</c:v>
                </c:pt>
                <c:pt idx="4">
                  <c:v>1051.2071999999998</c:v>
                </c:pt>
              </c:numCache>
            </c:numRef>
          </c:val>
          <c:extLst>
            <c:ext xmlns:c16="http://schemas.microsoft.com/office/drawing/2014/chart" uri="{C3380CC4-5D6E-409C-BE32-E72D297353CC}">
              <c16:uniqueId val="{00000005-64CD-45BC-8301-9DD5AE338033}"/>
            </c:ext>
          </c:extLst>
        </c:ser>
        <c:ser>
          <c:idx val="6"/>
          <c:order val="6"/>
          <c:tx>
            <c:strRef>
              <c:f>'10. EBSA'!$P$13</c:f>
              <c:strCache>
                <c:ptCount val="1"/>
                <c:pt idx="0">
                  <c:v>Sep-24</c:v>
                </c:pt>
              </c:strCache>
            </c:strRef>
          </c:tx>
          <c:spPr>
            <a:solidFill>
              <a:schemeClr val="accent6">
                <a:shade val="94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EBSA'!$S$13:$W$13</c:f>
              <c:numCache>
                <c:formatCode>0.00</c:formatCode>
                <c:ptCount val="5"/>
                <c:pt idx="0">
                  <c:v>391.14350000000002</c:v>
                </c:pt>
                <c:pt idx="1">
                  <c:v>488.92939999999999</c:v>
                </c:pt>
                <c:pt idx="2">
                  <c:v>753.17520000000002</c:v>
                </c:pt>
                <c:pt idx="3">
                  <c:v>886.08849999999995</c:v>
                </c:pt>
                <c:pt idx="4">
                  <c:v>1063.3062</c:v>
                </c:pt>
              </c:numCache>
            </c:numRef>
          </c:val>
          <c:extLst>
            <c:ext xmlns:c16="http://schemas.microsoft.com/office/drawing/2014/chart" uri="{C3380CC4-5D6E-409C-BE32-E72D297353CC}">
              <c16:uniqueId val="{00000006-64CD-45BC-8301-9DD5AE338033}"/>
            </c:ext>
          </c:extLst>
        </c:ser>
        <c:ser>
          <c:idx val="7"/>
          <c:order val="7"/>
          <c:tx>
            <c:strRef>
              <c:f>'10. EBSA'!$P$14</c:f>
              <c:strCache>
                <c:ptCount val="1"/>
                <c:pt idx="0">
                  <c:v>Oct-24</c:v>
                </c:pt>
              </c:strCache>
            </c:strRef>
          </c:tx>
          <c:spPr>
            <a:solidFill>
              <a:schemeClr val="accent6">
                <a:shade val="8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EBSA'!$S$14:$W$14</c:f>
              <c:numCache>
                <c:formatCode>0.00</c:formatCode>
                <c:ptCount val="5"/>
                <c:pt idx="0">
                  <c:v>392.08</c:v>
                </c:pt>
                <c:pt idx="1">
                  <c:v>490.1028</c:v>
                </c:pt>
                <c:pt idx="2">
                  <c:v>765.76350000000002</c:v>
                </c:pt>
                <c:pt idx="3">
                  <c:v>900.9</c:v>
                </c:pt>
                <c:pt idx="4">
                  <c:v>1081.08</c:v>
                </c:pt>
              </c:numCache>
            </c:numRef>
          </c:val>
          <c:extLst>
            <c:ext xmlns:c16="http://schemas.microsoft.com/office/drawing/2014/chart" uri="{C3380CC4-5D6E-409C-BE32-E72D297353CC}">
              <c16:uniqueId val="{00000007-64CD-45BC-8301-9DD5AE338033}"/>
            </c:ext>
          </c:extLst>
        </c:ser>
        <c:ser>
          <c:idx val="8"/>
          <c:order val="8"/>
          <c:tx>
            <c:strRef>
              <c:f>'10. EBSA'!$P$15</c:f>
              <c:strCache>
                <c:ptCount val="1"/>
                <c:pt idx="0">
                  <c:v>Nov-24</c:v>
                </c:pt>
              </c:strCache>
            </c:strRef>
          </c:tx>
          <c:spPr>
            <a:solidFill>
              <a:schemeClr val="accent6">
                <a:shade val="73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EBSA'!$S$15:$W$15</c:f>
              <c:numCache>
                <c:formatCode>0.00</c:formatCode>
                <c:ptCount val="5"/>
                <c:pt idx="0">
                  <c:v>391.57249999999999</c:v>
                </c:pt>
                <c:pt idx="1">
                  <c:v>489.46</c:v>
                </c:pt>
                <c:pt idx="2">
                  <c:v>788.78070000000002</c:v>
                </c:pt>
                <c:pt idx="3">
                  <c:v>927.97730000000001</c:v>
                </c:pt>
                <c:pt idx="4">
                  <c:v>1113.57276</c:v>
                </c:pt>
              </c:numCache>
            </c:numRef>
          </c:val>
          <c:extLst>
            <c:ext xmlns:c16="http://schemas.microsoft.com/office/drawing/2014/chart" uri="{C3380CC4-5D6E-409C-BE32-E72D297353CC}">
              <c16:uniqueId val="{00000008-64CD-45BC-8301-9DD5AE338033}"/>
            </c:ext>
          </c:extLst>
        </c:ser>
        <c:ser>
          <c:idx val="9"/>
          <c:order val="9"/>
          <c:tx>
            <c:strRef>
              <c:f>'10. EBSA'!$P$16</c:f>
              <c:strCache>
                <c:ptCount val="1"/>
                <c:pt idx="0">
                  <c:v>Dic-24</c:v>
                </c:pt>
              </c:strCache>
            </c:strRef>
          </c:tx>
          <c:spPr>
            <a:solidFill>
              <a:schemeClr val="accent6">
                <a:shade val="62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EBSA'!$S$16:$W$16</c:f>
              <c:numCache>
                <c:formatCode>0.00</c:formatCode>
                <c:ptCount val="5"/>
                <c:pt idx="0">
                  <c:v>392.64190000000002</c:v>
                </c:pt>
                <c:pt idx="1">
                  <c:v>490.80239999999998</c:v>
                </c:pt>
                <c:pt idx="2">
                  <c:v>788.84870000000001</c:v>
                </c:pt>
                <c:pt idx="3">
                  <c:v>928.05730000000005</c:v>
                </c:pt>
                <c:pt idx="4">
                  <c:v>1113.66876</c:v>
                </c:pt>
              </c:numCache>
            </c:numRef>
          </c:val>
          <c:extLst>
            <c:ext xmlns:c16="http://schemas.microsoft.com/office/drawing/2014/chart" uri="{C3380CC4-5D6E-409C-BE32-E72D297353CC}">
              <c16:uniqueId val="{00000009-64CD-45BC-8301-9DD5AE338033}"/>
            </c:ext>
          </c:extLst>
        </c:ser>
        <c:ser>
          <c:idx val="10"/>
          <c:order val="10"/>
          <c:tx>
            <c:strRef>
              <c:f>'10. EBSA'!$P$17</c:f>
              <c:strCache>
                <c:ptCount val="1"/>
                <c:pt idx="0">
                  <c:v>Ene-25</c:v>
                </c:pt>
              </c:strCache>
            </c:strRef>
          </c:tx>
          <c:spPr>
            <a:solidFill>
              <a:schemeClr val="accent6">
                <a:shade val="51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EBSA'!$S$17:$W$17</c:f>
              <c:numCache>
                <c:formatCode>0.00</c:formatCode>
                <c:ptCount val="5"/>
                <c:pt idx="0">
                  <c:v>394.44799999999998</c:v>
                </c:pt>
                <c:pt idx="1">
                  <c:v>493.06</c:v>
                </c:pt>
                <c:pt idx="2">
                  <c:v>799.0652</c:v>
                </c:pt>
                <c:pt idx="3">
                  <c:v>940.07669999999996</c:v>
                </c:pt>
                <c:pt idx="4">
                  <c:v>1128.09204</c:v>
                </c:pt>
              </c:numCache>
            </c:numRef>
          </c:val>
          <c:extLst>
            <c:ext xmlns:c16="http://schemas.microsoft.com/office/drawing/2014/chart" uri="{C3380CC4-5D6E-409C-BE32-E72D297353CC}">
              <c16:uniqueId val="{0000000A-64CD-45BC-8301-9DD5AE338033}"/>
            </c:ext>
          </c:extLst>
        </c:ser>
        <c:ser>
          <c:idx val="11"/>
          <c:order val="11"/>
          <c:tx>
            <c:strRef>
              <c:f>'10. EBSA'!$P$18</c:f>
              <c:strCache>
                <c:ptCount val="1"/>
                <c:pt idx="0">
                  <c:v>Feb-25</c:v>
                </c:pt>
              </c:strCache>
            </c:strRef>
          </c:tx>
          <c:spPr>
            <a:solidFill>
              <a:schemeClr val="accent6">
                <a:shade val="40000"/>
              </a:schemeClr>
            </a:solidFill>
            <a:ln>
              <a:noFill/>
            </a:ln>
            <a:effectLst/>
          </c:spPr>
          <c:invertIfNegative val="0"/>
          <c:cat>
            <c:strRef>
              <c:f>'10. EBSA'!$S$6:$W$6</c:f>
              <c:strCache>
                <c:ptCount val="5"/>
                <c:pt idx="0">
                  <c:v>ESTRATO 1</c:v>
                </c:pt>
                <c:pt idx="1">
                  <c:v>ESTRATO 2</c:v>
                </c:pt>
                <c:pt idx="2">
                  <c:v>ESTRATO 3</c:v>
                </c:pt>
                <c:pt idx="3">
                  <c:v>ESTRATO 4</c:v>
                </c:pt>
                <c:pt idx="4">
                  <c:v>ESTRATO 5 y 6, Ind y Com</c:v>
                </c:pt>
              </c:strCache>
            </c:strRef>
          </c:cat>
          <c:val>
            <c:numRef>
              <c:f>'10. EBSA'!$S$18:$W$18</c:f>
              <c:numCache>
                <c:formatCode>0.00</c:formatCode>
                <c:ptCount val="5"/>
                <c:pt idx="0">
                  <c:v>398.23259999999999</c:v>
                </c:pt>
                <c:pt idx="1">
                  <c:v>497.74220000000003</c:v>
                </c:pt>
                <c:pt idx="2">
                  <c:v>826.81420000000003</c:v>
                </c:pt>
                <c:pt idx="3">
                  <c:v>972.72260000000006</c:v>
                </c:pt>
                <c:pt idx="4">
                  <c:v>1167.26712</c:v>
                </c:pt>
              </c:numCache>
            </c:numRef>
          </c:val>
          <c:extLst>
            <c:ext xmlns:c16="http://schemas.microsoft.com/office/drawing/2014/chart" uri="{C3380CC4-5D6E-409C-BE32-E72D297353CC}">
              <c16:uniqueId val="{0000000B-64CD-45BC-8301-9DD5AE33803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 CEDENAR'!$M$6</c:f>
              <c:strCache>
                <c:ptCount val="1"/>
                <c:pt idx="0">
                  <c:v>COT</c:v>
                </c:pt>
              </c:strCache>
            </c:strRef>
          </c:tx>
          <c:spPr>
            <a:ln w="28575" cap="rnd">
              <a:solidFill>
                <a:srgbClr val="FFC000"/>
              </a:solidFill>
              <a:prstDash val="sysDash"/>
              <a:round/>
            </a:ln>
            <a:effectLst/>
          </c:spPr>
          <c:marker>
            <c:symbol val="none"/>
          </c:marker>
          <c:cat>
            <c:strRef>
              <c:f>'1. CEDENAR'!$A$7:$A$18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 CEDENAR'!$M$7:$M$18</c:f>
              <c:numCache>
                <c:formatCode>0.00</c:formatCode>
                <c:ptCount val="12"/>
                <c:pt idx="0">
                  <c:v>47.964490518289836</c:v>
                </c:pt>
                <c:pt idx="1">
                  <c:v>43.112831648851639</c:v>
                </c:pt>
                <c:pt idx="2">
                  <c:v>46.406355349951909</c:v>
                </c:pt>
                <c:pt idx="3">
                  <c:v>43.684996918809837</c:v>
                </c:pt>
                <c:pt idx="4">
                  <c:v>44.02</c:v>
                </c:pt>
                <c:pt idx="5">
                  <c:v>42.43</c:v>
                </c:pt>
                <c:pt idx="6">
                  <c:v>43.952723711833798</c:v>
                </c:pt>
                <c:pt idx="7">
                  <c:v>40.425386372360521</c:v>
                </c:pt>
                <c:pt idx="8">
                  <c:v>40.714648714177002</c:v>
                </c:pt>
                <c:pt idx="9">
                  <c:v>40.619999999999997</c:v>
                </c:pt>
                <c:pt idx="10">
                  <c:v>37.783182392205639</c:v>
                </c:pt>
                <c:pt idx="11">
                  <c:v>39.659999999999997</c:v>
                </c:pt>
              </c:numCache>
            </c:numRef>
          </c:val>
          <c:smooth val="0"/>
          <c:extLst>
            <c:ext xmlns:c16="http://schemas.microsoft.com/office/drawing/2014/chart" uri="{C3380CC4-5D6E-409C-BE32-E72D297353CC}">
              <c16:uniqueId val="{00000001-DF50-474B-BA60-591B400730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'10. EBSA'!$M$6</c:f>
              <c:strCache>
                <c:ptCount val="1"/>
                <c:pt idx="0">
                  <c:v>COT</c:v>
                </c:pt>
              </c:strCache>
            </c:strRef>
          </c:tx>
          <c:spPr>
            <a:ln w="28575" cap="rnd">
              <a:solidFill>
                <a:srgbClr val="FFC000"/>
              </a:solidFill>
              <a:prstDash val="sysDash"/>
              <a:round/>
            </a:ln>
            <a:effectLst/>
          </c:spPr>
          <c:marker>
            <c:symbol val="none"/>
          </c:marker>
          <c:cat>
            <c:strRef>
              <c:f>'10. EBSA'!$A$7:$A$18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'10. EBSA'!$M$7:$M$18</c:f>
              <c:numCache>
                <c:formatCode>0.00</c:formatCode>
                <c:ptCount val="12"/>
                <c:pt idx="0">
                  <c:v>27.269353321050247</c:v>
                </c:pt>
                <c:pt idx="1">
                  <c:v>15.745735103128601</c:v>
                </c:pt>
                <c:pt idx="2">
                  <c:v>25.650984288082483</c:v>
                </c:pt>
                <c:pt idx="3">
                  <c:v>27.28567</c:v>
                </c:pt>
                <c:pt idx="4">
                  <c:v>15.652937824201263</c:v>
                </c:pt>
                <c:pt idx="5">
                  <c:v>27.530026896497223</c:v>
                </c:pt>
                <c:pt idx="6">
                  <c:v>26.67958110404458</c:v>
                </c:pt>
                <c:pt idx="7">
                  <c:v>16.353370515204698</c:v>
                </c:pt>
                <c:pt idx="8">
                  <c:v>25.537475579674801</c:v>
                </c:pt>
                <c:pt idx="9">
                  <c:v>27.14724044497882</c:v>
                </c:pt>
                <c:pt idx="10">
                  <c:v>27.032117883277873</c:v>
                </c:pt>
                <c:pt idx="11">
                  <c:v>26.18</c:v>
                </c:pt>
              </c:numCache>
            </c:numRef>
          </c:val>
          <c:smooth val="0"/>
          <c:extLst>
            <c:ext xmlns:c16="http://schemas.microsoft.com/office/drawing/2014/chart" uri="{C3380CC4-5D6E-409C-BE32-E72D297353CC}">
              <c16:uniqueId val="{00000000-AF35-4619-AFE6-A80255DBD01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 EDEQ'!$J$6</c:f>
              <c:strCache>
                <c:ptCount val="1"/>
                <c:pt idx="0">
                  <c:v>CUV_119</c:v>
                </c:pt>
              </c:strCache>
            </c:strRef>
          </c:tx>
          <c:spPr>
            <a:ln w="28575" cap="rnd">
              <a:solidFill>
                <a:schemeClr val="accent1"/>
              </a:solidFill>
              <a:round/>
            </a:ln>
            <a:effectLst/>
          </c:spPr>
          <c:marker>
            <c:symbol val="none"/>
          </c:marker>
          <c:cat>
            <c:strRef>
              <c:f>'11. EDEQ'!$A$7:$A$18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'11. EDEQ'!$J$7:$J$18</c:f>
              <c:numCache>
                <c:formatCode>0.00</c:formatCode>
                <c:ptCount val="12"/>
                <c:pt idx="0">
                  <c:v>982.77499999999998</c:v>
                </c:pt>
                <c:pt idx="1">
                  <c:v>992.75040000000001</c:v>
                </c:pt>
                <c:pt idx="2">
                  <c:v>1022.8085</c:v>
                </c:pt>
                <c:pt idx="3">
                  <c:v>998.65</c:v>
                </c:pt>
                <c:pt idx="4">
                  <c:v>931.81</c:v>
                </c:pt>
                <c:pt idx="5">
                  <c:v>915.14</c:v>
                </c:pt>
                <c:pt idx="6">
                  <c:v>928.27629999999999</c:v>
                </c:pt>
                <c:pt idx="7">
                  <c:v>976.89679999999998</c:v>
                </c:pt>
                <c:pt idx="8">
                  <c:v>999.3338</c:v>
                </c:pt>
                <c:pt idx="9">
                  <c:v>1008.7527</c:v>
                </c:pt>
                <c:pt idx="10">
                  <c:v>1021.4313</c:v>
                </c:pt>
                <c:pt idx="11">
                  <c:v>1010.8284</c:v>
                </c:pt>
              </c:numCache>
            </c:numRef>
          </c:val>
          <c:smooth val="0"/>
          <c:extLst>
            <c:ext xmlns:c16="http://schemas.microsoft.com/office/drawing/2014/chart" uri="{C3380CC4-5D6E-409C-BE32-E72D297353CC}">
              <c16:uniqueId val="{00000000-1579-4B6B-A076-5AA2FBFC15DD}"/>
            </c:ext>
          </c:extLst>
        </c:ser>
        <c:ser>
          <c:idx val="1"/>
          <c:order val="1"/>
          <c:tx>
            <c:strRef>
              <c:f>'11. EDEQ'!$K$6</c:f>
              <c:strCache>
                <c:ptCount val="1"/>
                <c:pt idx="0">
                  <c:v>CUV_Op</c:v>
                </c:pt>
              </c:strCache>
            </c:strRef>
          </c:tx>
          <c:spPr>
            <a:ln w="28575" cap="rnd">
              <a:solidFill>
                <a:schemeClr val="accent2"/>
              </a:solidFill>
              <a:prstDash val="lgDash"/>
              <a:round/>
            </a:ln>
            <a:effectLst/>
          </c:spPr>
          <c:marker>
            <c:symbol val="none"/>
          </c:marker>
          <c:cat>
            <c:strRef>
              <c:f>'11. EDEQ'!$A$7:$A$18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'11. EDEQ'!$K$7:$K$13</c:f>
              <c:numCache>
                <c:formatCode>0.00</c:formatCode>
                <c:ptCount val="7"/>
              </c:numCache>
            </c:numRef>
          </c:val>
          <c:smooth val="0"/>
          <c:extLst>
            <c:ext xmlns:c16="http://schemas.microsoft.com/office/drawing/2014/chart" uri="{C3380CC4-5D6E-409C-BE32-E72D297353CC}">
              <c16:uniqueId val="{00000001-1579-4B6B-A076-5AA2FBFC15D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'11. EDEQ'!$D$6</c:f>
              <c:strCache>
                <c:ptCount val="1"/>
                <c:pt idx="0">
                  <c:v>GM</c:v>
                </c:pt>
              </c:strCache>
            </c:strRef>
          </c:tx>
          <c:spPr>
            <a:solidFill>
              <a:schemeClr val="accent2"/>
            </a:solidFill>
            <a:ln>
              <a:noFill/>
            </a:ln>
            <a:effectLst/>
          </c:spPr>
          <c:val>
            <c:numRef>
              <c:f>'11. EDEQ'!$D$7:$D$18</c:f>
              <c:numCache>
                <c:formatCode>0.00</c:formatCode>
                <c:ptCount val="12"/>
                <c:pt idx="0">
                  <c:v>371.80119999999999</c:v>
                </c:pt>
                <c:pt idx="1">
                  <c:v>386.46899999999999</c:v>
                </c:pt>
                <c:pt idx="2">
                  <c:v>389.85410000000002</c:v>
                </c:pt>
                <c:pt idx="3">
                  <c:v>394.3</c:v>
                </c:pt>
                <c:pt idx="4">
                  <c:v>309.83999999999997</c:v>
                </c:pt>
                <c:pt idx="5">
                  <c:v>300.01</c:v>
                </c:pt>
                <c:pt idx="6">
                  <c:v>337.57209999999998</c:v>
                </c:pt>
                <c:pt idx="7">
                  <c:v>395.24619999999999</c:v>
                </c:pt>
                <c:pt idx="8">
                  <c:v>393.399</c:v>
                </c:pt>
                <c:pt idx="9">
                  <c:v>397.8845</c:v>
                </c:pt>
                <c:pt idx="10">
                  <c:v>405.37139999999999</c:v>
                </c:pt>
                <c:pt idx="11">
                  <c:v>389.90190000000001</c:v>
                </c:pt>
              </c:numCache>
            </c:numRef>
          </c:val>
          <c:extLst>
            <c:ext xmlns:c16="http://schemas.microsoft.com/office/drawing/2014/chart" uri="{C3380CC4-5D6E-409C-BE32-E72D297353CC}">
              <c16:uniqueId val="{00000000-934D-4357-967D-10920FACEC4F}"/>
            </c:ext>
          </c:extLst>
        </c:ser>
        <c:ser>
          <c:idx val="2"/>
          <c:order val="2"/>
          <c:tx>
            <c:strRef>
              <c:f>'11. EDEQ'!$G$6</c:f>
              <c:strCache>
                <c:ptCount val="1"/>
                <c:pt idx="0">
                  <c:v>D</c:v>
                </c:pt>
              </c:strCache>
            </c:strRef>
          </c:tx>
          <c:spPr>
            <a:solidFill>
              <a:schemeClr val="accent3"/>
            </a:solidFill>
            <a:ln>
              <a:noFill/>
            </a:ln>
            <a:effectLst/>
          </c:spPr>
          <c:val>
            <c:numRef>
              <c:f>'11. EDEQ'!$G$7:$G$18</c:f>
              <c:numCache>
                <c:formatCode>0.00</c:formatCode>
                <c:ptCount val="12"/>
                <c:pt idx="0">
                  <c:v>293.48390000000001</c:v>
                </c:pt>
                <c:pt idx="1">
                  <c:v>297.04570000000001</c:v>
                </c:pt>
                <c:pt idx="2">
                  <c:v>285.69439999999997</c:v>
                </c:pt>
                <c:pt idx="3">
                  <c:v>282.14</c:v>
                </c:pt>
                <c:pt idx="4">
                  <c:v>295.07</c:v>
                </c:pt>
                <c:pt idx="5">
                  <c:v>294.55</c:v>
                </c:pt>
                <c:pt idx="6">
                  <c:v>282.05630000000002</c:v>
                </c:pt>
                <c:pt idx="7">
                  <c:v>282.73579999999998</c:v>
                </c:pt>
                <c:pt idx="8">
                  <c:v>291.9588</c:v>
                </c:pt>
                <c:pt idx="9">
                  <c:v>299.7398</c:v>
                </c:pt>
                <c:pt idx="10">
                  <c:v>292.1103</c:v>
                </c:pt>
                <c:pt idx="11">
                  <c:v>293.50650000000002</c:v>
                </c:pt>
              </c:numCache>
            </c:numRef>
          </c:val>
          <c:extLst>
            <c:ext xmlns:c16="http://schemas.microsoft.com/office/drawing/2014/chart" uri="{C3380CC4-5D6E-409C-BE32-E72D297353CC}">
              <c16:uniqueId val="{00000001-934D-4357-967D-10920FACEC4F}"/>
            </c:ext>
          </c:extLst>
        </c:ser>
        <c:ser>
          <c:idx val="3"/>
          <c:order val="3"/>
          <c:tx>
            <c:strRef>
              <c:f>'11. EDEQ'!$H$6</c:f>
              <c:strCache>
                <c:ptCount val="1"/>
                <c:pt idx="0">
                  <c:v>CV</c:v>
                </c:pt>
              </c:strCache>
            </c:strRef>
          </c:tx>
          <c:spPr>
            <a:solidFill>
              <a:schemeClr val="accent4"/>
            </a:solidFill>
            <a:ln>
              <a:noFill/>
            </a:ln>
            <a:effectLst/>
          </c:spPr>
          <c:val>
            <c:numRef>
              <c:f>'11. EDEQ'!$H$7:$H$18</c:f>
              <c:numCache>
                <c:formatCode>0.00</c:formatCode>
                <c:ptCount val="12"/>
                <c:pt idx="0">
                  <c:v>185.08150000000001</c:v>
                </c:pt>
                <c:pt idx="1">
                  <c:v>174.58359999999999</c:v>
                </c:pt>
                <c:pt idx="2">
                  <c:v>193.81229999999999</c:v>
                </c:pt>
                <c:pt idx="3">
                  <c:v>174.09</c:v>
                </c:pt>
                <c:pt idx="4">
                  <c:v>185.48</c:v>
                </c:pt>
                <c:pt idx="5">
                  <c:v>175.77</c:v>
                </c:pt>
                <c:pt idx="6">
                  <c:v>187.4272</c:v>
                </c:pt>
                <c:pt idx="7">
                  <c:v>173.84350000000001</c:v>
                </c:pt>
                <c:pt idx="8">
                  <c:v>181.94919999999999</c:v>
                </c:pt>
                <c:pt idx="9">
                  <c:v>176.04480000000001</c:v>
                </c:pt>
                <c:pt idx="10">
                  <c:v>189.28749999999999</c:v>
                </c:pt>
                <c:pt idx="11">
                  <c:v>183.0856</c:v>
                </c:pt>
              </c:numCache>
            </c:numRef>
          </c:val>
          <c:extLst>
            <c:ext xmlns:c16="http://schemas.microsoft.com/office/drawing/2014/chart" uri="{C3380CC4-5D6E-409C-BE32-E72D297353CC}">
              <c16:uniqueId val="{00000002-934D-4357-967D-10920FACEC4F}"/>
            </c:ext>
          </c:extLst>
        </c:ser>
        <c:ser>
          <c:idx val="4"/>
          <c:order val="4"/>
          <c:tx>
            <c:strRef>
              <c:f>'11. EDEQ'!$F$6</c:f>
              <c:strCache>
                <c:ptCount val="1"/>
                <c:pt idx="0">
                  <c:v>PR</c:v>
                </c:pt>
              </c:strCache>
            </c:strRef>
          </c:tx>
          <c:spPr>
            <a:solidFill>
              <a:schemeClr val="accent5"/>
            </a:solidFill>
            <a:ln>
              <a:noFill/>
            </a:ln>
            <a:effectLst/>
          </c:spPr>
          <c:val>
            <c:numRef>
              <c:f>'11. EDEQ'!$F$7:$F$18</c:f>
              <c:numCache>
                <c:formatCode>0.00</c:formatCode>
                <c:ptCount val="12"/>
                <c:pt idx="0">
                  <c:v>68.739199999999997</c:v>
                </c:pt>
                <c:pt idx="1">
                  <c:v>71.47</c:v>
                </c:pt>
                <c:pt idx="2">
                  <c:v>70.249799999999993</c:v>
                </c:pt>
                <c:pt idx="3">
                  <c:v>72.58</c:v>
                </c:pt>
                <c:pt idx="4">
                  <c:v>59.2</c:v>
                </c:pt>
                <c:pt idx="5">
                  <c:v>57.56</c:v>
                </c:pt>
                <c:pt idx="6">
                  <c:v>62.059199999999997</c:v>
                </c:pt>
                <c:pt idx="7">
                  <c:v>72.548400000000001</c:v>
                </c:pt>
                <c:pt idx="8">
                  <c:v>71.634600000000006</c:v>
                </c:pt>
                <c:pt idx="9">
                  <c:v>73.040199999999999</c:v>
                </c:pt>
                <c:pt idx="10">
                  <c:v>74.625100000000003</c:v>
                </c:pt>
                <c:pt idx="11">
                  <c:v>70.887600000000006</c:v>
                </c:pt>
              </c:numCache>
            </c:numRef>
          </c:val>
          <c:extLst>
            <c:ext xmlns:c16="http://schemas.microsoft.com/office/drawing/2014/chart" uri="{C3380CC4-5D6E-409C-BE32-E72D297353CC}">
              <c16:uniqueId val="{00000003-934D-4357-967D-10920FACEC4F}"/>
            </c:ext>
          </c:extLst>
        </c:ser>
        <c:ser>
          <c:idx val="5"/>
          <c:order val="5"/>
          <c:tx>
            <c:strRef>
              <c:f>'11. EDEQ'!$E$6</c:f>
              <c:strCache>
                <c:ptCount val="1"/>
                <c:pt idx="0">
                  <c:v>TM</c:v>
                </c:pt>
              </c:strCache>
            </c:strRef>
          </c:tx>
          <c:spPr>
            <a:solidFill>
              <a:schemeClr val="accent6"/>
            </a:solidFill>
            <a:ln>
              <a:noFill/>
            </a:ln>
            <a:effectLst/>
          </c:spPr>
          <c:val>
            <c:numRef>
              <c:f>'11. EDEQ'!$E$7:$E$18</c:f>
              <c:numCache>
                <c:formatCode>0.00</c:formatCode>
                <c:ptCount val="12"/>
                <c:pt idx="0">
                  <c:v>57.433500000000002</c:v>
                </c:pt>
                <c:pt idx="1">
                  <c:v>54.2667</c:v>
                </c:pt>
                <c:pt idx="2">
                  <c:v>47.9634</c:v>
                </c:pt>
                <c:pt idx="3">
                  <c:v>52.84</c:v>
                </c:pt>
                <c:pt idx="4">
                  <c:v>55.93</c:v>
                </c:pt>
                <c:pt idx="5">
                  <c:v>57.14</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934D-4357-967D-10920FACEC4F}"/>
            </c:ext>
          </c:extLst>
        </c:ser>
        <c:ser>
          <c:idx val="6"/>
          <c:order val="6"/>
          <c:tx>
            <c:strRef>
              <c:f>'11. EDEQ'!$I$6</c:f>
              <c:strCache>
                <c:ptCount val="1"/>
                <c:pt idx="0">
                  <c:v>RM</c:v>
                </c:pt>
              </c:strCache>
            </c:strRef>
          </c:tx>
          <c:spPr>
            <a:solidFill>
              <a:schemeClr val="accent5">
                <a:lumMod val="75000"/>
              </a:schemeClr>
            </a:solidFill>
            <a:ln>
              <a:noFill/>
            </a:ln>
            <a:effectLst/>
          </c:spPr>
          <c:val>
            <c:numRef>
              <c:f>'11. EDEQ'!$I$7:$I$18</c:f>
              <c:numCache>
                <c:formatCode>0.00</c:formatCode>
                <c:ptCount val="12"/>
                <c:pt idx="0">
                  <c:v>6.2359</c:v>
                </c:pt>
                <c:pt idx="1">
                  <c:v>8.9153000000000002</c:v>
                </c:pt>
                <c:pt idx="2">
                  <c:v>35.234499999999997</c:v>
                </c:pt>
                <c:pt idx="3">
                  <c:v>22.7</c:v>
                </c:pt>
                <c:pt idx="4">
                  <c:v>26.3</c:v>
                </c:pt>
                <c:pt idx="5">
                  <c:v>30.11</c:v>
                </c:pt>
                <c:pt idx="6">
                  <c:v>10.6098</c:v>
                </c:pt>
                <c:pt idx="7">
                  <c:v>0.2535</c:v>
                </c:pt>
                <c:pt idx="8">
                  <c:v>5.0231000000000003</c:v>
                </c:pt>
                <c:pt idx="9">
                  <c:v>3.8512</c:v>
                </c:pt>
                <c:pt idx="10">
                  <c:v>4.0042999999999997</c:v>
                </c:pt>
                <c:pt idx="11">
                  <c:v>23.600100000000001</c:v>
                </c:pt>
              </c:numCache>
            </c:numRef>
          </c:val>
          <c:extLst>
            <c:ext xmlns:c16="http://schemas.microsoft.com/office/drawing/2014/chart" uri="{C3380CC4-5D6E-409C-BE32-E72D297353CC}">
              <c16:uniqueId val="{00000005-934D-4357-967D-10920FACEC4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'11. EDEQ'!$J$6</c:f>
              <c:strCache>
                <c:ptCount val="1"/>
                <c:pt idx="0">
                  <c:v>CUV_119</c:v>
                </c:pt>
              </c:strCache>
            </c:strRef>
          </c:tx>
          <c:spPr>
            <a:ln w="28575" cap="rnd" cmpd="sng" algn="ctr">
              <a:solidFill>
                <a:schemeClr val="tx1"/>
              </a:solidFill>
              <a:prstDash val="solid"/>
              <a:round/>
            </a:ln>
            <a:effectLst/>
          </c:spPr>
          <c:marker>
            <c:symbol val="none"/>
          </c:marker>
          <c:cat>
            <c:strRef>
              <c:f>'11. EDEQ'!$A$7:$A$18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'11. EDEQ'!$J$7:$J$18</c:f>
              <c:numCache>
                <c:formatCode>0.00</c:formatCode>
                <c:ptCount val="12"/>
                <c:pt idx="0">
                  <c:v>982.77499999999998</c:v>
                </c:pt>
                <c:pt idx="1">
                  <c:v>992.75040000000001</c:v>
                </c:pt>
                <c:pt idx="2">
                  <c:v>1022.8085</c:v>
                </c:pt>
                <c:pt idx="3">
                  <c:v>998.65</c:v>
                </c:pt>
                <c:pt idx="4">
                  <c:v>931.81</c:v>
                </c:pt>
                <c:pt idx="5">
                  <c:v>915.14</c:v>
                </c:pt>
                <c:pt idx="6">
                  <c:v>928.27629999999999</c:v>
                </c:pt>
                <c:pt idx="7">
                  <c:v>976.89679999999998</c:v>
                </c:pt>
                <c:pt idx="8">
                  <c:v>999.3338</c:v>
                </c:pt>
                <c:pt idx="9">
                  <c:v>1008.7527</c:v>
                </c:pt>
                <c:pt idx="10">
                  <c:v>1021.4313</c:v>
                </c:pt>
                <c:pt idx="11">
                  <c:v>1010.8284</c:v>
                </c:pt>
              </c:numCache>
            </c:numRef>
          </c:val>
          <c:smooth val="0"/>
          <c:extLst>
            <c:ext xmlns:c16="http://schemas.microsoft.com/office/drawing/2014/chart" uri="{C3380CC4-5D6E-409C-BE32-E72D297353CC}">
              <c16:uniqueId val="{00000006-934D-4357-967D-10920FACEC4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'11. EDEQ'!$P$7</c:f>
              <c:strCache>
                <c:ptCount val="1"/>
                <c:pt idx="0">
                  <c:v>Mar-24</c:v>
                </c:pt>
              </c:strCache>
            </c:strRef>
          </c:tx>
          <c:spPr>
            <a:solidFill>
              <a:schemeClr val="accent6">
                <a:tint val="4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EDEQ'!$S$7:$W$7</c:f>
              <c:numCache>
                <c:formatCode>0.00</c:formatCode>
                <c:ptCount val="5"/>
                <c:pt idx="0">
                  <c:v>391.08749999999998</c:v>
                </c:pt>
                <c:pt idx="1">
                  <c:v>488.85939999999999</c:v>
                </c:pt>
                <c:pt idx="2">
                  <c:v>800.52700000000004</c:v>
                </c:pt>
                <c:pt idx="3">
                  <c:v>941.79639999999995</c:v>
                </c:pt>
                <c:pt idx="4">
                  <c:v>1130.1557</c:v>
                </c:pt>
              </c:numCache>
            </c:numRef>
          </c:val>
          <c:extLst>
            <c:ext xmlns:c16="http://schemas.microsoft.com/office/drawing/2014/chart" uri="{C3380CC4-5D6E-409C-BE32-E72D297353CC}">
              <c16:uniqueId val="{00000000-B79F-4319-AF76-A360872CC70A}"/>
            </c:ext>
          </c:extLst>
        </c:ser>
        <c:ser>
          <c:idx val="1"/>
          <c:order val="1"/>
          <c:tx>
            <c:strRef>
              <c:f>'11. EDEQ'!$P$8</c:f>
              <c:strCache>
                <c:ptCount val="1"/>
                <c:pt idx="0">
                  <c:v>Abr-24</c:v>
                </c:pt>
              </c:strCache>
            </c:strRef>
          </c:tx>
          <c:spPr>
            <a:solidFill>
              <a:schemeClr val="accent6">
                <a:tint val="5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EDEQ'!$S$8:$W$8</c:f>
              <c:numCache>
                <c:formatCode>0.00</c:formatCode>
                <c:ptCount val="5"/>
                <c:pt idx="0">
                  <c:v>395.33659999999998</c:v>
                </c:pt>
                <c:pt idx="1">
                  <c:v>494.17079999999999</c:v>
                </c:pt>
                <c:pt idx="2">
                  <c:v>835.35879999999997</c:v>
                </c:pt>
                <c:pt idx="3">
                  <c:v>982.77499999999998</c:v>
                </c:pt>
                <c:pt idx="4">
                  <c:v>1179.3300999999999</c:v>
                </c:pt>
              </c:numCache>
            </c:numRef>
          </c:val>
          <c:extLst>
            <c:ext xmlns:c16="http://schemas.microsoft.com/office/drawing/2014/chart" uri="{C3380CC4-5D6E-409C-BE32-E72D297353CC}">
              <c16:uniqueId val="{00000001-B79F-4319-AF76-A360872CC70A}"/>
            </c:ext>
          </c:extLst>
        </c:ser>
        <c:ser>
          <c:idx val="2"/>
          <c:order val="2"/>
          <c:tx>
            <c:strRef>
              <c:f>'11. EDEQ'!$P$9</c:f>
              <c:strCache>
                <c:ptCount val="1"/>
                <c:pt idx="0">
                  <c:v>May-24</c:v>
                </c:pt>
              </c:strCache>
            </c:strRef>
          </c:tx>
          <c:spPr>
            <a:solidFill>
              <a:schemeClr val="accent6">
                <a:tint val="6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EDEQ'!$S$9:$W$9</c:f>
              <c:numCache>
                <c:formatCode>0.00</c:formatCode>
                <c:ptCount val="5"/>
                <c:pt idx="0">
                  <c:v>409.1234</c:v>
                </c:pt>
                <c:pt idx="1">
                  <c:v>511.40429999999998</c:v>
                </c:pt>
                <c:pt idx="2">
                  <c:v>869.38720000000001</c:v>
                </c:pt>
                <c:pt idx="3">
                  <c:v>1022.8085</c:v>
                </c:pt>
                <c:pt idx="4">
                  <c:v>1227.3701999999998</c:v>
                </c:pt>
              </c:numCache>
            </c:numRef>
          </c:val>
          <c:extLst>
            <c:ext xmlns:c16="http://schemas.microsoft.com/office/drawing/2014/chart" uri="{C3380CC4-5D6E-409C-BE32-E72D297353CC}">
              <c16:uniqueId val="{00000002-B79F-4319-AF76-A360872CC70A}"/>
            </c:ext>
          </c:extLst>
        </c:ser>
        <c:ser>
          <c:idx val="3"/>
          <c:order val="3"/>
          <c:tx>
            <c:strRef>
              <c:f>'11. EDEQ'!$P$10</c:f>
              <c:strCache>
                <c:ptCount val="1"/>
                <c:pt idx="0">
                  <c:v>Jun-24</c:v>
                </c:pt>
              </c:strCache>
            </c:strRef>
          </c:tx>
          <c:spPr>
            <a:solidFill>
              <a:schemeClr val="accent6">
                <a:tint val="7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EDEQ'!$S$10:$W$10</c:f>
              <c:numCache>
                <c:formatCode>0.00</c:formatCode>
                <c:ptCount val="5"/>
                <c:pt idx="0">
                  <c:v>410.85</c:v>
                </c:pt>
                <c:pt idx="1">
                  <c:v>513.55999999999995</c:v>
                </c:pt>
                <c:pt idx="2">
                  <c:v>848.85</c:v>
                </c:pt>
                <c:pt idx="3">
                  <c:v>998.65</c:v>
                </c:pt>
                <c:pt idx="4">
                  <c:v>1198.3799999999999</c:v>
                </c:pt>
              </c:numCache>
            </c:numRef>
          </c:val>
          <c:extLst>
            <c:ext xmlns:c16="http://schemas.microsoft.com/office/drawing/2014/chart" uri="{C3380CC4-5D6E-409C-BE32-E72D297353CC}">
              <c16:uniqueId val="{00000003-B79F-4319-AF76-A360872CC70A}"/>
            </c:ext>
          </c:extLst>
        </c:ser>
        <c:ser>
          <c:idx val="4"/>
          <c:order val="4"/>
          <c:tx>
            <c:strRef>
              <c:f>'11. EDEQ'!$P$11</c:f>
              <c:strCache>
                <c:ptCount val="1"/>
                <c:pt idx="0">
                  <c:v>Jul-24</c:v>
                </c:pt>
              </c:strCache>
            </c:strRef>
          </c:tx>
          <c:spPr>
            <a:solidFill>
              <a:schemeClr val="accent6">
                <a:tint val="8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EDEQ'!$S$11:$W$11</c:f>
              <c:numCache>
                <c:formatCode>0.00</c:formatCode>
                <c:ptCount val="5"/>
                <c:pt idx="0">
                  <c:v>412.17</c:v>
                </c:pt>
                <c:pt idx="1">
                  <c:v>515.21</c:v>
                </c:pt>
                <c:pt idx="2">
                  <c:v>792.04</c:v>
                </c:pt>
                <c:pt idx="3">
                  <c:v>931.81</c:v>
                </c:pt>
                <c:pt idx="4">
                  <c:v>1118.1719999999998</c:v>
                </c:pt>
              </c:numCache>
            </c:numRef>
          </c:val>
          <c:extLst>
            <c:ext xmlns:c16="http://schemas.microsoft.com/office/drawing/2014/chart" uri="{C3380CC4-5D6E-409C-BE32-E72D297353CC}">
              <c16:uniqueId val="{00000004-B79F-4319-AF76-A360872CC70A}"/>
            </c:ext>
          </c:extLst>
        </c:ser>
        <c:ser>
          <c:idx val="5"/>
          <c:order val="5"/>
          <c:tx>
            <c:strRef>
              <c:f>'11. EDEQ'!$P$12</c:f>
              <c:strCache>
                <c:ptCount val="1"/>
                <c:pt idx="0">
                  <c:v>Ago-24</c:v>
                </c:pt>
              </c:strCache>
            </c:strRef>
          </c:tx>
          <c:spPr>
            <a:solidFill>
              <a:schemeClr val="accent6">
                <a:tint val="95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EDEQ'!$S$12:$W$12</c:f>
              <c:numCache>
                <c:formatCode>0.00</c:formatCode>
                <c:ptCount val="5"/>
                <c:pt idx="0">
                  <c:v>413</c:v>
                </c:pt>
                <c:pt idx="1">
                  <c:v>516.26</c:v>
                </c:pt>
                <c:pt idx="2">
                  <c:v>777.87</c:v>
                </c:pt>
                <c:pt idx="3">
                  <c:v>915.14</c:v>
                </c:pt>
                <c:pt idx="4">
                  <c:v>1098.1679999999999</c:v>
                </c:pt>
              </c:numCache>
            </c:numRef>
          </c:val>
          <c:extLst>
            <c:ext xmlns:c16="http://schemas.microsoft.com/office/drawing/2014/chart" uri="{C3380CC4-5D6E-409C-BE32-E72D297353CC}">
              <c16:uniqueId val="{00000005-B79F-4319-AF76-A360872CC70A}"/>
            </c:ext>
          </c:extLst>
        </c:ser>
        <c:ser>
          <c:idx val="6"/>
          <c:order val="6"/>
          <c:tx>
            <c:strRef>
              <c:f>'11. EDEQ'!$P$13</c:f>
              <c:strCache>
                <c:ptCount val="1"/>
                <c:pt idx="0">
                  <c:v>Sep-24</c:v>
                </c:pt>
              </c:strCache>
            </c:strRef>
          </c:tx>
          <c:spPr>
            <a:solidFill>
              <a:schemeClr val="accent6">
                <a:shade val="94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EDEQ'!$S$13:$W$13</c:f>
              <c:numCache>
                <c:formatCode>0.00</c:formatCode>
                <c:ptCount val="5"/>
                <c:pt idx="0">
                  <c:v>413</c:v>
                </c:pt>
                <c:pt idx="1">
                  <c:v>516.26</c:v>
                </c:pt>
                <c:pt idx="2">
                  <c:v>789.03</c:v>
                </c:pt>
                <c:pt idx="3">
                  <c:v>928.28</c:v>
                </c:pt>
                <c:pt idx="4">
                  <c:v>1113.93</c:v>
                </c:pt>
              </c:numCache>
            </c:numRef>
          </c:val>
          <c:extLst>
            <c:ext xmlns:c16="http://schemas.microsoft.com/office/drawing/2014/chart" uri="{C3380CC4-5D6E-409C-BE32-E72D297353CC}">
              <c16:uniqueId val="{00000006-B79F-4319-AF76-A360872CC70A}"/>
            </c:ext>
          </c:extLst>
        </c:ser>
        <c:ser>
          <c:idx val="7"/>
          <c:order val="7"/>
          <c:tx>
            <c:strRef>
              <c:f>'11. EDEQ'!$P$14</c:f>
              <c:strCache>
                <c:ptCount val="1"/>
                <c:pt idx="0">
                  <c:v>Oct-24</c:v>
                </c:pt>
              </c:strCache>
            </c:strRef>
          </c:tx>
          <c:spPr>
            <a:solidFill>
              <a:schemeClr val="accent6">
                <a:shade val="8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EDEQ'!$S$14:$W$14</c:f>
              <c:numCache>
                <c:formatCode>0.00</c:formatCode>
                <c:ptCount val="5"/>
                <c:pt idx="0">
                  <c:v>414.01</c:v>
                </c:pt>
                <c:pt idx="1">
                  <c:v>517.51</c:v>
                </c:pt>
                <c:pt idx="2">
                  <c:v>830.36</c:v>
                </c:pt>
                <c:pt idx="3">
                  <c:v>976.9</c:v>
                </c:pt>
                <c:pt idx="4">
                  <c:v>1172.28</c:v>
                </c:pt>
              </c:numCache>
            </c:numRef>
          </c:val>
          <c:extLst>
            <c:ext xmlns:c16="http://schemas.microsoft.com/office/drawing/2014/chart" uri="{C3380CC4-5D6E-409C-BE32-E72D297353CC}">
              <c16:uniqueId val="{00000007-B79F-4319-AF76-A360872CC70A}"/>
            </c:ext>
          </c:extLst>
        </c:ser>
        <c:ser>
          <c:idx val="8"/>
          <c:order val="8"/>
          <c:tx>
            <c:strRef>
              <c:f>'11. EDEQ'!$P$15</c:f>
              <c:strCache>
                <c:ptCount val="1"/>
                <c:pt idx="0">
                  <c:v>Nov-24</c:v>
                </c:pt>
              </c:strCache>
            </c:strRef>
          </c:tx>
          <c:spPr>
            <a:solidFill>
              <a:schemeClr val="accent6">
                <a:shade val="73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EDEQ'!$S$15:$W$15</c:f>
              <c:numCache>
                <c:formatCode>0.00</c:formatCode>
                <c:ptCount val="5"/>
                <c:pt idx="0">
                  <c:v>413.46</c:v>
                </c:pt>
                <c:pt idx="1">
                  <c:v>516.83000000000004</c:v>
                </c:pt>
                <c:pt idx="2">
                  <c:v>849.43</c:v>
                </c:pt>
                <c:pt idx="3">
                  <c:v>999.33</c:v>
                </c:pt>
                <c:pt idx="4">
                  <c:v>1199.1959999999999</c:v>
                </c:pt>
              </c:numCache>
            </c:numRef>
          </c:val>
          <c:extLst>
            <c:ext xmlns:c16="http://schemas.microsoft.com/office/drawing/2014/chart" uri="{C3380CC4-5D6E-409C-BE32-E72D297353CC}">
              <c16:uniqueId val="{00000008-B79F-4319-AF76-A360872CC70A}"/>
            </c:ext>
          </c:extLst>
        </c:ser>
        <c:ser>
          <c:idx val="9"/>
          <c:order val="9"/>
          <c:tx>
            <c:strRef>
              <c:f>'11. EDEQ'!$P$16</c:f>
              <c:strCache>
                <c:ptCount val="1"/>
                <c:pt idx="0">
                  <c:v>Dic-24</c:v>
                </c:pt>
              </c:strCache>
            </c:strRef>
          </c:tx>
          <c:spPr>
            <a:solidFill>
              <a:schemeClr val="accent6">
                <a:shade val="62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EDEQ'!$S$16:$W$16</c:f>
              <c:numCache>
                <c:formatCode>0.00</c:formatCode>
                <c:ptCount val="5"/>
                <c:pt idx="0">
                  <c:v>414.59</c:v>
                </c:pt>
                <c:pt idx="1">
                  <c:v>518.23</c:v>
                </c:pt>
                <c:pt idx="2">
                  <c:v>857.44</c:v>
                </c:pt>
                <c:pt idx="3">
                  <c:v>1008.75</c:v>
                </c:pt>
                <c:pt idx="4">
                  <c:v>1210.5</c:v>
                </c:pt>
              </c:numCache>
            </c:numRef>
          </c:val>
          <c:extLst>
            <c:ext xmlns:c16="http://schemas.microsoft.com/office/drawing/2014/chart" uri="{C3380CC4-5D6E-409C-BE32-E72D297353CC}">
              <c16:uniqueId val="{00000009-B79F-4319-AF76-A360872CC70A}"/>
            </c:ext>
          </c:extLst>
        </c:ser>
        <c:ser>
          <c:idx val="10"/>
          <c:order val="10"/>
          <c:tx>
            <c:strRef>
              <c:f>'11. EDEQ'!$P$17</c:f>
              <c:strCache>
                <c:ptCount val="1"/>
                <c:pt idx="0">
                  <c:v>Ene-25</c:v>
                </c:pt>
              </c:strCache>
            </c:strRef>
          </c:tx>
          <c:spPr>
            <a:solidFill>
              <a:schemeClr val="accent6">
                <a:shade val="51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EDEQ'!$S$17:$W$17</c:f>
              <c:numCache>
                <c:formatCode>0.00</c:formatCode>
                <c:ptCount val="5"/>
                <c:pt idx="0">
                  <c:v>416.48</c:v>
                </c:pt>
                <c:pt idx="1">
                  <c:v>520.6</c:v>
                </c:pt>
                <c:pt idx="2">
                  <c:v>868.22</c:v>
                </c:pt>
                <c:pt idx="3">
                  <c:v>1021.43</c:v>
                </c:pt>
                <c:pt idx="4">
                  <c:v>1225.72</c:v>
                </c:pt>
              </c:numCache>
            </c:numRef>
          </c:val>
          <c:extLst>
            <c:ext xmlns:c16="http://schemas.microsoft.com/office/drawing/2014/chart" uri="{C3380CC4-5D6E-409C-BE32-E72D297353CC}">
              <c16:uniqueId val="{0000000A-B79F-4319-AF76-A360872CC70A}"/>
            </c:ext>
          </c:extLst>
        </c:ser>
        <c:ser>
          <c:idx val="11"/>
          <c:order val="11"/>
          <c:tx>
            <c:strRef>
              <c:f>'11. EDEQ'!$P$18</c:f>
              <c:strCache>
                <c:ptCount val="1"/>
                <c:pt idx="0">
                  <c:v>Feb-25</c:v>
                </c:pt>
              </c:strCache>
            </c:strRef>
          </c:tx>
          <c:spPr>
            <a:solidFill>
              <a:schemeClr val="accent6">
                <a:shade val="40000"/>
              </a:schemeClr>
            </a:solidFill>
            <a:ln>
              <a:noFill/>
            </a:ln>
            <a:effectLst/>
          </c:spPr>
          <c:invertIfNegative val="0"/>
          <c:cat>
            <c:strRef>
              <c:f>'11. EDEQ'!$S$6:$W$6</c:f>
              <c:strCache>
                <c:ptCount val="5"/>
                <c:pt idx="0">
                  <c:v>ESTRATO 1</c:v>
                </c:pt>
                <c:pt idx="1">
                  <c:v>ESTRATO 2</c:v>
                </c:pt>
                <c:pt idx="2">
                  <c:v>ESTRATO 3</c:v>
                </c:pt>
                <c:pt idx="3">
                  <c:v>ESTRATO 4</c:v>
                </c:pt>
                <c:pt idx="4">
                  <c:v>ESTRATO 5 y 6, Ind y Com</c:v>
                </c:pt>
              </c:strCache>
            </c:strRef>
          </c:cat>
          <c:val>
            <c:numRef>
              <c:f>'11. EDEQ'!$S$18:$W$18</c:f>
              <c:numCache>
                <c:formatCode>0.00</c:formatCode>
                <c:ptCount val="5"/>
                <c:pt idx="0">
                  <c:v>420.39</c:v>
                </c:pt>
                <c:pt idx="1">
                  <c:v>525.49</c:v>
                </c:pt>
                <c:pt idx="2">
                  <c:v>859.2</c:v>
                </c:pt>
                <c:pt idx="3">
                  <c:v>1010.83</c:v>
                </c:pt>
                <c:pt idx="4">
                  <c:v>1212.99</c:v>
                </c:pt>
              </c:numCache>
            </c:numRef>
          </c:val>
          <c:extLst>
            <c:ext xmlns:c16="http://schemas.microsoft.com/office/drawing/2014/chart" uri="{C3380CC4-5D6E-409C-BE32-E72D297353CC}">
              <c16:uniqueId val="{0000000B-B79F-4319-AF76-A360872CC70A}"/>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'11. EDEQ'!$M$6</c:f>
              <c:strCache>
                <c:ptCount val="1"/>
                <c:pt idx="0">
                  <c:v>COT</c:v>
                </c:pt>
              </c:strCache>
            </c:strRef>
          </c:tx>
          <c:spPr>
            <a:ln w="28575" cap="rnd">
              <a:solidFill>
                <a:srgbClr val="FFC000"/>
              </a:solidFill>
              <a:prstDash val="sysDash"/>
              <a:round/>
            </a:ln>
            <a:effectLst/>
          </c:spPr>
          <c:marker>
            <c:symbol val="none"/>
          </c:marker>
          <c:cat>
            <c:strRef>
              <c:f>'11. EDEQ'!$A$7:$A$18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'11. EDEQ'!$M$7:$M$18</c:f>
              <c:numCache>
                <c:formatCode>0.00</c:formatCode>
                <c:ptCount val="12"/>
                <c:pt idx="0">
                  <c:v>87.588530000000006</c:v>
                </c:pt>
                <c:pt idx="1">
                  <c:v>80.507959999999997</c:v>
                </c:pt>
                <c:pt idx="2">
                  <c:v>90.646109999999993</c:v>
                </c:pt>
                <c:pt idx="3">
                  <c:v>79.478149999999999</c:v>
                </c:pt>
                <c:pt idx="4">
                  <c:v>85.434910000000002</c:v>
                </c:pt>
                <c:pt idx="5">
                  <c:v>80.792940000000002</c:v>
                </c:pt>
                <c:pt idx="6">
                  <c:v>87.763919999999999</c:v>
                </c:pt>
                <c:pt idx="7">
                  <c:v>79.76446</c:v>
                </c:pt>
                <c:pt idx="8">
                  <c:v>83.287559999999999</c:v>
                </c:pt>
                <c:pt idx="9">
                  <c:v>79.143600000000006</c:v>
                </c:pt>
                <c:pt idx="10">
                  <c:v>85.899169999999998</c:v>
                </c:pt>
                <c:pt idx="11">
                  <c:v>81.540000000000006</c:v>
                </c:pt>
              </c:numCache>
            </c:numRef>
          </c:val>
          <c:smooth val="0"/>
          <c:extLst>
            <c:ext xmlns:c16="http://schemas.microsoft.com/office/drawing/2014/chart" uri="{C3380CC4-5D6E-409C-BE32-E72D297353CC}">
              <c16:uniqueId val="{00000000-1249-47F3-BF58-D31062130E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'12. EE Putumayo'!$J$6</c:f>
              <c:strCache>
                <c:ptCount val="1"/>
                <c:pt idx="0">
                  <c:v>CUV_119</c:v>
                </c:pt>
              </c:strCache>
            </c:strRef>
          </c:tx>
          <c:spPr>
            <a:ln w="28575" cap="rnd">
              <a:solidFill>
                <a:schemeClr val="accent1"/>
              </a:solidFill>
              <a:round/>
            </a:ln>
            <a:effectLst/>
          </c:spPr>
          <c:marker>
            <c:symbol val="none"/>
          </c:marker>
          <c:cat>
            <c:strRef>
              <c:f>'12. EE Putumayo'!$A$7:$A$18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'12. EE Putumayo'!$J$7:$J$18</c:f>
              <c:numCache>
                <c:formatCode>0.00</c:formatCode>
                <c:ptCount val="12"/>
                <c:pt idx="0">
                  <c:v>939.74104999999997</c:v>
                </c:pt>
                <c:pt idx="1">
                  <c:v>926.35564999999997</c:v>
                </c:pt>
                <c:pt idx="2">
                  <c:v>946.42242999999996</c:v>
                </c:pt>
                <c:pt idx="3">
                  <c:v>879.67478000000006</c:v>
                </c:pt>
                <c:pt idx="4">
                  <c:v>841.83918000000006</c:v>
                </c:pt>
                <c:pt idx="5">
                  <c:v>844.61474999999996</c:v>
                </c:pt>
                <c:pt idx="6">
                  <c:v>837.37675000000002</c:v>
                </c:pt>
                <c:pt idx="7">
                  <c:v>884.98253</c:v>
                </c:pt>
                <c:pt idx="8">
                  <c:v>925.55210999999997</c:v>
                </c:pt>
                <c:pt idx="9">
                  <c:v>901.24992999999995</c:v>
                </c:pt>
                <c:pt idx="10">
                  <c:v>911.31637000000001</c:v>
                </c:pt>
                <c:pt idx="11">
                  <c:v>969.94430999999997</c:v>
                </c:pt>
              </c:numCache>
            </c:numRef>
          </c:val>
          <c:smooth val="0"/>
          <c:extLst>
            <c:ext xmlns:c16="http://schemas.microsoft.com/office/drawing/2014/chart" uri="{C3380CC4-5D6E-409C-BE32-E72D297353CC}">
              <c16:uniqueId val="{00000000-408F-4F32-A28A-62B2BE2B5371}"/>
            </c:ext>
          </c:extLst>
        </c:ser>
        <c:ser>
          <c:idx val="1"/>
          <c:order val="1"/>
          <c:tx>
            <c:strRef>
              <c:f>'12. EE Putumayo'!$K$6</c:f>
              <c:strCache>
                <c:ptCount val="1"/>
                <c:pt idx="0">
                  <c:v>CUV_Op</c:v>
                </c:pt>
              </c:strCache>
            </c:strRef>
          </c:tx>
          <c:spPr>
            <a:ln w="28575" cap="rnd">
              <a:solidFill>
                <a:schemeClr val="accent2"/>
              </a:solidFill>
              <a:prstDash val="lgDash"/>
              <a:round/>
            </a:ln>
            <a:effectLst/>
          </c:spPr>
          <c:marker>
            <c:symbol val="none"/>
          </c:marker>
          <c:cat>
            <c:strRef>
              <c:f>'12. EE Putumayo'!$A$7:$A$18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'12. EE Putumayo'!$K$7:$K$13</c:f>
              <c:numCache>
                <c:formatCode>0.00</c:formatCode>
                <c:ptCount val="7"/>
              </c:numCache>
            </c:numRef>
          </c:val>
          <c:smooth val="0"/>
          <c:extLst>
            <c:ext xmlns:c16="http://schemas.microsoft.com/office/drawing/2014/chart" uri="{C3380CC4-5D6E-409C-BE32-E72D297353CC}">
              <c16:uniqueId val="{00000001-408F-4F32-A28A-62B2BE2B53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428822427167405"/>
          <c:y val="4.4771824860608586E-2"/>
          <c:w val="0.85781650545978672"/>
          <c:h val="0.73382202626459947"/>
        </c:manualLayout>
      </c:layout>
      <c:areaChart>
        <c:grouping val="stacked"/>
        <c:varyColors val="0"/>
        <c:ser>
          <c:idx val="1"/>
          <c:order val="1"/>
          <c:tx>
            <c:strRef>
              <c:f>'12. EE Putumayo'!$D$6</c:f>
              <c:strCache>
                <c:ptCount val="1"/>
                <c:pt idx="0">
                  <c:v>GM</c:v>
                </c:pt>
              </c:strCache>
            </c:strRef>
          </c:tx>
          <c:spPr>
            <a:solidFill>
              <a:schemeClr val="accent2"/>
            </a:solidFill>
            <a:ln>
              <a:noFill/>
            </a:ln>
            <a:effectLst/>
          </c:spPr>
          <c:val>
            <c:numRef>
              <c:f>'12. EE Putumayo'!$D$7:$D$18</c:f>
              <c:numCache>
                <c:formatCode>0.00</c:formatCode>
                <c:ptCount val="12"/>
                <c:pt idx="0">
                  <c:v>404.17300999999998</c:v>
                </c:pt>
                <c:pt idx="1">
                  <c:v>420.49567999999999</c:v>
                </c:pt>
                <c:pt idx="2">
                  <c:v>423.45990999999998</c:v>
                </c:pt>
                <c:pt idx="3">
                  <c:v>371.56035000000003</c:v>
                </c:pt>
                <c:pt idx="4">
                  <c:v>326.66172</c:v>
                </c:pt>
                <c:pt idx="5">
                  <c:v>328.51333</c:v>
                </c:pt>
                <c:pt idx="6">
                  <c:v>351.54021</c:v>
                </c:pt>
                <c:pt idx="7">
                  <c:v>395.64242999999999</c:v>
                </c:pt>
                <c:pt idx="8">
                  <c:v>417.88137</c:v>
                </c:pt>
                <c:pt idx="9">
                  <c:v>393.48182000000003</c:v>
                </c:pt>
                <c:pt idx="10">
                  <c:v>410.64539000000002</c:v>
                </c:pt>
                <c:pt idx="11">
                  <c:v>451.35014999999999</c:v>
                </c:pt>
              </c:numCache>
            </c:numRef>
          </c:val>
          <c:extLst>
            <c:ext xmlns:c16="http://schemas.microsoft.com/office/drawing/2014/chart" uri="{C3380CC4-5D6E-409C-BE32-E72D297353CC}">
              <c16:uniqueId val="{00000000-6128-4446-A192-45360437A176}"/>
            </c:ext>
          </c:extLst>
        </c:ser>
        <c:ser>
          <c:idx val="2"/>
          <c:order val="2"/>
          <c:tx>
            <c:strRef>
              <c:f>'12. EE Putumayo'!$G$6</c:f>
              <c:strCache>
                <c:ptCount val="1"/>
                <c:pt idx="0">
                  <c:v>D</c:v>
                </c:pt>
              </c:strCache>
            </c:strRef>
          </c:tx>
          <c:spPr>
            <a:solidFill>
              <a:schemeClr val="accent3"/>
            </a:solidFill>
            <a:ln>
              <a:noFill/>
            </a:ln>
            <a:effectLst/>
          </c:spPr>
          <c:val>
            <c:numRef>
              <c:f>'12. EE Putumayo'!$G$7:$G$18</c:f>
              <c:numCache>
                <c:formatCode>0.00</c:formatCode>
                <c:ptCount val="12"/>
                <c:pt idx="0">
                  <c:v>258.23372999999998</c:v>
                </c:pt>
                <c:pt idx="1">
                  <c:v>252.51365000000001</c:v>
                </c:pt>
                <c:pt idx="2">
                  <c:v>243.93835999999999</c:v>
                </c:pt>
                <c:pt idx="3">
                  <c:v>244.09614999999999</c:v>
                </c:pt>
                <c:pt idx="4">
                  <c:v>254.78675000000001</c:v>
                </c:pt>
                <c:pt idx="5">
                  <c:v>251.19015999999999</c:v>
                </c:pt>
                <c:pt idx="6">
                  <c:v>239.78276</c:v>
                </c:pt>
                <c:pt idx="7">
                  <c:v>243.93498</c:v>
                </c:pt>
                <c:pt idx="8">
                  <c:v>254.69497000000001</c:v>
                </c:pt>
                <c:pt idx="9">
                  <c:v>257.19328999999999</c:v>
                </c:pt>
                <c:pt idx="10">
                  <c:v>249.01036999999999</c:v>
                </c:pt>
                <c:pt idx="11">
                  <c:v>253.23455999999999</c:v>
                </c:pt>
              </c:numCache>
            </c:numRef>
          </c:val>
          <c:extLst>
            <c:ext xmlns:c16="http://schemas.microsoft.com/office/drawing/2014/chart" uri="{C3380CC4-5D6E-409C-BE32-E72D297353CC}">
              <c16:uniqueId val="{00000001-6128-4446-A192-45360437A176}"/>
            </c:ext>
          </c:extLst>
        </c:ser>
        <c:ser>
          <c:idx val="3"/>
          <c:order val="3"/>
          <c:tx>
            <c:strRef>
              <c:f>'12. EE Putumayo'!$H$6</c:f>
              <c:strCache>
                <c:ptCount val="1"/>
                <c:pt idx="0">
                  <c:v>CV</c:v>
                </c:pt>
              </c:strCache>
            </c:strRef>
          </c:tx>
          <c:spPr>
            <a:solidFill>
              <a:schemeClr val="accent4"/>
            </a:solidFill>
            <a:ln>
              <a:noFill/>
            </a:ln>
            <a:effectLst/>
          </c:spPr>
          <c:val>
            <c:numRef>
              <c:f>'12. EE Putumayo'!$H$7:$H$18</c:f>
              <c:numCache>
                <c:formatCode>0.00</c:formatCode>
                <c:ptCount val="12"/>
                <c:pt idx="0">
                  <c:v>102.27435</c:v>
                </c:pt>
                <c:pt idx="1">
                  <c:v>104.82554</c:v>
                </c:pt>
                <c:pt idx="2">
                  <c:v>103.18805</c:v>
                </c:pt>
                <c:pt idx="3">
                  <c:v>107.32192999999999</c:v>
                </c:pt>
                <c:pt idx="4">
                  <c:v>106.22163</c:v>
                </c:pt>
                <c:pt idx="5">
                  <c:v>106.07568999999999</c:v>
                </c:pt>
                <c:pt idx="6">
                  <c:v>112.28995999999999</c:v>
                </c:pt>
                <c:pt idx="7">
                  <c:v>109.15900000000001</c:v>
                </c:pt>
                <c:pt idx="8">
                  <c:v>106.58871000000001</c:v>
                </c:pt>
                <c:pt idx="9">
                  <c:v>105.3383</c:v>
                </c:pt>
                <c:pt idx="10">
                  <c:v>104.67126</c:v>
                </c:pt>
                <c:pt idx="11">
                  <c:v>108.78901</c:v>
                </c:pt>
              </c:numCache>
            </c:numRef>
          </c:val>
          <c:extLst>
            <c:ext xmlns:c16="http://schemas.microsoft.com/office/drawing/2014/chart" uri="{C3380CC4-5D6E-409C-BE32-E72D297353CC}">
              <c16:uniqueId val="{00000002-6128-4446-A192-45360437A176}"/>
            </c:ext>
          </c:extLst>
        </c:ser>
        <c:ser>
          <c:idx val="4"/>
          <c:order val="4"/>
          <c:tx>
            <c:strRef>
              <c:f>'12. EE Putumayo'!$F$6</c:f>
              <c:strCache>
                <c:ptCount val="1"/>
                <c:pt idx="0">
                  <c:v>PR</c:v>
                </c:pt>
              </c:strCache>
            </c:strRef>
          </c:tx>
          <c:spPr>
            <a:solidFill>
              <a:schemeClr val="accent5"/>
            </a:solidFill>
            <a:ln>
              <a:noFill/>
            </a:ln>
            <a:effectLst/>
          </c:spPr>
          <c:val>
            <c:numRef>
              <c:f>'12. EE Putumayo'!$F$7:$F$18</c:f>
              <c:numCache>
                <c:formatCode>0.00</c:formatCode>
                <c:ptCount val="12"/>
                <c:pt idx="0">
                  <c:v>111.75785</c:v>
                </c:pt>
                <c:pt idx="1">
                  <c:v>87.447419999999994</c:v>
                </c:pt>
                <c:pt idx="2">
                  <c:v>85.98518</c:v>
                </c:pt>
                <c:pt idx="3">
                  <c:v>78.350040000000007</c:v>
                </c:pt>
                <c:pt idx="4">
                  <c:v>69.468010000000007</c:v>
                </c:pt>
                <c:pt idx="5">
                  <c:v>70.417959999999994</c:v>
                </c:pt>
                <c:pt idx="6">
                  <c:v>73.456400000000002</c:v>
                </c:pt>
                <c:pt idx="7">
                  <c:v>82.923249999999996</c:v>
                </c:pt>
                <c:pt idx="8">
                  <c:v>86.220830000000007</c:v>
                </c:pt>
                <c:pt idx="9">
                  <c:v>82.665859999999995</c:v>
                </c:pt>
                <c:pt idx="10">
                  <c:v>85.948099999999997</c:v>
                </c:pt>
                <c:pt idx="11">
                  <c:v>91.51867</c:v>
                </c:pt>
              </c:numCache>
            </c:numRef>
          </c:val>
          <c:extLst>
            <c:ext xmlns:c16="http://schemas.microsoft.com/office/drawing/2014/chart" uri="{C3380CC4-5D6E-409C-BE32-E72D297353CC}">
              <c16:uniqueId val="{00000003-6128-4446-A192-45360437A176}"/>
            </c:ext>
          </c:extLst>
        </c:ser>
        <c:ser>
          <c:idx val="5"/>
          <c:order val="5"/>
          <c:tx>
            <c:strRef>
              <c:f>'12. EE Putumayo'!$E$6</c:f>
              <c:strCache>
                <c:ptCount val="1"/>
                <c:pt idx="0">
                  <c:v>TM</c:v>
                </c:pt>
              </c:strCache>
            </c:strRef>
          </c:tx>
          <c:spPr>
            <a:solidFill>
              <a:schemeClr val="accent6"/>
            </a:solidFill>
            <a:ln>
              <a:noFill/>
            </a:ln>
            <a:effectLst/>
          </c:spPr>
          <c:val>
            <c:numRef>
              <c:f>'12. EE Putumayo'!$E$7:$E$18</c:f>
              <c:numCache>
                <c:formatCode>0.00</c:formatCode>
                <c:ptCount val="12"/>
                <c:pt idx="0">
                  <c:v>57.433459999999997</c:v>
                </c:pt>
                <c:pt idx="1">
                  <c:v>54.266739999999999</c:v>
                </c:pt>
                <c:pt idx="2">
                  <c:v>47.963389999999997</c:v>
                </c:pt>
                <c:pt idx="3">
                  <c:v>52.837389999999999</c:v>
                </c:pt>
                <c:pt idx="4">
                  <c:v>55.932389999999998</c:v>
                </c:pt>
                <c:pt idx="5">
                  <c:v>57.142009999999999</c:v>
                </c:pt>
                <c:pt idx="6">
                  <c:v>48.551650000000002</c:v>
                </c:pt>
                <c:pt idx="7">
                  <c:v>52.269359999999999</c:v>
                </c:pt>
                <c:pt idx="8">
                  <c:v>55.369109999999999</c:v>
                </c:pt>
                <c:pt idx="9">
                  <c:v>58.192230000000002</c:v>
                </c:pt>
                <c:pt idx="10">
                  <c:v>56.032690000000002</c:v>
                </c:pt>
                <c:pt idx="11">
                  <c:v>49.846739999999997</c:v>
                </c:pt>
              </c:numCache>
            </c:numRef>
          </c:val>
          <c:extLst>
            <c:ext xmlns:c16="http://schemas.microsoft.com/office/drawing/2014/chart" uri="{C3380CC4-5D6E-409C-BE32-E72D297353CC}">
              <c16:uniqueId val="{00000004-6128-4446-A192-45360437A176}"/>
            </c:ext>
          </c:extLst>
        </c:ser>
        <c:ser>
          <c:idx val="6"/>
          <c:order val="6"/>
          <c:tx>
            <c:strRef>
              <c:f>'12. EE Putumayo'!$I$6</c:f>
              <c:strCache>
                <c:ptCount val="1"/>
                <c:pt idx="0">
                  <c:v>RM</c:v>
                </c:pt>
              </c:strCache>
            </c:strRef>
          </c:tx>
          <c:spPr>
            <a:solidFill>
              <a:schemeClr val="accent5">
                <a:lumMod val="75000"/>
              </a:schemeClr>
            </a:solidFill>
            <a:ln>
              <a:noFill/>
            </a:ln>
            <a:effectLst/>
          </c:spPr>
          <c:val>
            <c:numRef>
              <c:f>'12. EE Putumayo'!$I$7:$I$18</c:f>
              <c:numCache>
                <c:formatCode>0.00</c:formatCode>
                <c:ptCount val="12"/>
                <c:pt idx="0">
                  <c:v>5.8686499999999997</c:v>
                </c:pt>
                <c:pt idx="1">
                  <c:v>6.80661</c:v>
                </c:pt>
                <c:pt idx="2">
                  <c:v>41.887540000000001</c:v>
                </c:pt>
                <c:pt idx="3">
                  <c:v>25.508929999999999</c:v>
                </c:pt>
                <c:pt idx="4">
                  <c:v>28.76868</c:v>
                </c:pt>
                <c:pt idx="5">
                  <c:v>31.275600000000001</c:v>
                </c:pt>
                <c:pt idx="6">
                  <c:v>11.75577</c:v>
                </c:pt>
                <c:pt idx="7">
                  <c:v>1.0535099999999999</c:v>
                </c:pt>
                <c:pt idx="8">
                  <c:v>4.7971199999999996</c:v>
                </c:pt>
                <c:pt idx="9">
                  <c:v>4.3784299999999998</c:v>
                </c:pt>
                <c:pt idx="10">
                  <c:v>5.0085600000000001</c:v>
                </c:pt>
                <c:pt idx="11">
                  <c:v>15.20518</c:v>
                </c:pt>
              </c:numCache>
            </c:numRef>
          </c:val>
          <c:extLst>
            <c:ext xmlns:c16="http://schemas.microsoft.com/office/drawing/2014/chart" uri="{C3380CC4-5D6E-409C-BE32-E72D297353CC}">
              <c16:uniqueId val="{00000005-6128-4446-A192-45360437A17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'12. EE Putumayo'!$J$6</c:f>
              <c:strCache>
                <c:ptCount val="1"/>
                <c:pt idx="0">
                  <c:v>CUV_119</c:v>
                </c:pt>
              </c:strCache>
            </c:strRef>
          </c:tx>
          <c:spPr>
            <a:ln w="28575" cap="rnd" cmpd="sng" algn="ctr">
              <a:solidFill>
                <a:schemeClr val="tx1"/>
              </a:solidFill>
              <a:prstDash val="solid"/>
              <a:round/>
            </a:ln>
            <a:effectLst/>
          </c:spPr>
          <c:marker>
            <c:symbol val="none"/>
          </c:marker>
          <c:cat>
            <c:strRef>
              <c:f>'12. EE Putumayo'!$A$7:$A$18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'12. EE Putumayo'!$J$7:$J$18</c:f>
              <c:numCache>
                <c:formatCode>0.00</c:formatCode>
                <c:ptCount val="12"/>
                <c:pt idx="0">
                  <c:v>939.74104999999997</c:v>
                </c:pt>
                <c:pt idx="1">
                  <c:v>926.35564999999997</c:v>
                </c:pt>
                <c:pt idx="2">
                  <c:v>946.42242999999996</c:v>
                </c:pt>
                <c:pt idx="3">
                  <c:v>879.67478000000006</c:v>
                </c:pt>
                <c:pt idx="4">
                  <c:v>841.83918000000006</c:v>
                </c:pt>
                <c:pt idx="5">
                  <c:v>844.61474999999996</c:v>
                </c:pt>
                <c:pt idx="6">
                  <c:v>837.37675000000002</c:v>
                </c:pt>
                <c:pt idx="7">
                  <c:v>884.98253</c:v>
                </c:pt>
                <c:pt idx="8">
                  <c:v>925.55210999999997</c:v>
                </c:pt>
                <c:pt idx="9">
                  <c:v>901.24992999999995</c:v>
                </c:pt>
                <c:pt idx="10">
                  <c:v>911.31637000000001</c:v>
                </c:pt>
                <c:pt idx="11">
                  <c:v>969.94430999999997</c:v>
                </c:pt>
              </c:numCache>
            </c:numRef>
          </c:val>
          <c:smooth val="0"/>
          <c:extLst>
            <c:ext xmlns:c16="http://schemas.microsoft.com/office/drawing/2014/chart" uri="{C3380CC4-5D6E-409C-BE32-E72D297353CC}">
              <c16:uniqueId val="{00000006-6128-4446-A192-45360437A17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'12. EE Putumayo'!$P$7</c:f>
              <c:strCache>
                <c:ptCount val="1"/>
                <c:pt idx="0">
                  <c:v>Mar-24</c:v>
                </c:pt>
              </c:strCache>
            </c:strRef>
          </c:tx>
          <c:spPr>
            <a:solidFill>
              <a:schemeClr val="accent6">
                <a:tint val="4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Putumayo'!$S$7:$W$7</c:f>
              <c:numCache>
                <c:formatCode>0.00</c:formatCode>
                <c:ptCount val="5"/>
                <c:pt idx="0">
                  <c:v>375.89641999999998</c:v>
                </c:pt>
                <c:pt idx="1">
                  <c:v>469.87052999999997</c:v>
                </c:pt>
                <c:pt idx="2">
                  <c:v>798.77989000000002</c:v>
                </c:pt>
                <c:pt idx="3">
                  <c:v>939.74104999999997</c:v>
                </c:pt>
                <c:pt idx="4">
                  <c:v>1127.6982599999999</c:v>
                </c:pt>
              </c:numCache>
            </c:numRef>
          </c:val>
          <c:extLst>
            <c:ext xmlns:c16="http://schemas.microsoft.com/office/drawing/2014/chart" uri="{C3380CC4-5D6E-409C-BE32-E72D297353CC}">
              <c16:uniqueId val="{00000000-5922-40BE-9C6E-EF7CCB6FF206}"/>
            </c:ext>
          </c:extLst>
        </c:ser>
        <c:ser>
          <c:idx val="1"/>
          <c:order val="1"/>
          <c:tx>
            <c:strRef>
              <c:f>'12. EE Putumayo'!$P$8</c:f>
              <c:strCache>
                <c:ptCount val="1"/>
                <c:pt idx="0">
                  <c:v>Abr-24</c:v>
                </c:pt>
              </c:strCache>
            </c:strRef>
          </c:tx>
          <c:spPr>
            <a:solidFill>
              <a:schemeClr val="accent6">
                <a:tint val="5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Putumayo'!$S$8:$W$8</c:f>
              <c:numCache>
                <c:formatCode>0.00</c:formatCode>
                <c:ptCount val="5"/>
                <c:pt idx="0">
                  <c:v>370.54226</c:v>
                </c:pt>
                <c:pt idx="1">
                  <c:v>463.17782</c:v>
                </c:pt>
                <c:pt idx="2">
                  <c:v>787.40229999999997</c:v>
                </c:pt>
                <c:pt idx="3">
                  <c:v>926.35564999999997</c:v>
                </c:pt>
                <c:pt idx="4">
                  <c:v>1111.6267799999998</c:v>
                </c:pt>
              </c:numCache>
            </c:numRef>
          </c:val>
          <c:extLst>
            <c:ext xmlns:c16="http://schemas.microsoft.com/office/drawing/2014/chart" uri="{C3380CC4-5D6E-409C-BE32-E72D297353CC}">
              <c16:uniqueId val="{00000001-5922-40BE-9C6E-EF7CCB6FF206}"/>
            </c:ext>
          </c:extLst>
        </c:ser>
        <c:ser>
          <c:idx val="2"/>
          <c:order val="2"/>
          <c:tx>
            <c:strRef>
              <c:f>'12. EE Putumayo'!$P$9</c:f>
              <c:strCache>
                <c:ptCount val="1"/>
                <c:pt idx="0">
                  <c:v>May-24</c:v>
                </c:pt>
              </c:strCache>
            </c:strRef>
          </c:tx>
          <c:spPr>
            <a:solidFill>
              <a:schemeClr val="accent6">
                <a:tint val="6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Putumayo'!$S$9:$W$9</c:f>
              <c:numCache>
                <c:formatCode>0.00</c:formatCode>
                <c:ptCount val="5"/>
                <c:pt idx="0">
                  <c:v>378.56896999999998</c:v>
                </c:pt>
                <c:pt idx="1">
                  <c:v>473.21120999999999</c:v>
                </c:pt>
                <c:pt idx="2">
                  <c:v>804.45906000000002</c:v>
                </c:pt>
                <c:pt idx="3">
                  <c:v>946.42242999999996</c:v>
                </c:pt>
                <c:pt idx="4">
                  <c:v>1135.7069159999999</c:v>
                </c:pt>
              </c:numCache>
            </c:numRef>
          </c:val>
          <c:extLst>
            <c:ext xmlns:c16="http://schemas.microsoft.com/office/drawing/2014/chart" uri="{C3380CC4-5D6E-409C-BE32-E72D297353CC}">
              <c16:uniqueId val="{00000002-5922-40BE-9C6E-EF7CCB6FF206}"/>
            </c:ext>
          </c:extLst>
        </c:ser>
        <c:ser>
          <c:idx val="3"/>
          <c:order val="3"/>
          <c:tx>
            <c:strRef>
              <c:f>'12. EE Putumayo'!$P$10</c:f>
              <c:strCache>
                <c:ptCount val="1"/>
                <c:pt idx="0">
                  <c:v>Jun-24</c:v>
                </c:pt>
              </c:strCache>
            </c:strRef>
          </c:tx>
          <c:spPr>
            <a:solidFill>
              <a:schemeClr val="accent6">
                <a:tint val="7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Putumayo'!$S$10:$W$10</c:f>
              <c:numCache>
                <c:formatCode>0.00</c:formatCode>
                <c:ptCount val="5"/>
                <c:pt idx="0">
                  <c:v>351.86991</c:v>
                </c:pt>
                <c:pt idx="1">
                  <c:v>439.83739000000003</c:v>
                </c:pt>
                <c:pt idx="2">
                  <c:v>747.72356000000002</c:v>
                </c:pt>
                <c:pt idx="3">
                  <c:v>879.67478000000006</c:v>
                </c:pt>
                <c:pt idx="4">
                  <c:v>1055.6097360000001</c:v>
                </c:pt>
              </c:numCache>
            </c:numRef>
          </c:val>
          <c:extLst>
            <c:ext xmlns:c16="http://schemas.microsoft.com/office/drawing/2014/chart" uri="{C3380CC4-5D6E-409C-BE32-E72D297353CC}">
              <c16:uniqueId val="{00000003-5922-40BE-9C6E-EF7CCB6FF206}"/>
            </c:ext>
          </c:extLst>
        </c:ser>
        <c:ser>
          <c:idx val="4"/>
          <c:order val="4"/>
          <c:tx>
            <c:strRef>
              <c:f>'12. EE Putumayo'!$P$11</c:f>
              <c:strCache>
                <c:ptCount val="1"/>
                <c:pt idx="0">
                  <c:v>Jul-24</c:v>
                </c:pt>
              </c:strCache>
            </c:strRef>
          </c:tx>
          <c:spPr>
            <a:solidFill>
              <a:schemeClr val="accent6">
                <a:tint val="8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Putumayo'!$S$11:$W$11</c:f>
              <c:numCache>
                <c:formatCode>0.00</c:formatCode>
                <c:ptCount val="5"/>
                <c:pt idx="0">
                  <c:v>336.73567000000003</c:v>
                </c:pt>
                <c:pt idx="1">
                  <c:v>420.91959000000003</c:v>
                </c:pt>
                <c:pt idx="2">
                  <c:v>715.56330000000003</c:v>
                </c:pt>
                <c:pt idx="3">
                  <c:v>841.83918000000006</c:v>
                </c:pt>
                <c:pt idx="4">
                  <c:v>1010.2070160000001</c:v>
                </c:pt>
              </c:numCache>
            </c:numRef>
          </c:val>
          <c:extLst>
            <c:ext xmlns:c16="http://schemas.microsoft.com/office/drawing/2014/chart" uri="{C3380CC4-5D6E-409C-BE32-E72D297353CC}">
              <c16:uniqueId val="{00000004-5922-40BE-9C6E-EF7CCB6FF206}"/>
            </c:ext>
          </c:extLst>
        </c:ser>
        <c:ser>
          <c:idx val="5"/>
          <c:order val="5"/>
          <c:tx>
            <c:strRef>
              <c:f>'12. EE Putumayo'!$P$12</c:f>
              <c:strCache>
                <c:ptCount val="1"/>
                <c:pt idx="0">
                  <c:v>Ago-24</c:v>
                </c:pt>
              </c:strCache>
            </c:strRef>
          </c:tx>
          <c:spPr>
            <a:solidFill>
              <a:schemeClr val="accent6">
                <a:tint val="95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Putumayo'!$S$12:$W$12</c:f>
              <c:numCache>
                <c:formatCode>0.00</c:formatCode>
                <c:ptCount val="5"/>
                <c:pt idx="0">
                  <c:v>337.84589999999997</c:v>
                </c:pt>
                <c:pt idx="1">
                  <c:v>422.30736999999999</c:v>
                </c:pt>
                <c:pt idx="2">
                  <c:v>717.92254000000003</c:v>
                </c:pt>
                <c:pt idx="3">
                  <c:v>844.61474999999996</c:v>
                </c:pt>
                <c:pt idx="4">
                  <c:v>1013.5376999999999</c:v>
                </c:pt>
              </c:numCache>
            </c:numRef>
          </c:val>
          <c:extLst>
            <c:ext xmlns:c16="http://schemas.microsoft.com/office/drawing/2014/chart" uri="{C3380CC4-5D6E-409C-BE32-E72D297353CC}">
              <c16:uniqueId val="{00000005-5922-40BE-9C6E-EF7CCB6FF206}"/>
            </c:ext>
          </c:extLst>
        </c:ser>
        <c:ser>
          <c:idx val="6"/>
          <c:order val="6"/>
          <c:tx>
            <c:strRef>
              <c:f>'12. EE Putumayo'!$P$13</c:f>
              <c:strCache>
                <c:ptCount val="1"/>
                <c:pt idx="0">
                  <c:v>Sep-24</c:v>
                </c:pt>
              </c:strCache>
            </c:strRef>
          </c:tx>
          <c:spPr>
            <a:solidFill>
              <a:schemeClr val="accent6">
                <a:shade val="94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Putumayo'!$S$13:$W$13</c:f>
              <c:numCache>
                <c:formatCode>0.00</c:formatCode>
                <c:ptCount val="5"/>
                <c:pt idx="0">
                  <c:v>334.95069999999998</c:v>
                </c:pt>
                <c:pt idx="1">
                  <c:v>418.68837000000002</c:v>
                </c:pt>
                <c:pt idx="2">
                  <c:v>711.77022999999997</c:v>
                </c:pt>
                <c:pt idx="3">
                  <c:v>837.37674000000004</c:v>
                </c:pt>
                <c:pt idx="4">
                  <c:v>1004.852088</c:v>
                </c:pt>
              </c:numCache>
            </c:numRef>
          </c:val>
          <c:extLst>
            <c:ext xmlns:c16="http://schemas.microsoft.com/office/drawing/2014/chart" uri="{C3380CC4-5D6E-409C-BE32-E72D297353CC}">
              <c16:uniqueId val="{00000006-5922-40BE-9C6E-EF7CCB6FF206}"/>
            </c:ext>
          </c:extLst>
        </c:ser>
        <c:ser>
          <c:idx val="7"/>
          <c:order val="7"/>
          <c:tx>
            <c:strRef>
              <c:f>'12. EE Putumayo'!$P$14</c:f>
              <c:strCache>
                <c:ptCount val="1"/>
                <c:pt idx="0">
                  <c:v>Oct-24</c:v>
                </c:pt>
              </c:strCache>
            </c:strRef>
          </c:tx>
          <c:spPr>
            <a:solidFill>
              <a:schemeClr val="accent6">
                <a:shade val="8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Putumayo'!$S$14:$W$14</c:f>
              <c:numCache>
                <c:formatCode>0.00</c:formatCode>
                <c:ptCount val="5"/>
                <c:pt idx="0">
                  <c:v>353.99</c:v>
                </c:pt>
                <c:pt idx="1">
                  <c:v>442.49</c:v>
                </c:pt>
                <c:pt idx="2">
                  <c:v>752.23500000000001</c:v>
                </c:pt>
                <c:pt idx="3">
                  <c:v>884.98</c:v>
                </c:pt>
                <c:pt idx="4">
                  <c:v>1061.9759999999999</c:v>
                </c:pt>
              </c:numCache>
            </c:numRef>
          </c:val>
          <c:extLst>
            <c:ext xmlns:c16="http://schemas.microsoft.com/office/drawing/2014/chart" uri="{C3380CC4-5D6E-409C-BE32-E72D297353CC}">
              <c16:uniqueId val="{00000007-5922-40BE-9C6E-EF7CCB6FF206}"/>
            </c:ext>
          </c:extLst>
        </c:ser>
        <c:ser>
          <c:idx val="8"/>
          <c:order val="8"/>
          <c:tx>
            <c:strRef>
              <c:f>'12. EE Putumayo'!$P$15</c:f>
              <c:strCache>
                <c:ptCount val="1"/>
                <c:pt idx="0">
                  <c:v>Nov-24</c:v>
                </c:pt>
              </c:strCache>
            </c:strRef>
          </c:tx>
          <c:spPr>
            <a:solidFill>
              <a:schemeClr val="accent6">
                <a:shade val="73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Putumayo'!$S$15:$W$15</c:f>
              <c:numCache>
                <c:formatCode>0.00</c:formatCode>
                <c:ptCount val="5"/>
                <c:pt idx="0">
                  <c:v>370.2208</c:v>
                </c:pt>
                <c:pt idx="1">
                  <c:v>462.77600000000001</c:v>
                </c:pt>
                <c:pt idx="2">
                  <c:v>786.7192</c:v>
                </c:pt>
                <c:pt idx="3">
                  <c:v>925.55210999999997</c:v>
                </c:pt>
                <c:pt idx="4">
                  <c:v>1110.6625319999998</c:v>
                </c:pt>
              </c:numCache>
            </c:numRef>
          </c:val>
          <c:extLst>
            <c:ext xmlns:c16="http://schemas.microsoft.com/office/drawing/2014/chart" uri="{C3380CC4-5D6E-409C-BE32-E72D297353CC}">
              <c16:uniqueId val="{00000008-5922-40BE-9C6E-EF7CCB6FF206}"/>
            </c:ext>
          </c:extLst>
        </c:ser>
        <c:ser>
          <c:idx val="9"/>
          <c:order val="9"/>
          <c:tx>
            <c:strRef>
              <c:f>'12. EE Putumayo'!$P$16</c:f>
              <c:strCache>
                <c:ptCount val="1"/>
                <c:pt idx="0">
                  <c:v>Dic-24</c:v>
                </c:pt>
              </c:strCache>
            </c:strRef>
          </c:tx>
          <c:spPr>
            <a:solidFill>
              <a:schemeClr val="accent6">
                <a:shade val="62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Putumayo'!$S$16:$W$16</c:f>
              <c:numCache>
                <c:formatCode>0.00</c:formatCode>
                <c:ptCount val="5"/>
                <c:pt idx="0">
                  <c:v>360.49997000000002</c:v>
                </c:pt>
                <c:pt idx="1">
                  <c:v>450.62495999999999</c:v>
                </c:pt>
                <c:pt idx="2">
                  <c:v>766.06242999999995</c:v>
                </c:pt>
                <c:pt idx="3">
                  <c:v>901.24992999999995</c:v>
                </c:pt>
                <c:pt idx="4">
                  <c:v>1081.499916</c:v>
                </c:pt>
              </c:numCache>
            </c:numRef>
          </c:val>
          <c:extLst>
            <c:ext xmlns:c16="http://schemas.microsoft.com/office/drawing/2014/chart" uri="{C3380CC4-5D6E-409C-BE32-E72D297353CC}">
              <c16:uniqueId val="{00000009-5922-40BE-9C6E-EF7CCB6FF206}"/>
            </c:ext>
          </c:extLst>
        </c:ser>
        <c:ser>
          <c:idx val="10"/>
          <c:order val="10"/>
          <c:tx>
            <c:strRef>
              <c:f>'12. EE Putumayo'!$P$17</c:f>
              <c:strCache>
                <c:ptCount val="1"/>
                <c:pt idx="0">
                  <c:v>Ene-25</c:v>
                </c:pt>
              </c:strCache>
            </c:strRef>
          </c:tx>
          <c:spPr>
            <a:solidFill>
              <a:schemeClr val="accent6">
                <a:shade val="51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Putumayo'!$S$17:$W$17</c:f>
              <c:numCache>
                <c:formatCode>0.00</c:formatCode>
                <c:ptCount val="5"/>
                <c:pt idx="0">
                  <c:v>364.52654999999999</c:v>
                </c:pt>
                <c:pt idx="1">
                  <c:v>455.65818000000002</c:v>
                </c:pt>
                <c:pt idx="2">
                  <c:v>774.61891000000003</c:v>
                </c:pt>
                <c:pt idx="3">
                  <c:v>911.31636000000003</c:v>
                </c:pt>
                <c:pt idx="4">
                  <c:v>1093.57</c:v>
                </c:pt>
              </c:numCache>
            </c:numRef>
          </c:val>
          <c:extLst>
            <c:ext xmlns:c16="http://schemas.microsoft.com/office/drawing/2014/chart" uri="{C3380CC4-5D6E-409C-BE32-E72D297353CC}">
              <c16:uniqueId val="{0000000A-5922-40BE-9C6E-EF7CCB6FF206}"/>
            </c:ext>
          </c:extLst>
        </c:ser>
        <c:ser>
          <c:idx val="11"/>
          <c:order val="11"/>
          <c:tx>
            <c:strRef>
              <c:f>'12. EE Putumayo'!$P$18</c:f>
              <c:strCache>
                <c:ptCount val="1"/>
                <c:pt idx="0">
                  <c:v>Feb-25</c:v>
                </c:pt>
              </c:strCache>
            </c:strRef>
          </c:tx>
          <c:spPr>
            <a:solidFill>
              <a:schemeClr val="accent6">
                <a:shade val="40000"/>
              </a:schemeClr>
            </a:solidFill>
            <a:ln>
              <a:noFill/>
            </a:ln>
            <a:effectLst/>
          </c:spPr>
          <c:invertIfNegative val="0"/>
          <c:cat>
            <c:strRef>
              <c:f>'12. EE Putumayo'!$S$6:$W$6</c:f>
              <c:strCache>
                <c:ptCount val="5"/>
                <c:pt idx="0">
                  <c:v>ESTRATO 1</c:v>
                </c:pt>
                <c:pt idx="1">
                  <c:v>ESTRATO 2</c:v>
                </c:pt>
                <c:pt idx="2">
                  <c:v>ESTRATO 3</c:v>
                </c:pt>
                <c:pt idx="3">
                  <c:v>ESTRATO 4</c:v>
                </c:pt>
                <c:pt idx="4">
                  <c:v>ESTRATO 5 y 6, Ind y Com</c:v>
                </c:pt>
              </c:strCache>
            </c:strRef>
          </c:cat>
          <c:val>
            <c:numRef>
              <c:f>'12. EE Putumayo'!$S$18:$W$18</c:f>
              <c:numCache>
                <c:formatCode>0.00</c:formatCode>
                <c:ptCount val="5"/>
                <c:pt idx="0">
                  <c:v>387.97771999999998</c:v>
                </c:pt>
                <c:pt idx="1">
                  <c:v>484.97215999999997</c:v>
                </c:pt>
                <c:pt idx="2">
                  <c:v>824.45266000000004</c:v>
                </c:pt>
                <c:pt idx="3">
                  <c:v>969.94430999999997</c:v>
                </c:pt>
                <c:pt idx="4">
                  <c:v>1163.933172</c:v>
                </c:pt>
              </c:numCache>
            </c:numRef>
          </c:val>
          <c:extLst>
            <c:ext xmlns:c16="http://schemas.microsoft.com/office/drawing/2014/chart" uri="{C3380CC4-5D6E-409C-BE32-E72D297353CC}">
              <c16:uniqueId val="{0000000B-5922-40BE-9C6E-EF7CCB6FF206}"/>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'12. EE Putumayo'!$M$6</c:f>
              <c:strCache>
                <c:ptCount val="1"/>
                <c:pt idx="0">
                  <c:v>COT</c:v>
                </c:pt>
              </c:strCache>
            </c:strRef>
          </c:tx>
          <c:spPr>
            <a:ln w="28575" cap="rnd">
              <a:solidFill>
                <a:srgbClr val="FFC000"/>
              </a:solidFill>
              <a:prstDash val="sysDash"/>
              <a:round/>
            </a:ln>
            <a:effectLst/>
          </c:spPr>
          <c:marker>
            <c:symbol val="none"/>
          </c:marker>
          <c:cat>
            <c:strRef>
              <c:f>'12. EE Putumayo'!$A$7:$A$18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'12. EE Putumayo'!$M$7:$M$18</c:f>
              <c:numCache>
                <c:formatCode>0.00</c:formatCode>
                <c:ptCount val="12"/>
              </c:numCache>
            </c:numRef>
          </c:val>
          <c:smooth val="0"/>
          <c:extLst>
            <c:ext xmlns:c16="http://schemas.microsoft.com/office/drawing/2014/chart" uri="{C3380CC4-5D6E-409C-BE32-E72D297353CC}">
              <c16:uniqueId val="{00000000-F5CE-4273-80B2-2832EEC0CF57}"/>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'13. EEBP'!$J$6</c:f>
              <c:strCache>
                <c:ptCount val="1"/>
                <c:pt idx="0">
                  <c:v>CUV_119</c:v>
                </c:pt>
              </c:strCache>
            </c:strRef>
          </c:tx>
          <c:spPr>
            <a:ln w="28575" cap="rnd">
              <a:solidFill>
                <a:schemeClr val="accent1"/>
              </a:solidFill>
              <a:round/>
            </a:ln>
            <a:effectLst/>
          </c:spPr>
          <c:marker>
            <c:symbol val="none"/>
          </c:marker>
          <c:cat>
            <c:strRef>
              <c:f>'13. EEBP'!$A$7:$A$18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'13. EEBP'!$J$7:$J$18</c:f>
              <c:numCache>
                <c:formatCode>0.00</c:formatCode>
                <c:ptCount val="12"/>
                <c:pt idx="0">
                  <c:v>876.1</c:v>
                </c:pt>
                <c:pt idx="1">
                  <c:v>972.6</c:v>
                </c:pt>
                <c:pt idx="2">
                  <c:v>989.1</c:v>
                </c:pt>
                <c:pt idx="3">
                  <c:v>950</c:v>
                </c:pt>
                <c:pt idx="4">
                  <c:v>967.3</c:v>
                </c:pt>
                <c:pt idx="5">
                  <c:v>979.9</c:v>
                </c:pt>
                <c:pt idx="6">
                  <c:v>938.7</c:v>
                </c:pt>
                <c:pt idx="7">
                  <c:v>933.5</c:v>
                </c:pt>
                <c:pt idx="8">
                  <c:v>955.10001</c:v>
                </c:pt>
                <c:pt idx="9">
                  <c:v>961.1</c:v>
                </c:pt>
                <c:pt idx="10">
                  <c:v>1001.69999</c:v>
                </c:pt>
                <c:pt idx="11">
                  <c:v>1038.1000100000001</c:v>
                </c:pt>
              </c:numCache>
            </c:numRef>
          </c:val>
          <c:smooth val="0"/>
          <c:extLst>
            <c:ext xmlns:c16="http://schemas.microsoft.com/office/drawing/2014/chart" uri="{C3380CC4-5D6E-409C-BE32-E72D297353CC}">
              <c16:uniqueId val="{00000000-763F-48F1-9784-C8F82E6E6F8C}"/>
            </c:ext>
          </c:extLst>
        </c:ser>
        <c:ser>
          <c:idx val="1"/>
          <c:order val="1"/>
          <c:tx>
            <c:strRef>
              <c:f>'13. EEBP'!$K$6</c:f>
              <c:strCache>
                <c:ptCount val="1"/>
                <c:pt idx="0">
                  <c:v>CUV_Op</c:v>
                </c:pt>
              </c:strCache>
            </c:strRef>
          </c:tx>
          <c:spPr>
            <a:ln w="28575" cap="rnd">
              <a:solidFill>
                <a:schemeClr val="accent2"/>
              </a:solidFill>
              <a:prstDash val="lgDash"/>
              <a:round/>
            </a:ln>
            <a:effectLst/>
          </c:spPr>
          <c:marker>
            <c:symbol val="none"/>
          </c:marker>
          <c:cat>
            <c:strRef>
              <c:f>'13. EEBP'!$A$7:$A$18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'13. EEBP'!$K$7:$K$13</c:f>
              <c:numCache>
                <c:formatCode>0.00</c:formatCode>
                <c:ptCount val="7"/>
              </c:numCache>
            </c:numRef>
          </c:val>
          <c:smooth val="0"/>
          <c:extLst>
            <c:ext xmlns:c16="http://schemas.microsoft.com/office/drawing/2014/chart" uri="{C3380CC4-5D6E-409C-BE32-E72D297353CC}">
              <c16:uniqueId val="{00000001-763F-48F1-9784-C8F82E6E6F8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 CELSIA COLOMBIA Valle'!$J$6</c:f>
              <c:strCache>
                <c:ptCount val="1"/>
                <c:pt idx="0">
                  <c:v>CUV_119</c:v>
                </c:pt>
              </c:strCache>
            </c:strRef>
          </c:tx>
          <c:spPr>
            <a:ln w="28575" cap="rnd">
              <a:solidFill>
                <a:schemeClr val="accent1"/>
              </a:solidFill>
              <a:round/>
            </a:ln>
            <a:effectLst/>
          </c:spPr>
          <c:marker>
            <c:symbol val="none"/>
          </c:marker>
          <c:cat>
            <c:strRef>
              <c:f>'2. CELSIA COLOMBIA Valle'!$A$7:$A$18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 CELSIA COLOMBIA Valle'!$J$7:$J$18</c:f>
              <c:numCache>
                <c:formatCode>0.00</c:formatCode>
                <c:ptCount val="12"/>
                <c:pt idx="0">
                  <c:v>926.78</c:v>
                </c:pt>
                <c:pt idx="1">
                  <c:v>932.45</c:v>
                </c:pt>
                <c:pt idx="2">
                  <c:v>968.54</c:v>
                </c:pt>
                <c:pt idx="3">
                  <c:v>866.36</c:v>
                </c:pt>
                <c:pt idx="4">
                  <c:v>871.83</c:v>
                </c:pt>
                <c:pt idx="5">
                  <c:v>886.66</c:v>
                </c:pt>
                <c:pt idx="6">
                  <c:v>910.39</c:v>
                </c:pt>
                <c:pt idx="7">
                  <c:v>952.5</c:v>
                </c:pt>
                <c:pt idx="8">
                  <c:v>960.13</c:v>
                </c:pt>
                <c:pt idx="9">
                  <c:v>977.59</c:v>
                </c:pt>
                <c:pt idx="10">
                  <c:v>976.16</c:v>
                </c:pt>
                <c:pt idx="11">
                  <c:v>985.7</c:v>
                </c:pt>
              </c:numCache>
            </c:numRef>
          </c:val>
          <c:smooth val="0"/>
          <c:extLst>
            <c:ext xmlns:c16="http://schemas.microsoft.com/office/drawing/2014/chart" uri="{C3380CC4-5D6E-409C-BE32-E72D297353CC}">
              <c16:uniqueId val="{00000000-2B59-494C-9B6F-CA28A62E3E19}"/>
            </c:ext>
          </c:extLst>
        </c:ser>
        <c:ser>
          <c:idx val="1"/>
          <c:order val="1"/>
          <c:tx>
            <c:strRef>
              <c:f>'2. CELSIA COLOMBIA Valle'!$K$6</c:f>
              <c:strCache>
                <c:ptCount val="1"/>
                <c:pt idx="0">
                  <c:v>CUV_Op</c:v>
                </c:pt>
              </c:strCache>
            </c:strRef>
          </c:tx>
          <c:spPr>
            <a:ln w="28575" cap="rnd">
              <a:solidFill>
                <a:schemeClr val="accent2"/>
              </a:solidFill>
              <a:prstDash val="lgDash"/>
              <a:round/>
            </a:ln>
            <a:effectLst/>
          </c:spPr>
          <c:marker>
            <c:symbol val="none"/>
          </c:marker>
          <c:cat>
            <c:strRef>
              <c:f>'2. CELSIA COLOMBIA Valle'!$A$7:$A$18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 CELSIA COLOMBIA Valle'!$K$7:$K$13</c:f>
              <c:numCache>
                <c:formatCode>0.00</c:formatCode>
                <c:ptCount val="7"/>
              </c:numCache>
            </c:numRef>
          </c:val>
          <c:smooth val="0"/>
          <c:extLst>
            <c:ext xmlns:c16="http://schemas.microsoft.com/office/drawing/2014/chart" uri="{C3380CC4-5D6E-409C-BE32-E72D297353CC}">
              <c16:uniqueId val="{00000001-2B59-494C-9B6F-CA28A62E3E19}"/>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'13. EEBP'!$D$6</c:f>
              <c:strCache>
                <c:ptCount val="1"/>
                <c:pt idx="0">
                  <c:v>GM</c:v>
                </c:pt>
              </c:strCache>
            </c:strRef>
          </c:tx>
          <c:spPr>
            <a:solidFill>
              <a:schemeClr val="accent2"/>
            </a:solidFill>
            <a:ln>
              <a:noFill/>
            </a:ln>
            <a:effectLst/>
          </c:spPr>
          <c:val>
            <c:numRef>
              <c:f>'13. EEBP'!$D$7:$D$18</c:f>
              <c:numCache>
                <c:formatCode>0.00</c:formatCode>
                <c:ptCount val="12"/>
                <c:pt idx="0">
                  <c:v>380.58443999999997</c:v>
                </c:pt>
                <c:pt idx="1">
                  <c:v>473.70479999999998</c:v>
                </c:pt>
                <c:pt idx="2">
                  <c:v>472.14098000000001</c:v>
                </c:pt>
                <c:pt idx="3">
                  <c:v>447.14816000000002</c:v>
                </c:pt>
                <c:pt idx="4">
                  <c:v>446.35480000000001</c:v>
                </c:pt>
                <c:pt idx="5">
                  <c:v>450.55169999999998</c:v>
                </c:pt>
                <c:pt idx="6">
                  <c:v>445.36998999999997</c:v>
                </c:pt>
                <c:pt idx="7">
                  <c:v>459.86417999999998</c:v>
                </c:pt>
                <c:pt idx="8">
                  <c:v>453.28757000000002</c:v>
                </c:pt>
                <c:pt idx="9">
                  <c:v>455.53244999999998</c:v>
                </c:pt>
                <c:pt idx="10">
                  <c:v>502.92986999999999</c:v>
                </c:pt>
                <c:pt idx="11">
                  <c:v>527.60014999999999</c:v>
                </c:pt>
              </c:numCache>
            </c:numRef>
          </c:val>
          <c:extLst>
            <c:ext xmlns:c16="http://schemas.microsoft.com/office/drawing/2014/chart" uri="{C3380CC4-5D6E-409C-BE32-E72D297353CC}">
              <c16:uniqueId val="{00000000-5B19-4562-9A52-383B0C6A3329}"/>
            </c:ext>
          </c:extLst>
        </c:ser>
        <c:ser>
          <c:idx val="2"/>
          <c:order val="2"/>
          <c:tx>
            <c:strRef>
              <c:f>'13. EEBP'!$G$6</c:f>
              <c:strCache>
                <c:ptCount val="1"/>
                <c:pt idx="0">
                  <c:v>D</c:v>
                </c:pt>
              </c:strCache>
            </c:strRef>
          </c:tx>
          <c:spPr>
            <a:solidFill>
              <a:schemeClr val="accent3"/>
            </a:solidFill>
            <a:ln>
              <a:noFill/>
            </a:ln>
            <a:effectLst/>
          </c:spPr>
          <c:val>
            <c:numRef>
              <c:f>'13. EEBP'!$G$7:$G$18</c:f>
              <c:numCache>
                <c:formatCode>0.00</c:formatCode>
                <c:ptCount val="12"/>
                <c:pt idx="0">
                  <c:v>258.23372999999998</c:v>
                </c:pt>
                <c:pt idx="1">
                  <c:v>252.51365000000001</c:v>
                </c:pt>
                <c:pt idx="2">
                  <c:v>243.93835999999999</c:v>
                </c:pt>
                <c:pt idx="3">
                  <c:v>244.09614999999999</c:v>
                </c:pt>
                <c:pt idx="4">
                  <c:v>254.78675000000001</c:v>
                </c:pt>
                <c:pt idx="5">
                  <c:v>251.19015999999999</c:v>
                </c:pt>
                <c:pt idx="6">
                  <c:v>239.78276</c:v>
                </c:pt>
                <c:pt idx="7">
                  <c:v>243.93498</c:v>
                </c:pt>
                <c:pt idx="8">
                  <c:v>254.69497000000001</c:v>
                </c:pt>
                <c:pt idx="9">
                  <c:v>257.19328999999999</c:v>
                </c:pt>
                <c:pt idx="10">
                  <c:v>249.01036999999999</c:v>
                </c:pt>
                <c:pt idx="11">
                  <c:v>253.23455999999999</c:v>
                </c:pt>
              </c:numCache>
            </c:numRef>
          </c:val>
          <c:extLst>
            <c:ext xmlns:c16="http://schemas.microsoft.com/office/drawing/2014/chart" uri="{C3380CC4-5D6E-409C-BE32-E72D297353CC}">
              <c16:uniqueId val="{00000001-5B19-4562-9A52-383B0C6A3329}"/>
            </c:ext>
          </c:extLst>
        </c:ser>
        <c:ser>
          <c:idx val="3"/>
          <c:order val="3"/>
          <c:tx>
            <c:strRef>
              <c:f>'13. EEBP'!$H$6</c:f>
              <c:strCache>
                <c:ptCount val="1"/>
                <c:pt idx="0">
                  <c:v>CV</c:v>
                </c:pt>
              </c:strCache>
            </c:strRef>
          </c:tx>
          <c:spPr>
            <a:solidFill>
              <a:schemeClr val="accent4"/>
            </a:solidFill>
            <a:ln>
              <a:noFill/>
            </a:ln>
            <a:effectLst/>
          </c:spPr>
          <c:val>
            <c:numRef>
              <c:f>'13. EEBP'!$H$7:$H$18</c:f>
              <c:numCache>
                <c:formatCode>0.00</c:formatCode>
                <c:ptCount val="12"/>
                <c:pt idx="0">
                  <c:v>116.66555</c:v>
                </c:pt>
                <c:pt idx="1">
                  <c:v>118.92122999999999</c:v>
                </c:pt>
                <c:pt idx="2">
                  <c:v>125.41894000000001</c:v>
                </c:pt>
                <c:pt idx="3">
                  <c:v>116.05755000000001</c:v>
                </c:pt>
                <c:pt idx="4">
                  <c:v>123.79011</c:v>
                </c:pt>
                <c:pt idx="5">
                  <c:v>126.53394</c:v>
                </c:pt>
                <c:pt idx="6">
                  <c:v>131.37307000000001</c:v>
                </c:pt>
                <c:pt idx="7">
                  <c:v>126.9699</c:v>
                </c:pt>
                <c:pt idx="8">
                  <c:v>121.01598</c:v>
                </c:pt>
                <c:pt idx="9">
                  <c:v>122.50611000000001</c:v>
                </c:pt>
                <c:pt idx="10">
                  <c:v>113.92666</c:v>
                </c:pt>
                <c:pt idx="11">
                  <c:v>121.94934000000001</c:v>
                </c:pt>
              </c:numCache>
            </c:numRef>
          </c:val>
          <c:extLst>
            <c:ext xmlns:c16="http://schemas.microsoft.com/office/drawing/2014/chart" uri="{C3380CC4-5D6E-409C-BE32-E72D297353CC}">
              <c16:uniqueId val="{00000002-5B19-4562-9A52-383B0C6A3329}"/>
            </c:ext>
          </c:extLst>
        </c:ser>
        <c:ser>
          <c:idx val="4"/>
          <c:order val="4"/>
          <c:tx>
            <c:strRef>
              <c:f>'13. EEBP'!$F$6</c:f>
              <c:strCache>
                <c:ptCount val="1"/>
                <c:pt idx="0">
                  <c:v>PR</c:v>
                </c:pt>
              </c:strCache>
            </c:strRef>
          </c:tx>
          <c:spPr>
            <a:solidFill>
              <a:schemeClr val="accent5"/>
            </a:solidFill>
            <a:ln>
              <a:noFill/>
            </a:ln>
            <a:effectLst/>
          </c:spPr>
          <c:val>
            <c:numRef>
              <c:f>'13. EEBP'!$F$7:$F$18</c:f>
              <c:numCache>
                <c:formatCode>0.00</c:formatCode>
                <c:ptCount val="12"/>
                <c:pt idx="0">
                  <c:v>53.911709999999999</c:v>
                </c:pt>
                <c:pt idx="1">
                  <c:v>65.80968</c:v>
                </c:pt>
                <c:pt idx="2">
                  <c:v>63.940800000000003</c:v>
                </c:pt>
                <c:pt idx="3">
                  <c:v>62.594459999999998</c:v>
                </c:pt>
                <c:pt idx="4">
                  <c:v>61.315179999999998</c:v>
                </c:pt>
                <c:pt idx="5">
                  <c:v>62.4392</c:v>
                </c:pt>
                <c:pt idx="6">
                  <c:v>61.148069999999997</c:v>
                </c:pt>
                <c:pt idx="7">
                  <c:v>64.073080000000004</c:v>
                </c:pt>
                <c:pt idx="8">
                  <c:v>62.324660000000002</c:v>
                </c:pt>
                <c:pt idx="9">
                  <c:v>63.318539999999999</c:v>
                </c:pt>
                <c:pt idx="10">
                  <c:v>69.387550000000005</c:v>
                </c:pt>
                <c:pt idx="11">
                  <c:v>70.793340000000001</c:v>
                </c:pt>
              </c:numCache>
            </c:numRef>
          </c:val>
          <c:extLst>
            <c:ext xmlns:c16="http://schemas.microsoft.com/office/drawing/2014/chart" uri="{C3380CC4-5D6E-409C-BE32-E72D297353CC}">
              <c16:uniqueId val="{00000003-5B19-4562-9A52-383B0C6A3329}"/>
            </c:ext>
          </c:extLst>
        </c:ser>
        <c:ser>
          <c:idx val="5"/>
          <c:order val="5"/>
          <c:tx>
            <c:strRef>
              <c:f>'13. EEBP'!$E$6</c:f>
              <c:strCache>
                <c:ptCount val="1"/>
                <c:pt idx="0">
                  <c:v>TM</c:v>
                </c:pt>
              </c:strCache>
            </c:strRef>
          </c:tx>
          <c:spPr>
            <a:solidFill>
              <a:schemeClr val="accent6"/>
            </a:solidFill>
            <a:ln>
              <a:noFill/>
            </a:ln>
            <a:effectLst/>
          </c:spPr>
          <c:val>
            <c:numRef>
              <c:f>'13. EEBP'!$E$7:$E$18</c:f>
              <c:numCache>
                <c:formatCode>0.00</c:formatCode>
                <c:ptCount val="12"/>
                <c:pt idx="0">
                  <c:v>57.433459999999997</c:v>
                </c:pt>
                <c:pt idx="1">
                  <c:v>54.266739999999999</c:v>
                </c:pt>
                <c:pt idx="2">
                  <c:v>47.963389999999997</c:v>
                </c:pt>
                <c:pt idx="3">
                  <c:v>52.837389999999999</c:v>
                </c:pt>
                <c:pt idx="4">
                  <c:v>55.932389999999998</c:v>
                </c:pt>
                <c:pt idx="5">
                  <c:v>57.142009999999999</c:v>
                </c:pt>
                <c:pt idx="6">
                  <c:v>48.551650000000002</c:v>
                </c:pt>
                <c:pt idx="7">
                  <c:v>52.277160000000002</c:v>
                </c:pt>
                <c:pt idx="8">
                  <c:v>55.369109999999999</c:v>
                </c:pt>
                <c:pt idx="9">
                  <c:v>58.192230000000002</c:v>
                </c:pt>
                <c:pt idx="10">
                  <c:v>56.032690000000002</c:v>
                </c:pt>
                <c:pt idx="11">
                  <c:v>49.846739999999997</c:v>
                </c:pt>
              </c:numCache>
            </c:numRef>
          </c:val>
          <c:extLst>
            <c:ext xmlns:c16="http://schemas.microsoft.com/office/drawing/2014/chart" uri="{C3380CC4-5D6E-409C-BE32-E72D297353CC}">
              <c16:uniqueId val="{00000004-5B19-4562-9A52-383B0C6A3329}"/>
            </c:ext>
          </c:extLst>
        </c:ser>
        <c:ser>
          <c:idx val="6"/>
          <c:order val="6"/>
          <c:tx>
            <c:strRef>
              <c:f>'13. EEBP'!$I$6</c:f>
              <c:strCache>
                <c:ptCount val="1"/>
                <c:pt idx="0">
                  <c:v>RM</c:v>
                </c:pt>
              </c:strCache>
            </c:strRef>
          </c:tx>
          <c:spPr>
            <a:solidFill>
              <a:schemeClr val="accent5">
                <a:lumMod val="75000"/>
              </a:schemeClr>
            </a:solidFill>
            <a:ln>
              <a:noFill/>
            </a:ln>
            <a:effectLst/>
          </c:spPr>
          <c:val>
            <c:numRef>
              <c:f>'13. EEBP'!$I$7:$I$18</c:f>
              <c:numCache>
                <c:formatCode>0.00</c:formatCode>
                <c:ptCount val="12"/>
                <c:pt idx="0">
                  <c:v>9.2111099999999997</c:v>
                </c:pt>
                <c:pt idx="1">
                  <c:v>7.3838999999999997</c:v>
                </c:pt>
                <c:pt idx="2">
                  <c:v>35.697539999999996</c:v>
                </c:pt>
                <c:pt idx="3">
                  <c:v>27.266290000000001</c:v>
                </c:pt>
                <c:pt idx="4">
                  <c:v>25.12077</c:v>
                </c:pt>
                <c:pt idx="5">
                  <c:v>32.0428</c:v>
                </c:pt>
                <c:pt idx="6">
                  <c:v>12.474460000000001</c:v>
                </c:pt>
                <c:pt idx="7">
                  <c:v>-13.62</c:v>
                </c:pt>
                <c:pt idx="8">
                  <c:v>8.4077199999999994</c:v>
                </c:pt>
                <c:pt idx="9">
                  <c:v>4.35738</c:v>
                </c:pt>
                <c:pt idx="10">
                  <c:v>10.412850000000001</c:v>
                </c:pt>
                <c:pt idx="11">
                  <c:v>14.675879999999999</c:v>
                </c:pt>
              </c:numCache>
            </c:numRef>
          </c:val>
          <c:extLst>
            <c:ext xmlns:c16="http://schemas.microsoft.com/office/drawing/2014/chart" uri="{C3380CC4-5D6E-409C-BE32-E72D297353CC}">
              <c16:uniqueId val="{00000005-5B19-4562-9A52-383B0C6A3329}"/>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'13. EEBP'!$J$6</c:f>
              <c:strCache>
                <c:ptCount val="1"/>
                <c:pt idx="0">
                  <c:v>CUV_119</c:v>
                </c:pt>
              </c:strCache>
            </c:strRef>
          </c:tx>
          <c:spPr>
            <a:ln w="28575" cap="rnd" cmpd="sng" algn="ctr">
              <a:solidFill>
                <a:schemeClr val="tx1"/>
              </a:solidFill>
              <a:prstDash val="solid"/>
              <a:round/>
            </a:ln>
            <a:effectLst/>
          </c:spPr>
          <c:marker>
            <c:symbol val="none"/>
          </c:marker>
          <c:cat>
            <c:strRef>
              <c:f>'13. EEBP'!$A$7:$A$18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'13. EEBP'!$J$7:$J$18</c:f>
              <c:numCache>
                <c:formatCode>0.00</c:formatCode>
                <c:ptCount val="12"/>
                <c:pt idx="0">
                  <c:v>876.1</c:v>
                </c:pt>
                <c:pt idx="1">
                  <c:v>972.6</c:v>
                </c:pt>
                <c:pt idx="2">
                  <c:v>989.1</c:v>
                </c:pt>
                <c:pt idx="3">
                  <c:v>950</c:v>
                </c:pt>
                <c:pt idx="4">
                  <c:v>967.3</c:v>
                </c:pt>
                <c:pt idx="5">
                  <c:v>979.9</c:v>
                </c:pt>
                <c:pt idx="6">
                  <c:v>938.7</c:v>
                </c:pt>
                <c:pt idx="7">
                  <c:v>933.5</c:v>
                </c:pt>
                <c:pt idx="8">
                  <c:v>955.10001</c:v>
                </c:pt>
                <c:pt idx="9">
                  <c:v>961.1</c:v>
                </c:pt>
                <c:pt idx="10">
                  <c:v>1001.69999</c:v>
                </c:pt>
                <c:pt idx="11">
                  <c:v>1038.1000100000001</c:v>
                </c:pt>
              </c:numCache>
            </c:numRef>
          </c:val>
          <c:smooth val="0"/>
          <c:extLst>
            <c:ext xmlns:c16="http://schemas.microsoft.com/office/drawing/2014/chart" uri="{C3380CC4-5D6E-409C-BE32-E72D297353CC}">
              <c16:uniqueId val="{00000006-5B19-4562-9A52-383B0C6A3329}"/>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'13. EEBP'!$P$7</c:f>
              <c:strCache>
                <c:ptCount val="1"/>
                <c:pt idx="0">
                  <c:v>Mar-24</c:v>
                </c:pt>
              </c:strCache>
            </c:strRef>
          </c:tx>
          <c:spPr>
            <a:solidFill>
              <a:schemeClr val="accent6">
                <a:tint val="4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EEBP'!$S$7:$W$7</c:f>
              <c:numCache>
                <c:formatCode>0.00</c:formatCode>
                <c:ptCount val="5"/>
                <c:pt idx="0">
                  <c:v>350.44</c:v>
                </c:pt>
                <c:pt idx="1">
                  <c:v>438.05</c:v>
                </c:pt>
                <c:pt idx="2">
                  <c:v>744.68</c:v>
                </c:pt>
                <c:pt idx="3">
                  <c:v>876.1</c:v>
                </c:pt>
                <c:pt idx="4">
                  <c:v>1051.32</c:v>
                </c:pt>
              </c:numCache>
            </c:numRef>
          </c:val>
          <c:extLst>
            <c:ext xmlns:c16="http://schemas.microsoft.com/office/drawing/2014/chart" uri="{C3380CC4-5D6E-409C-BE32-E72D297353CC}">
              <c16:uniqueId val="{00000000-5018-460F-B629-509571E45CBE}"/>
            </c:ext>
          </c:extLst>
        </c:ser>
        <c:ser>
          <c:idx val="1"/>
          <c:order val="1"/>
          <c:tx>
            <c:strRef>
              <c:f>'13. EEBP'!$P$8</c:f>
              <c:strCache>
                <c:ptCount val="1"/>
                <c:pt idx="0">
                  <c:v>Abr-24</c:v>
                </c:pt>
              </c:strCache>
            </c:strRef>
          </c:tx>
          <c:spPr>
            <a:solidFill>
              <a:schemeClr val="accent6">
                <a:tint val="5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EEBP'!$S$8:$W$8</c:f>
              <c:numCache>
                <c:formatCode>0.00</c:formatCode>
                <c:ptCount val="5"/>
                <c:pt idx="0">
                  <c:v>389.04</c:v>
                </c:pt>
                <c:pt idx="1">
                  <c:v>486.3</c:v>
                </c:pt>
                <c:pt idx="2">
                  <c:v>826.71</c:v>
                </c:pt>
                <c:pt idx="3">
                  <c:v>972.6</c:v>
                </c:pt>
                <c:pt idx="4">
                  <c:v>1167.1199999999999</c:v>
                </c:pt>
              </c:numCache>
            </c:numRef>
          </c:val>
          <c:extLst>
            <c:ext xmlns:c16="http://schemas.microsoft.com/office/drawing/2014/chart" uri="{C3380CC4-5D6E-409C-BE32-E72D297353CC}">
              <c16:uniqueId val="{00000001-5018-460F-B629-509571E45CBE}"/>
            </c:ext>
          </c:extLst>
        </c:ser>
        <c:ser>
          <c:idx val="2"/>
          <c:order val="2"/>
          <c:tx>
            <c:strRef>
              <c:f>'13. EEBP'!$P$9</c:f>
              <c:strCache>
                <c:ptCount val="1"/>
                <c:pt idx="0">
                  <c:v>May-24</c:v>
                </c:pt>
              </c:strCache>
            </c:strRef>
          </c:tx>
          <c:spPr>
            <a:solidFill>
              <a:schemeClr val="accent6">
                <a:tint val="6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EEBP'!$S$9:$W$9</c:f>
              <c:numCache>
                <c:formatCode>0.00</c:formatCode>
                <c:ptCount val="5"/>
                <c:pt idx="0">
                  <c:v>395.64</c:v>
                </c:pt>
                <c:pt idx="1">
                  <c:v>494.55</c:v>
                </c:pt>
                <c:pt idx="2">
                  <c:v>840.73</c:v>
                </c:pt>
                <c:pt idx="3">
                  <c:v>989.1</c:v>
                </c:pt>
                <c:pt idx="4">
                  <c:v>1186.92</c:v>
                </c:pt>
              </c:numCache>
            </c:numRef>
          </c:val>
          <c:extLst>
            <c:ext xmlns:c16="http://schemas.microsoft.com/office/drawing/2014/chart" uri="{C3380CC4-5D6E-409C-BE32-E72D297353CC}">
              <c16:uniqueId val="{00000002-5018-460F-B629-509571E45CBE}"/>
            </c:ext>
          </c:extLst>
        </c:ser>
        <c:ser>
          <c:idx val="3"/>
          <c:order val="3"/>
          <c:tx>
            <c:strRef>
              <c:f>'13. EEBP'!$P$10</c:f>
              <c:strCache>
                <c:ptCount val="1"/>
                <c:pt idx="0">
                  <c:v>Jun-24</c:v>
                </c:pt>
              </c:strCache>
            </c:strRef>
          </c:tx>
          <c:spPr>
            <a:solidFill>
              <a:schemeClr val="accent6">
                <a:tint val="7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EEBP'!$S$10:$W$10</c:f>
              <c:numCache>
                <c:formatCode>0.00</c:formatCode>
                <c:ptCount val="5"/>
                <c:pt idx="0">
                  <c:v>380</c:v>
                </c:pt>
                <c:pt idx="1">
                  <c:v>475</c:v>
                </c:pt>
                <c:pt idx="2">
                  <c:v>807.5</c:v>
                </c:pt>
                <c:pt idx="3">
                  <c:v>950</c:v>
                </c:pt>
                <c:pt idx="4">
                  <c:v>1140</c:v>
                </c:pt>
              </c:numCache>
            </c:numRef>
          </c:val>
          <c:extLst>
            <c:ext xmlns:c16="http://schemas.microsoft.com/office/drawing/2014/chart" uri="{C3380CC4-5D6E-409C-BE32-E72D297353CC}">
              <c16:uniqueId val="{00000003-5018-460F-B629-509571E45CBE}"/>
            </c:ext>
          </c:extLst>
        </c:ser>
        <c:ser>
          <c:idx val="4"/>
          <c:order val="4"/>
          <c:tx>
            <c:strRef>
              <c:f>'13. EEBP'!$P$11</c:f>
              <c:strCache>
                <c:ptCount val="1"/>
                <c:pt idx="0">
                  <c:v>Jul-24</c:v>
                </c:pt>
              </c:strCache>
            </c:strRef>
          </c:tx>
          <c:spPr>
            <a:solidFill>
              <a:schemeClr val="accent6">
                <a:tint val="8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EEBP'!$S$11:$W$11</c:f>
              <c:numCache>
                <c:formatCode>0.00</c:formatCode>
                <c:ptCount val="5"/>
                <c:pt idx="0">
                  <c:v>398.58679999999998</c:v>
                </c:pt>
                <c:pt idx="1">
                  <c:v>498.23340000000002</c:v>
                </c:pt>
                <c:pt idx="2">
                  <c:v>822.2</c:v>
                </c:pt>
                <c:pt idx="3">
                  <c:v>967.3</c:v>
                </c:pt>
                <c:pt idx="4">
                  <c:v>1160.76</c:v>
                </c:pt>
              </c:numCache>
            </c:numRef>
          </c:val>
          <c:extLst>
            <c:ext xmlns:c16="http://schemas.microsoft.com/office/drawing/2014/chart" uri="{C3380CC4-5D6E-409C-BE32-E72D297353CC}">
              <c16:uniqueId val="{00000004-5018-460F-B629-509571E45CBE}"/>
            </c:ext>
          </c:extLst>
        </c:ser>
        <c:ser>
          <c:idx val="5"/>
          <c:order val="5"/>
          <c:tx>
            <c:strRef>
              <c:f>'13. EEBP'!$P$12</c:f>
              <c:strCache>
                <c:ptCount val="1"/>
                <c:pt idx="0">
                  <c:v>Ago-24</c:v>
                </c:pt>
              </c:strCache>
            </c:strRef>
          </c:tx>
          <c:spPr>
            <a:solidFill>
              <a:schemeClr val="accent6">
                <a:tint val="95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EEBP'!$S$12:$W$12</c:f>
              <c:numCache>
                <c:formatCode>0.00</c:formatCode>
                <c:ptCount val="5"/>
                <c:pt idx="0">
                  <c:v>399.39299999999997</c:v>
                </c:pt>
                <c:pt idx="1">
                  <c:v>499.24110000000002</c:v>
                </c:pt>
                <c:pt idx="2">
                  <c:v>832.91</c:v>
                </c:pt>
                <c:pt idx="3">
                  <c:v>979.9</c:v>
                </c:pt>
                <c:pt idx="4">
                  <c:v>1175.8799999999999</c:v>
                </c:pt>
              </c:numCache>
            </c:numRef>
          </c:val>
          <c:extLst>
            <c:ext xmlns:c16="http://schemas.microsoft.com/office/drawing/2014/chart" uri="{C3380CC4-5D6E-409C-BE32-E72D297353CC}">
              <c16:uniqueId val="{00000005-5018-460F-B629-509571E45CBE}"/>
            </c:ext>
          </c:extLst>
        </c:ser>
        <c:ser>
          <c:idx val="6"/>
          <c:order val="6"/>
          <c:tx>
            <c:strRef>
              <c:f>'13. EEBP'!$P$13</c:f>
              <c:strCache>
                <c:ptCount val="1"/>
                <c:pt idx="0">
                  <c:v>Sep-24</c:v>
                </c:pt>
              </c:strCache>
            </c:strRef>
          </c:tx>
          <c:spPr>
            <a:solidFill>
              <a:schemeClr val="accent6">
                <a:shade val="94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EEBP'!$S$13:$W$13</c:f>
              <c:numCache>
                <c:formatCode>0.00</c:formatCode>
                <c:ptCount val="5"/>
                <c:pt idx="0">
                  <c:v>399.39</c:v>
                </c:pt>
                <c:pt idx="1">
                  <c:v>499.24</c:v>
                </c:pt>
                <c:pt idx="2">
                  <c:v>797.89499999999998</c:v>
                </c:pt>
                <c:pt idx="3">
                  <c:v>938.7</c:v>
                </c:pt>
                <c:pt idx="4">
                  <c:v>1126.44</c:v>
                </c:pt>
              </c:numCache>
            </c:numRef>
          </c:val>
          <c:extLst>
            <c:ext xmlns:c16="http://schemas.microsoft.com/office/drawing/2014/chart" uri="{C3380CC4-5D6E-409C-BE32-E72D297353CC}">
              <c16:uniqueId val="{00000006-5018-460F-B629-509571E45CBE}"/>
            </c:ext>
          </c:extLst>
        </c:ser>
        <c:ser>
          <c:idx val="7"/>
          <c:order val="7"/>
          <c:tx>
            <c:strRef>
              <c:f>'13. EEBP'!$P$14</c:f>
              <c:strCache>
                <c:ptCount val="1"/>
                <c:pt idx="0">
                  <c:v>Oct-24</c:v>
                </c:pt>
              </c:strCache>
            </c:strRef>
          </c:tx>
          <c:spPr>
            <a:solidFill>
              <a:schemeClr val="accent6">
                <a:shade val="8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EEBP'!$S$14:$W$14</c:f>
              <c:numCache>
                <c:formatCode>0.00</c:formatCode>
                <c:ptCount val="5"/>
                <c:pt idx="0">
                  <c:v>400.36</c:v>
                </c:pt>
                <c:pt idx="1">
                  <c:v>500.46</c:v>
                </c:pt>
                <c:pt idx="2">
                  <c:v>793.47500000000002</c:v>
                </c:pt>
                <c:pt idx="3">
                  <c:v>933.5</c:v>
                </c:pt>
                <c:pt idx="4">
                  <c:v>1120.2</c:v>
                </c:pt>
              </c:numCache>
            </c:numRef>
          </c:val>
          <c:extLst>
            <c:ext xmlns:c16="http://schemas.microsoft.com/office/drawing/2014/chart" uri="{C3380CC4-5D6E-409C-BE32-E72D297353CC}">
              <c16:uniqueId val="{00000007-5018-460F-B629-509571E45CBE}"/>
            </c:ext>
          </c:extLst>
        </c:ser>
        <c:ser>
          <c:idx val="8"/>
          <c:order val="8"/>
          <c:tx>
            <c:strRef>
              <c:f>'13. EEBP'!$P$15</c:f>
              <c:strCache>
                <c:ptCount val="1"/>
                <c:pt idx="0">
                  <c:v>Nov-24</c:v>
                </c:pt>
              </c:strCache>
            </c:strRef>
          </c:tx>
          <c:spPr>
            <a:solidFill>
              <a:schemeClr val="accent6">
                <a:shade val="73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EEBP'!$S$15:$W$15</c:f>
              <c:numCache>
                <c:formatCode>0.00</c:formatCode>
                <c:ptCount val="5"/>
                <c:pt idx="0">
                  <c:v>399.83</c:v>
                </c:pt>
                <c:pt idx="1">
                  <c:v>499.8</c:v>
                </c:pt>
                <c:pt idx="2">
                  <c:v>811.83500000000004</c:v>
                </c:pt>
                <c:pt idx="3">
                  <c:v>955.1</c:v>
                </c:pt>
                <c:pt idx="4">
                  <c:v>1146.1199999999999</c:v>
                </c:pt>
              </c:numCache>
            </c:numRef>
          </c:val>
          <c:extLst>
            <c:ext xmlns:c16="http://schemas.microsoft.com/office/drawing/2014/chart" uri="{C3380CC4-5D6E-409C-BE32-E72D297353CC}">
              <c16:uniqueId val="{00000008-5018-460F-B629-509571E45CBE}"/>
            </c:ext>
          </c:extLst>
        </c:ser>
        <c:ser>
          <c:idx val="9"/>
          <c:order val="9"/>
          <c:tx>
            <c:strRef>
              <c:f>'13. EEBP'!$P$16</c:f>
              <c:strCache>
                <c:ptCount val="1"/>
                <c:pt idx="0">
                  <c:v>Dic-24</c:v>
                </c:pt>
              </c:strCache>
            </c:strRef>
          </c:tx>
          <c:spPr>
            <a:solidFill>
              <a:schemeClr val="accent6">
                <a:shade val="62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EEBP'!$S$16:$W$16</c:f>
              <c:numCache>
                <c:formatCode>0.00</c:formatCode>
                <c:ptCount val="5"/>
                <c:pt idx="0">
                  <c:v>400.91</c:v>
                </c:pt>
                <c:pt idx="1">
                  <c:v>501.16</c:v>
                </c:pt>
                <c:pt idx="2">
                  <c:v>816.93499999999995</c:v>
                </c:pt>
                <c:pt idx="3">
                  <c:v>961.1</c:v>
                </c:pt>
                <c:pt idx="4">
                  <c:v>1153.32</c:v>
                </c:pt>
              </c:numCache>
            </c:numRef>
          </c:val>
          <c:extLst>
            <c:ext xmlns:c16="http://schemas.microsoft.com/office/drawing/2014/chart" uri="{C3380CC4-5D6E-409C-BE32-E72D297353CC}">
              <c16:uniqueId val="{00000009-5018-460F-B629-509571E45CBE}"/>
            </c:ext>
          </c:extLst>
        </c:ser>
        <c:ser>
          <c:idx val="10"/>
          <c:order val="10"/>
          <c:tx>
            <c:strRef>
              <c:f>'13. EEBP'!$P$17</c:f>
              <c:strCache>
                <c:ptCount val="1"/>
                <c:pt idx="0">
                  <c:v>Ene-25</c:v>
                </c:pt>
              </c:strCache>
            </c:strRef>
          </c:tx>
          <c:spPr>
            <a:solidFill>
              <a:schemeClr val="accent6">
                <a:shade val="51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EEBP'!$S$17:$W$17</c:f>
              <c:numCache>
                <c:formatCode>0.00</c:formatCode>
                <c:ptCount val="5"/>
                <c:pt idx="0">
                  <c:v>402.74</c:v>
                </c:pt>
                <c:pt idx="1">
                  <c:v>503.45</c:v>
                </c:pt>
                <c:pt idx="2">
                  <c:v>851.44500000000005</c:v>
                </c:pt>
                <c:pt idx="3">
                  <c:v>1001.69999</c:v>
                </c:pt>
                <c:pt idx="4">
                  <c:v>1202.039988</c:v>
                </c:pt>
              </c:numCache>
            </c:numRef>
          </c:val>
          <c:extLst>
            <c:ext xmlns:c16="http://schemas.microsoft.com/office/drawing/2014/chart" uri="{C3380CC4-5D6E-409C-BE32-E72D297353CC}">
              <c16:uniqueId val="{0000000A-5018-460F-B629-509571E45CBE}"/>
            </c:ext>
          </c:extLst>
        </c:ser>
        <c:ser>
          <c:idx val="11"/>
          <c:order val="11"/>
          <c:tx>
            <c:strRef>
              <c:f>'13. EEBP'!$P$18</c:f>
              <c:strCache>
                <c:ptCount val="1"/>
                <c:pt idx="0">
                  <c:v>Feb-25</c:v>
                </c:pt>
              </c:strCache>
            </c:strRef>
          </c:tx>
          <c:spPr>
            <a:solidFill>
              <a:schemeClr val="accent6">
                <a:shade val="40000"/>
              </a:schemeClr>
            </a:solidFill>
            <a:ln>
              <a:noFill/>
            </a:ln>
            <a:effectLst/>
          </c:spPr>
          <c:invertIfNegative val="0"/>
          <c:cat>
            <c:strRef>
              <c:f>'13. EEBP'!$S$6:$W$6</c:f>
              <c:strCache>
                <c:ptCount val="5"/>
                <c:pt idx="0">
                  <c:v>ESTRATO 1</c:v>
                </c:pt>
                <c:pt idx="1">
                  <c:v>ESTRATO 2</c:v>
                </c:pt>
                <c:pt idx="2">
                  <c:v>ESTRATO 3</c:v>
                </c:pt>
                <c:pt idx="3">
                  <c:v>ESTRATO 4</c:v>
                </c:pt>
                <c:pt idx="4">
                  <c:v>ESTRATO 5 y 6, Ind y Com</c:v>
                </c:pt>
              </c:strCache>
            </c:strRef>
          </c:cat>
          <c:val>
            <c:numRef>
              <c:f>'13. EEBP'!$S$18:$W$18</c:f>
              <c:numCache>
                <c:formatCode>0.00</c:formatCode>
                <c:ptCount val="5"/>
                <c:pt idx="0">
                  <c:v>415.24</c:v>
                </c:pt>
                <c:pt idx="1">
                  <c:v>519.04999999999995</c:v>
                </c:pt>
                <c:pt idx="2">
                  <c:v>882.38499999999999</c:v>
                </c:pt>
                <c:pt idx="3">
                  <c:v>1038.0999999999999</c:v>
                </c:pt>
                <c:pt idx="4">
                  <c:v>1245.7199999999998</c:v>
                </c:pt>
              </c:numCache>
            </c:numRef>
          </c:val>
          <c:extLst>
            <c:ext xmlns:c16="http://schemas.microsoft.com/office/drawing/2014/chart" uri="{C3380CC4-5D6E-409C-BE32-E72D297353CC}">
              <c16:uniqueId val="{0000000B-5018-460F-B629-509571E45CB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'13. EEBP'!$M$6</c:f>
              <c:strCache>
                <c:ptCount val="1"/>
                <c:pt idx="0">
                  <c:v>COT</c:v>
                </c:pt>
              </c:strCache>
            </c:strRef>
          </c:tx>
          <c:spPr>
            <a:ln w="28575" cap="rnd">
              <a:solidFill>
                <a:srgbClr val="FFC000"/>
              </a:solidFill>
              <a:prstDash val="sysDash"/>
              <a:round/>
            </a:ln>
            <a:effectLst/>
          </c:spPr>
          <c:marker>
            <c:symbol val="none"/>
          </c:marker>
          <c:cat>
            <c:strRef>
              <c:f>'13. EEBP'!$A$7:$A$18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'13. EEBP'!$M$7:$M$18</c:f>
              <c:numCache>
                <c:formatCode>0.00</c:formatCode>
                <c:ptCount val="12"/>
              </c:numCache>
            </c:numRef>
          </c:val>
          <c:smooth val="0"/>
          <c:extLst>
            <c:ext xmlns:c16="http://schemas.microsoft.com/office/drawing/2014/chart" uri="{C3380CC4-5D6E-409C-BE32-E72D297353CC}">
              <c16:uniqueId val="{00000000-2A5F-40DC-94CC-5BB80DCCDA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'14. EEP PEREIRA'!$J$6</c:f>
              <c:strCache>
                <c:ptCount val="1"/>
                <c:pt idx="0">
                  <c:v>CUV_119</c:v>
                </c:pt>
              </c:strCache>
            </c:strRef>
          </c:tx>
          <c:spPr>
            <a:ln w="28575" cap="rnd">
              <a:solidFill>
                <a:schemeClr val="accent1"/>
              </a:solidFill>
              <a:round/>
            </a:ln>
            <a:effectLst/>
          </c:spPr>
          <c:marker>
            <c:symbol val="none"/>
          </c:marker>
          <c:cat>
            <c:strRef>
              <c:f>'14. EEP PEREIRA'!$A$7:$A$18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'14. EEP PEREIRA'!$J$7:$J$18</c:f>
              <c:numCache>
                <c:formatCode>0.00</c:formatCode>
                <c:ptCount val="12"/>
                <c:pt idx="0">
                  <c:v>915.4</c:v>
                </c:pt>
                <c:pt idx="1">
                  <c:v>921.84</c:v>
                </c:pt>
                <c:pt idx="2">
                  <c:v>936.19</c:v>
                </c:pt>
                <c:pt idx="3">
                  <c:v>832.51</c:v>
                </c:pt>
                <c:pt idx="4">
                  <c:v>836.39</c:v>
                </c:pt>
                <c:pt idx="5">
                  <c:v>848.22</c:v>
                </c:pt>
                <c:pt idx="6">
                  <c:v>832.98720000000003</c:v>
                </c:pt>
                <c:pt idx="7">
                  <c:v>878.5847</c:v>
                </c:pt>
                <c:pt idx="8">
                  <c:v>856.32</c:v>
                </c:pt>
                <c:pt idx="9">
                  <c:v>852.03520000000003</c:v>
                </c:pt>
                <c:pt idx="10">
                  <c:v>881.99810000000002</c:v>
                </c:pt>
                <c:pt idx="11">
                  <c:v>860.97730000000001</c:v>
                </c:pt>
              </c:numCache>
            </c:numRef>
          </c:val>
          <c:smooth val="0"/>
          <c:extLst>
            <c:ext xmlns:c16="http://schemas.microsoft.com/office/drawing/2014/chart" uri="{C3380CC4-5D6E-409C-BE32-E72D297353CC}">
              <c16:uniqueId val="{00000000-CAAD-47AE-B23D-0F2342CF370C}"/>
            </c:ext>
          </c:extLst>
        </c:ser>
        <c:ser>
          <c:idx val="1"/>
          <c:order val="1"/>
          <c:tx>
            <c:strRef>
              <c:f>'14. EEP PEREIRA'!$K$6</c:f>
              <c:strCache>
                <c:ptCount val="1"/>
                <c:pt idx="0">
                  <c:v>CUV_Op</c:v>
                </c:pt>
              </c:strCache>
            </c:strRef>
          </c:tx>
          <c:spPr>
            <a:ln w="28575" cap="rnd">
              <a:solidFill>
                <a:schemeClr val="accent2"/>
              </a:solidFill>
              <a:prstDash val="lgDash"/>
              <a:round/>
            </a:ln>
            <a:effectLst/>
          </c:spPr>
          <c:marker>
            <c:symbol val="none"/>
          </c:marker>
          <c:cat>
            <c:strRef>
              <c:f>'14. EEP PEREIRA'!$A$7:$A$18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'14. EEP PEREIRA'!$K$7:$K$13</c:f>
              <c:numCache>
                <c:formatCode>0.00</c:formatCode>
                <c:ptCount val="7"/>
              </c:numCache>
            </c:numRef>
          </c:val>
          <c:smooth val="0"/>
          <c:extLst>
            <c:ext xmlns:c16="http://schemas.microsoft.com/office/drawing/2014/chart" uri="{C3380CC4-5D6E-409C-BE32-E72D297353CC}">
              <c16:uniqueId val="{00000001-CAAD-47AE-B23D-0F2342CF370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'14. EEP PEREIRA'!$D$6</c:f>
              <c:strCache>
                <c:ptCount val="1"/>
                <c:pt idx="0">
                  <c:v>GM</c:v>
                </c:pt>
              </c:strCache>
            </c:strRef>
          </c:tx>
          <c:spPr>
            <a:solidFill>
              <a:schemeClr val="accent2"/>
            </a:solidFill>
            <a:ln>
              <a:noFill/>
            </a:ln>
            <a:effectLst/>
          </c:spPr>
          <c:val>
            <c:numRef>
              <c:f>'14. EEP PEREIRA'!$D$7:$D$18</c:f>
              <c:numCache>
                <c:formatCode>0.00</c:formatCode>
                <c:ptCount val="12"/>
                <c:pt idx="0">
                  <c:v>392.54</c:v>
                </c:pt>
                <c:pt idx="1">
                  <c:v>398.72</c:v>
                </c:pt>
                <c:pt idx="2">
                  <c:v>401.62</c:v>
                </c:pt>
                <c:pt idx="3">
                  <c:v>317.24</c:v>
                </c:pt>
                <c:pt idx="4">
                  <c:v>306.94</c:v>
                </c:pt>
                <c:pt idx="5">
                  <c:v>311.93</c:v>
                </c:pt>
                <c:pt idx="6">
                  <c:v>333.19220000000001</c:v>
                </c:pt>
                <c:pt idx="7">
                  <c:v>380.66390000000001</c:v>
                </c:pt>
                <c:pt idx="8">
                  <c:v>345.25</c:v>
                </c:pt>
                <c:pt idx="9">
                  <c:v>331.40710000000001</c:v>
                </c:pt>
                <c:pt idx="10">
                  <c:v>356.73009999999999</c:v>
                </c:pt>
                <c:pt idx="11">
                  <c:v>343.80669999999998</c:v>
                </c:pt>
              </c:numCache>
            </c:numRef>
          </c:val>
          <c:extLst>
            <c:ext xmlns:c16="http://schemas.microsoft.com/office/drawing/2014/chart" uri="{C3380CC4-5D6E-409C-BE32-E72D297353CC}">
              <c16:uniqueId val="{00000000-8056-4A01-A573-3BB81CD1C296}"/>
            </c:ext>
          </c:extLst>
        </c:ser>
        <c:ser>
          <c:idx val="2"/>
          <c:order val="2"/>
          <c:tx>
            <c:strRef>
              <c:f>'14. EEP PEREIRA'!$G$6</c:f>
              <c:strCache>
                <c:ptCount val="1"/>
                <c:pt idx="0">
                  <c:v>D</c:v>
                </c:pt>
              </c:strCache>
            </c:strRef>
          </c:tx>
          <c:spPr>
            <a:solidFill>
              <a:schemeClr val="accent3"/>
            </a:solidFill>
            <a:ln>
              <a:noFill/>
            </a:ln>
            <a:effectLst/>
          </c:spPr>
          <c:val>
            <c:numRef>
              <c:f>'14. EEP PEREIRA'!$G$7:$G$18</c:f>
              <c:numCache>
                <c:formatCode>0.00</c:formatCode>
                <c:ptCount val="12"/>
                <c:pt idx="0">
                  <c:v>293.48</c:v>
                </c:pt>
                <c:pt idx="1">
                  <c:v>297.05</c:v>
                </c:pt>
                <c:pt idx="2">
                  <c:v>285.69</c:v>
                </c:pt>
                <c:pt idx="3">
                  <c:v>282.14</c:v>
                </c:pt>
                <c:pt idx="4">
                  <c:v>295.07</c:v>
                </c:pt>
                <c:pt idx="5">
                  <c:v>294.55</c:v>
                </c:pt>
                <c:pt idx="6">
                  <c:v>282.0564</c:v>
                </c:pt>
                <c:pt idx="7">
                  <c:v>282.73579999999998</c:v>
                </c:pt>
                <c:pt idx="8">
                  <c:v>291.95999999999998</c:v>
                </c:pt>
                <c:pt idx="9">
                  <c:v>299.73989999999998</c:v>
                </c:pt>
                <c:pt idx="10">
                  <c:v>292.1103</c:v>
                </c:pt>
                <c:pt idx="11">
                  <c:v>293.50639999999999</c:v>
                </c:pt>
              </c:numCache>
            </c:numRef>
          </c:val>
          <c:extLst>
            <c:ext xmlns:c16="http://schemas.microsoft.com/office/drawing/2014/chart" uri="{C3380CC4-5D6E-409C-BE32-E72D297353CC}">
              <c16:uniqueId val="{00000001-8056-4A01-A573-3BB81CD1C296}"/>
            </c:ext>
          </c:extLst>
        </c:ser>
        <c:ser>
          <c:idx val="3"/>
          <c:order val="3"/>
          <c:tx>
            <c:strRef>
              <c:f>'14. EEP PEREIRA'!$H$6</c:f>
              <c:strCache>
                <c:ptCount val="1"/>
                <c:pt idx="0">
                  <c:v>CV</c:v>
                </c:pt>
              </c:strCache>
            </c:strRef>
          </c:tx>
          <c:spPr>
            <a:solidFill>
              <a:schemeClr val="accent4"/>
            </a:solidFill>
            <a:ln>
              <a:noFill/>
            </a:ln>
            <a:effectLst/>
          </c:spPr>
          <c:val>
            <c:numRef>
              <c:f>'14. EEP PEREIRA'!$H$7:$H$18</c:f>
              <c:numCache>
                <c:formatCode>0.00</c:formatCode>
                <c:ptCount val="12"/>
                <c:pt idx="0">
                  <c:v>96.19</c:v>
                </c:pt>
                <c:pt idx="1">
                  <c:v>94.61</c:v>
                </c:pt>
                <c:pt idx="2">
                  <c:v>94.21</c:v>
                </c:pt>
                <c:pt idx="3">
                  <c:v>96.8</c:v>
                </c:pt>
                <c:pt idx="4">
                  <c:v>95.52</c:v>
                </c:pt>
                <c:pt idx="5">
                  <c:v>96.21</c:v>
                </c:pt>
                <c:pt idx="6">
                  <c:v>98.382000000000005</c:v>
                </c:pt>
                <c:pt idx="7">
                  <c:v>95.096500000000006</c:v>
                </c:pt>
                <c:pt idx="8">
                  <c:v>97.19</c:v>
                </c:pt>
                <c:pt idx="9">
                  <c:v>96.4054</c:v>
                </c:pt>
                <c:pt idx="10">
                  <c:v>99.398300000000006</c:v>
                </c:pt>
                <c:pt idx="11">
                  <c:v>98.367099999999994</c:v>
                </c:pt>
              </c:numCache>
            </c:numRef>
          </c:val>
          <c:extLst>
            <c:ext xmlns:c16="http://schemas.microsoft.com/office/drawing/2014/chart" uri="{C3380CC4-5D6E-409C-BE32-E72D297353CC}">
              <c16:uniqueId val="{00000002-8056-4A01-A573-3BB81CD1C296}"/>
            </c:ext>
          </c:extLst>
        </c:ser>
        <c:ser>
          <c:idx val="4"/>
          <c:order val="4"/>
          <c:tx>
            <c:strRef>
              <c:f>'14. EEP PEREIRA'!$F$6</c:f>
              <c:strCache>
                <c:ptCount val="1"/>
                <c:pt idx="0">
                  <c:v>PR</c:v>
                </c:pt>
              </c:strCache>
            </c:strRef>
          </c:tx>
          <c:spPr>
            <a:solidFill>
              <a:schemeClr val="accent5"/>
            </a:solidFill>
            <a:ln>
              <a:noFill/>
            </a:ln>
            <a:effectLst/>
          </c:spPr>
          <c:val>
            <c:numRef>
              <c:f>'14. EEP PEREIRA'!$F$7:$F$18</c:f>
              <c:numCache>
                <c:formatCode>0.00</c:formatCode>
                <c:ptCount val="12"/>
                <c:pt idx="0">
                  <c:v>68.739999999999995</c:v>
                </c:pt>
                <c:pt idx="1">
                  <c:v>70.150000000000006</c:v>
                </c:pt>
                <c:pt idx="2">
                  <c:v>68.900000000000006</c:v>
                </c:pt>
                <c:pt idx="3">
                  <c:v>58.61</c:v>
                </c:pt>
                <c:pt idx="4">
                  <c:v>55.87</c:v>
                </c:pt>
                <c:pt idx="5">
                  <c:v>57</c:v>
                </c:pt>
                <c:pt idx="6">
                  <c:v>59.637799999999999</c:v>
                </c:pt>
                <c:pt idx="7">
                  <c:v>67.468299999999999</c:v>
                </c:pt>
                <c:pt idx="8">
                  <c:v>61.71</c:v>
                </c:pt>
                <c:pt idx="9">
                  <c:v>60.7669</c:v>
                </c:pt>
                <c:pt idx="10">
                  <c:v>64.497600000000006</c:v>
                </c:pt>
                <c:pt idx="11">
                  <c:v>61.9375</c:v>
                </c:pt>
              </c:numCache>
            </c:numRef>
          </c:val>
          <c:extLst>
            <c:ext xmlns:c16="http://schemas.microsoft.com/office/drawing/2014/chart" uri="{C3380CC4-5D6E-409C-BE32-E72D297353CC}">
              <c16:uniqueId val="{00000003-8056-4A01-A573-3BB81CD1C296}"/>
            </c:ext>
          </c:extLst>
        </c:ser>
        <c:ser>
          <c:idx val="5"/>
          <c:order val="5"/>
          <c:tx>
            <c:strRef>
              <c:f>'14. EEP PEREIRA'!$E$6</c:f>
              <c:strCache>
                <c:ptCount val="1"/>
                <c:pt idx="0">
                  <c:v>TM</c:v>
                </c:pt>
              </c:strCache>
            </c:strRef>
          </c:tx>
          <c:spPr>
            <a:solidFill>
              <a:schemeClr val="accent6"/>
            </a:solidFill>
            <a:ln>
              <a:noFill/>
            </a:ln>
            <a:effectLst/>
          </c:spPr>
          <c:val>
            <c:numRef>
              <c:f>'14. EEP PEREIRA'!$E$7:$E$18</c:f>
              <c:numCache>
                <c:formatCode>0.00</c:formatCode>
                <c:ptCount val="12"/>
                <c:pt idx="0">
                  <c:v>57.43</c:v>
                </c:pt>
                <c:pt idx="1">
                  <c:v>54.2667</c:v>
                </c:pt>
                <c:pt idx="2">
                  <c:v>47.96</c:v>
                </c:pt>
                <c:pt idx="3">
                  <c:v>52.84</c:v>
                </c:pt>
                <c:pt idx="4">
                  <c:v>55.93</c:v>
                </c:pt>
                <c:pt idx="5">
                  <c:v>57.14</c:v>
                </c:pt>
                <c:pt idx="6">
                  <c:v>48.551600000000001</c:v>
                </c:pt>
                <c:pt idx="7">
                  <c:v>52.269399999999997</c:v>
                </c:pt>
                <c:pt idx="8">
                  <c:v>55.37</c:v>
                </c:pt>
                <c:pt idx="9">
                  <c:v>58.1922</c:v>
                </c:pt>
                <c:pt idx="10">
                  <c:v>56.032699999999998</c:v>
                </c:pt>
                <c:pt idx="11">
                  <c:v>49.846800000000002</c:v>
                </c:pt>
              </c:numCache>
            </c:numRef>
          </c:val>
          <c:extLst>
            <c:ext xmlns:c16="http://schemas.microsoft.com/office/drawing/2014/chart" uri="{C3380CC4-5D6E-409C-BE32-E72D297353CC}">
              <c16:uniqueId val="{00000004-8056-4A01-A573-3BB81CD1C296}"/>
            </c:ext>
          </c:extLst>
        </c:ser>
        <c:ser>
          <c:idx val="6"/>
          <c:order val="6"/>
          <c:tx>
            <c:strRef>
              <c:f>'14. EEP PEREIRA'!$I$6</c:f>
              <c:strCache>
                <c:ptCount val="1"/>
                <c:pt idx="0">
                  <c:v>RM</c:v>
                </c:pt>
              </c:strCache>
            </c:strRef>
          </c:tx>
          <c:spPr>
            <a:solidFill>
              <a:schemeClr val="accent5">
                <a:lumMod val="75000"/>
              </a:schemeClr>
            </a:solidFill>
            <a:ln>
              <a:noFill/>
            </a:ln>
            <a:effectLst/>
          </c:spPr>
          <c:val>
            <c:numRef>
              <c:f>'14. EEP PEREIRA'!$I$7:$I$18</c:f>
              <c:numCache>
                <c:formatCode>0.00</c:formatCode>
                <c:ptCount val="12"/>
                <c:pt idx="0">
                  <c:v>7.01</c:v>
                </c:pt>
                <c:pt idx="1">
                  <c:v>7.05</c:v>
                </c:pt>
                <c:pt idx="2">
                  <c:v>37.79</c:v>
                </c:pt>
                <c:pt idx="3">
                  <c:v>24.89</c:v>
                </c:pt>
                <c:pt idx="4">
                  <c:v>27.07</c:v>
                </c:pt>
                <c:pt idx="5">
                  <c:v>31.38</c:v>
                </c:pt>
                <c:pt idx="6">
                  <c:v>11.167199999999999</c:v>
                </c:pt>
                <c:pt idx="7">
                  <c:v>0.3508</c:v>
                </c:pt>
                <c:pt idx="8">
                  <c:v>4.8499999999999996</c:v>
                </c:pt>
                <c:pt idx="9">
                  <c:v>5.5236999999999998</c:v>
                </c:pt>
                <c:pt idx="10">
                  <c:v>13.229100000000001</c:v>
                </c:pt>
                <c:pt idx="11">
                  <c:v>13.5128</c:v>
                </c:pt>
              </c:numCache>
            </c:numRef>
          </c:val>
          <c:extLst>
            <c:ext xmlns:c16="http://schemas.microsoft.com/office/drawing/2014/chart" uri="{C3380CC4-5D6E-409C-BE32-E72D297353CC}">
              <c16:uniqueId val="{00000005-8056-4A01-A573-3BB81CD1C296}"/>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'14. EEP PEREIRA'!$J$6</c:f>
              <c:strCache>
                <c:ptCount val="1"/>
                <c:pt idx="0">
                  <c:v>CUV_119</c:v>
                </c:pt>
              </c:strCache>
            </c:strRef>
          </c:tx>
          <c:spPr>
            <a:ln w="28575" cap="rnd" cmpd="sng" algn="ctr">
              <a:solidFill>
                <a:schemeClr val="tx1"/>
              </a:solidFill>
              <a:prstDash val="solid"/>
              <a:round/>
            </a:ln>
            <a:effectLst/>
          </c:spPr>
          <c:marker>
            <c:symbol val="none"/>
          </c:marker>
          <c:cat>
            <c:strRef>
              <c:f>'14. EEP PEREIRA'!$A$7:$A$18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'14. EEP PEREIRA'!$J$7:$J$18</c:f>
              <c:numCache>
                <c:formatCode>0.00</c:formatCode>
                <c:ptCount val="12"/>
                <c:pt idx="0">
                  <c:v>915.4</c:v>
                </c:pt>
                <c:pt idx="1">
                  <c:v>921.84</c:v>
                </c:pt>
                <c:pt idx="2">
                  <c:v>936.19</c:v>
                </c:pt>
                <c:pt idx="3">
                  <c:v>832.51</c:v>
                </c:pt>
                <c:pt idx="4">
                  <c:v>836.39</c:v>
                </c:pt>
                <c:pt idx="5">
                  <c:v>848.22</c:v>
                </c:pt>
                <c:pt idx="6">
                  <c:v>832.98720000000003</c:v>
                </c:pt>
                <c:pt idx="7">
                  <c:v>878.5847</c:v>
                </c:pt>
                <c:pt idx="8">
                  <c:v>856.32</c:v>
                </c:pt>
                <c:pt idx="9">
                  <c:v>852.03520000000003</c:v>
                </c:pt>
                <c:pt idx="10">
                  <c:v>881.99810000000002</c:v>
                </c:pt>
                <c:pt idx="11">
                  <c:v>860.97730000000001</c:v>
                </c:pt>
              </c:numCache>
            </c:numRef>
          </c:val>
          <c:smooth val="0"/>
          <c:extLst>
            <c:ext xmlns:c16="http://schemas.microsoft.com/office/drawing/2014/chart" uri="{C3380CC4-5D6E-409C-BE32-E72D297353CC}">
              <c16:uniqueId val="{00000006-8056-4A01-A573-3BB81CD1C296}"/>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'14. EEP PEREIRA'!$P$7</c:f>
              <c:strCache>
                <c:ptCount val="1"/>
                <c:pt idx="0">
                  <c:v>Mar-24</c:v>
                </c:pt>
              </c:strCache>
            </c:strRef>
          </c:tx>
          <c:spPr>
            <a:solidFill>
              <a:schemeClr val="accent6">
                <a:tint val="4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PEREIRA'!$S$7:$W$7</c:f>
              <c:numCache>
                <c:formatCode>0.00</c:formatCode>
                <c:ptCount val="5"/>
                <c:pt idx="0">
                  <c:v>400.87</c:v>
                </c:pt>
                <c:pt idx="1">
                  <c:v>501.09</c:v>
                </c:pt>
                <c:pt idx="2">
                  <c:v>778.09</c:v>
                </c:pt>
                <c:pt idx="3">
                  <c:v>915.4</c:v>
                </c:pt>
                <c:pt idx="4">
                  <c:v>1098.48</c:v>
                </c:pt>
              </c:numCache>
            </c:numRef>
          </c:val>
          <c:extLst>
            <c:ext xmlns:c16="http://schemas.microsoft.com/office/drawing/2014/chart" uri="{C3380CC4-5D6E-409C-BE32-E72D297353CC}">
              <c16:uniqueId val="{00000000-DDA0-45E0-B914-CF0F31566205}"/>
            </c:ext>
          </c:extLst>
        </c:ser>
        <c:ser>
          <c:idx val="1"/>
          <c:order val="1"/>
          <c:tx>
            <c:strRef>
              <c:f>'14. EEP PEREIRA'!$P$8</c:f>
              <c:strCache>
                <c:ptCount val="1"/>
                <c:pt idx="0">
                  <c:v>Abr-24</c:v>
                </c:pt>
              </c:strCache>
            </c:strRef>
          </c:tx>
          <c:spPr>
            <a:solidFill>
              <a:schemeClr val="accent6">
                <a:tint val="5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PEREIRA'!$S$8:$W$8</c:f>
              <c:numCache>
                <c:formatCode>0.00</c:formatCode>
                <c:ptCount val="5"/>
                <c:pt idx="0">
                  <c:v>403.69</c:v>
                </c:pt>
                <c:pt idx="1">
                  <c:v>504.62</c:v>
                </c:pt>
                <c:pt idx="2">
                  <c:v>783.57</c:v>
                </c:pt>
                <c:pt idx="3">
                  <c:v>921.84</c:v>
                </c:pt>
                <c:pt idx="4">
                  <c:v>1106.21</c:v>
                </c:pt>
              </c:numCache>
            </c:numRef>
          </c:val>
          <c:extLst>
            <c:ext xmlns:c16="http://schemas.microsoft.com/office/drawing/2014/chart" uri="{C3380CC4-5D6E-409C-BE32-E72D297353CC}">
              <c16:uniqueId val="{00000001-DDA0-45E0-B914-CF0F31566205}"/>
            </c:ext>
          </c:extLst>
        </c:ser>
        <c:ser>
          <c:idx val="2"/>
          <c:order val="2"/>
          <c:tx>
            <c:strRef>
              <c:f>'14. EEP PEREIRA'!$P$9</c:f>
              <c:strCache>
                <c:ptCount val="1"/>
                <c:pt idx="0">
                  <c:v>May-24</c:v>
                </c:pt>
              </c:strCache>
            </c:strRef>
          </c:tx>
          <c:spPr>
            <a:solidFill>
              <a:schemeClr val="accent6">
                <a:tint val="6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PEREIRA'!$S$9:$W$9</c:f>
              <c:numCache>
                <c:formatCode>0.00</c:formatCode>
                <c:ptCount val="5"/>
                <c:pt idx="0">
                  <c:v>406.09</c:v>
                </c:pt>
                <c:pt idx="1">
                  <c:v>507.61</c:v>
                </c:pt>
                <c:pt idx="2">
                  <c:v>795.76</c:v>
                </c:pt>
                <c:pt idx="3">
                  <c:v>936.19</c:v>
                </c:pt>
                <c:pt idx="4">
                  <c:v>1123.42</c:v>
                </c:pt>
              </c:numCache>
            </c:numRef>
          </c:val>
          <c:extLst>
            <c:ext xmlns:c16="http://schemas.microsoft.com/office/drawing/2014/chart" uri="{C3380CC4-5D6E-409C-BE32-E72D297353CC}">
              <c16:uniqueId val="{00000002-DDA0-45E0-B914-CF0F31566205}"/>
            </c:ext>
          </c:extLst>
        </c:ser>
        <c:ser>
          <c:idx val="3"/>
          <c:order val="3"/>
          <c:tx>
            <c:strRef>
              <c:f>'14. EEP PEREIRA'!$P$10</c:f>
              <c:strCache>
                <c:ptCount val="1"/>
                <c:pt idx="0">
                  <c:v>Jun-24</c:v>
                </c:pt>
              </c:strCache>
            </c:strRef>
          </c:tx>
          <c:spPr>
            <a:solidFill>
              <a:schemeClr val="accent6">
                <a:tint val="7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PEREIRA'!$S$10:$W$10</c:f>
              <c:numCache>
                <c:formatCode>0.00</c:formatCode>
                <c:ptCount val="5"/>
                <c:pt idx="0">
                  <c:v>407.8</c:v>
                </c:pt>
                <c:pt idx="1">
                  <c:v>509.75</c:v>
                </c:pt>
                <c:pt idx="2">
                  <c:v>707.63</c:v>
                </c:pt>
                <c:pt idx="3">
                  <c:v>832.51</c:v>
                </c:pt>
                <c:pt idx="4">
                  <c:v>999.01199999999994</c:v>
                </c:pt>
              </c:numCache>
            </c:numRef>
          </c:val>
          <c:extLst>
            <c:ext xmlns:c16="http://schemas.microsoft.com/office/drawing/2014/chart" uri="{C3380CC4-5D6E-409C-BE32-E72D297353CC}">
              <c16:uniqueId val="{00000003-DDA0-45E0-B914-CF0F31566205}"/>
            </c:ext>
          </c:extLst>
        </c:ser>
        <c:ser>
          <c:idx val="4"/>
          <c:order val="4"/>
          <c:tx>
            <c:strRef>
              <c:f>'14. EEP PEREIRA'!$P$11</c:f>
              <c:strCache>
                <c:ptCount val="1"/>
                <c:pt idx="0">
                  <c:v>Jul-24</c:v>
                </c:pt>
              </c:strCache>
            </c:strRef>
          </c:tx>
          <c:spPr>
            <a:solidFill>
              <a:schemeClr val="accent6">
                <a:tint val="8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PEREIRA'!$S$11:$W$11</c:f>
              <c:numCache>
                <c:formatCode>0.00</c:formatCode>
                <c:ptCount val="5"/>
                <c:pt idx="0">
                  <c:v>409.12</c:v>
                </c:pt>
                <c:pt idx="1">
                  <c:v>511.4</c:v>
                </c:pt>
                <c:pt idx="2">
                  <c:v>710.93</c:v>
                </c:pt>
                <c:pt idx="3">
                  <c:v>836.39</c:v>
                </c:pt>
                <c:pt idx="4">
                  <c:v>1003.6679999999999</c:v>
                </c:pt>
              </c:numCache>
            </c:numRef>
          </c:val>
          <c:extLst>
            <c:ext xmlns:c16="http://schemas.microsoft.com/office/drawing/2014/chart" uri="{C3380CC4-5D6E-409C-BE32-E72D297353CC}">
              <c16:uniqueId val="{00000004-DDA0-45E0-B914-CF0F31566205}"/>
            </c:ext>
          </c:extLst>
        </c:ser>
        <c:ser>
          <c:idx val="5"/>
          <c:order val="5"/>
          <c:tx>
            <c:strRef>
              <c:f>'14. EEP PEREIRA'!$P$12</c:f>
              <c:strCache>
                <c:ptCount val="1"/>
                <c:pt idx="0">
                  <c:v>Ago-24</c:v>
                </c:pt>
              </c:strCache>
            </c:strRef>
          </c:tx>
          <c:spPr>
            <a:solidFill>
              <a:schemeClr val="accent6">
                <a:tint val="95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PEREIRA'!$S$12:$W$12</c:f>
              <c:numCache>
                <c:formatCode>0.00</c:formatCode>
                <c:ptCount val="5"/>
                <c:pt idx="0">
                  <c:v>409.94</c:v>
                </c:pt>
                <c:pt idx="1">
                  <c:v>512.42999999999995</c:v>
                </c:pt>
                <c:pt idx="2">
                  <c:v>720.99</c:v>
                </c:pt>
                <c:pt idx="3">
                  <c:v>848.22</c:v>
                </c:pt>
                <c:pt idx="4">
                  <c:v>1017.864</c:v>
                </c:pt>
              </c:numCache>
            </c:numRef>
          </c:val>
          <c:extLst>
            <c:ext xmlns:c16="http://schemas.microsoft.com/office/drawing/2014/chart" uri="{C3380CC4-5D6E-409C-BE32-E72D297353CC}">
              <c16:uniqueId val="{00000005-DDA0-45E0-B914-CF0F31566205}"/>
            </c:ext>
          </c:extLst>
        </c:ser>
        <c:ser>
          <c:idx val="6"/>
          <c:order val="6"/>
          <c:tx>
            <c:strRef>
              <c:f>'14. EEP PEREIRA'!$P$13</c:f>
              <c:strCache>
                <c:ptCount val="1"/>
                <c:pt idx="0">
                  <c:v>Sep-24</c:v>
                </c:pt>
              </c:strCache>
            </c:strRef>
          </c:tx>
          <c:spPr>
            <a:solidFill>
              <a:schemeClr val="accent6">
                <a:shade val="94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PEREIRA'!$S$13:$W$13</c:f>
              <c:numCache>
                <c:formatCode>0.00</c:formatCode>
                <c:ptCount val="5"/>
                <c:pt idx="0">
                  <c:v>409.94</c:v>
                </c:pt>
                <c:pt idx="1">
                  <c:v>512.42999999999995</c:v>
                </c:pt>
                <c:pt idx="2">
                  <c:v>708.04</c:v>
                </c:pt>
                <c:pt idx="3">
                  <c:v>832.99</c:v>
                </c:pt>
                <c:pt idx="4">
                  <c:v>999.58799999999997</c:v>
                </c:pt>
              </c:numCache>
            </c:numRef>
          </c:val>
          <c:extLst>
            <c:ext xmlns:c16="http://schemas.microsoft.com/office/drawing/2014/chart" uri="{C3380CC4-5D6E-409C-BE32-E72D297353CC}">
              <c16:uniqueId val="{00000006-DDA0-45E0-B914-CF0F31566205}"/>
            </c:ext>
          </c:extLst>
        </c:ser>
        <c:ser>
          <c:idx val="7"/>
          <c:order val="7"/>
          <c:tx>
            <c:strRef>
              <c:f>'14. EEP PEREIRA'!$P$14</c:f>
              <c:strCache>
                <c:ptCount val="1"/>
                <c:pt idx="0">
                  <c:v>Oct-24</c:v>
                </c:pt>
              </c:strCache>
            </c:strRef>
          </c:tx>
          <c:spPr>
            <a:solidFill>
              <a:schemeClr val="accent6">
                <a:shade val="8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PEREIRA'!$S$14:$W$14</c:f>
              <c:numCache>
                <c:formatCode>0.00</c:formatCode>
                <c:ptCount val="5"/>
                <c:pt idx="0">
                  <c:v>410.94</c:v>
                </c:pt>
                <c:pt idx="1">
                  <c:v>513.67999999999995</c:v>
                </c:pt>
                <c:pt idx="2">
                  <c:v>746.8</c:v>
                </c:pt>
                <c:pt idx="3">
                  <c:v>878.58</c:v>
                </c:pt>
                <c:pt idx="4">
                  <c:v>1054.296</c:v>
                </c:pt>
              </c:numCache>
            </c:numRef>
          </c:val>
          <c:extLst>
            <c:ext xmlns:c16="http://schemas.microsoft.com/office/drawing/2014/chart" uri="{C3380CC4-5D6E-409C-BE32-E72D297353CC}">
              <c16:uniqueId val="{00000007-DDA0-45E0-B914-CF0F31566205}"/>
            </c:ext>
          </c:extLst>
        </c:ser>
        <c:ser>
          <c:idx val="8"/>
          <c:order val="8"/>
          <c:tx>
            <c:strRef>
              <c:f>'14. EEP PEREIRA'!$P$15</c:f>
              <c:strCache>
                <c:ptCount val="1"/>
                <c:pt idx="0">
                  <c:v>Nov-24</c:v>
                </c:pt>
              </c:strCache>
            </c:strRef>
          </c:tx>
          <c:spPr>
            <a:solidFill>
              <a:schemeClr val="accent6">
                <a:shade val="73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PEREIRA'!$S$15:$W$15</c:f>
              <c:numCache>
                <c:formatCode>0.00</c:formatCode>
                <c:ptCount val="5"/>
                <c:pt idx="0">
                  <c:v>410.4</c:v>
                </c:pt>
                <c:pt idx="1">
                  <c:v>513</c:v>
                </c:pt>
                <c:pt idx="2">
                  <c:v>727.87</c:v>
                </c:pt>
                <c:pt idx="3">
                  <c:v>856.32</c:v>
                </c:pt>
                <c:pt idx="4">
                  <c:v>1027.5840000000001</c:v>
                </c:pt>
              </c:numCache>
            </c:numRef>
          </c:val>
          <c:extLst>
            <c:ext xmlns:c16="http://schemas.microsoft.com/office/drawing/2014/chart" uri="{C3380CC4-5D6E-409C-BE32-E72D297353CC}">
              <c16:uniqueId val="{00000008-DDA0-45E0-B914-CF0F31566205}"/>
            </c:ext>
          </c:extLst>
        </c:ser>
        <c:ser>
          <c:idx val="9"/>
          <c:order val="9"/>
          <c:tx>
            <c:strRef>
              <c:f>'14. EEP PEREIRA'!$P$16</c:f>
              <c:strCache>
                <c:ptCount val="1"/>
                <c:pt idx="0">
                  <c:v>Dic-24</c:v>
                </c:pt>
              </c:strCache>
            </c:strRef>
          </c:tx>
          <c:spPr>
            <a:solidFill>
              <a:schemeClr val="accent6">
                <a:shade val="62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PEREIRA'!$S$16:$W$16</c:f>
              <c:numCache>
                <c:formatCode>0.00</c:formatCode>
                <c:ptCount val="5"/>
                <c:pt idx="0">
                  <c:v>411.51</c:v>
                </c:pt>
                <c:pt idx="1">
                  <c:v>514.39</c:v>
                </c:pt>
                <c:pt idx="2">
                  <c:v>724.23</c:v>
                </c:pt>
                <c:pt idx="3">
                  <c:v>852.03520000000003</c:v>
                </c:pt>
                <c:pt idx="4">
                  <c:v>1022.44224</c:v>
                </c:pt>
              </c:numCache>
            </c:numRef>
          </c:val>
          <c:extLst>
            <c:ext xmlns:c16="http://schemas.microsoft.com/office/drawing/2014/chart" uri="{C3380CC4-5D6E-409C-BE32-E72D297353CC}">
              <c16:uniqueId val="{00000009-DDA0-45E0-B914-CF0F31566205}"/>
            </c:ext>
          </c:extLst>
        </c:ser>
        <c:ser>
          <c:idx val="10"/>
          <c:order val="10"/>
          <c:tx>
            <c:strRef>
              <c:f>'14. EEP PEREIRA'!$P$17</c:f>
              <c:strCache>
                <c:ptCount val="1"/>
                <c:pt idx="0">
                  <c:v>Ene-25</c:v>
                </c:pt>
              </c:strCache>
            </c:strRef>
          </c:tx>
          <c:spPr>
            <a:solidFill>
              <a:schemeClr val="accent6">
                <a:shade val="51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PEREIRA'!$S$17:$W$17</c:f>
              <c:numCache>
                <c:formatCode>0.00</c:formatCode>
                <c:ptCount val="5"/>
                <c:pt idx="0">
                  <c:v>413.4</c:v>
                </c:pt>
                <c:pt idx="1">
                  <c:v>516.74</c:v>
                </c:pt>
                <c:pt idx="2">
                  <c:v>749.7</c:v>
                </c:pt>
                <c:pt idx="3">
                  <c:v>882</c:v>
                </c:pt>
                <c:pt idx="4">
                  <c:v>1058.3999999999999</c:v>
                </c:pt>
              </c:numCache>
            </c:numRef>
          </c:val>
          <c:extLst>
            <c:ext xmlns:c16="http://schemas.microsoft.com/office/drawing/2014/chart" uri="{C3380CC4-5D6E-409C-BE32-E72D297353CC}">
              <c16:uniqueId val="{0000000A-DDA0-45E0-B914-CF0F31566205}"/>
            </c:ext>
          </c:extLst>
        </c:ser>
        <c:ser>
          <c:idx val="11"/>
          <c:order val="11"/>
          <c:tx>
            <c:strRef>
              <c:f>'14. EEP PEREIRA'!$P$18</c:f>
              <c:strCache>
                <c:ptCount val="1"/>
                <c:pt idx="0">
                  <c:v>Feb-25</c:v>
                </c:pt>
              </c:strCache>
            </c:strRef>
          </c:tx>
          <c:spPr>
            <a:solidFill>
              <a:schemeClr val="accent6">
                <a:shade val="40000"/>
              </a:schemeClr>
            </a:solidFill>
            <a:ln>
              <a:noFill/>
            </a:ln>
            <a:effectLst/>
          </c:spPr>
          <c:invertIfNegative val="0"/>
          <c:cat>
            <c:strRef>
              <c:f>'14. EEP PEREIRA'!$S$6:$W$6</c:f>
              <c:strCache>
                <c:ptCount val="5"/>
                <c:pt idx="0">
                  <c:v>ESTRATO 1</c:v>
                </c:pt>
                <c:pt idx="1">
                  <c:v>ESTRATO 2</c:v>
                </c:pt>
                <c:pt idx="2">
                  <c:v>ESTRATO 3</c:v>
                </c:pt>
                <c:pt idx="3">
                  <c:v>ESTRATO 4</c:v>
                </c:pt>
                <c:pt idx="4">
                  <c:v>ESTRATO 5 y 6, Ind y Com</c:v>
                </c:pt>
              </c:strCache>
            </c:strRef>
          </c:cat>
          <c:val>
            <c:numRef>
              <c:f>'14. EEP PEREIRA'!$S$18:$W$18</c:f>
              <c:numCache>
                <c:formatCode>0.00</c:formatCode>
                <c:ptCount val="5"/>
                <c:pt idx="0">
                  <c:v>417.28</c:v>
                </c:pt>
                <c:pt idx="1">
                  <c:v>521.6</c:v>
                </c:pt>
                <c:pt idx="2">
                  <c:v>731.83</c:v>
                </c:pt>
                <c:pt idx="3">
                  <c:v>860.98</c:v>
                </c:pt>
                <c:pt idx="4">
                  <c:v>1033.1759999999999</c:v>
                </c:pt>
              </c:numCache>
            </c:numRef>
          </c:val>
          <c:extLst>
            <c:ext xmlns:c16="http://schemas.microsoft.com/office/drawing/2014/chart" uri="{C3380CC4-5D6E-409C-BE32-E72D297353CC}">
              <c16:uniqueId val="{0000000B-DDA0-45E0-B914-CF0F31566205}"/>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'14. EEP PEREIRA'!$M$6</c:f>
              <c:strCache>
                <c:ptCount val="1"/>
                <c:pt idx="0">
                  <c:v>COT</c:v>
                </c:pt>
              </c:strCache>
            </c:strRef>
          </c:tx>
          <c:spPr>
            <a:ln w="28575" cap="rnd">
              <a:solidFill>
                <a:srgbClr val="FFC000"/>
              </a:solidFill>
              <a:prstDash val="sysDash"/>
              <a:round/>
            </a:ln>
            <a:effectLst/>
          </c:spPr>
          <c:marker>
            <c:symbol val="none"/>
          </c:marker>
          <c:cat>
            <c:strRef>
              <c:f>'14. EEP PEREIRA'!$A$7:$A$18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'14. EEP PEREIRA'!$M$7:$M$18</c:f>
              <c:numCache>
                <c:formatCode>0.00</c:formatCode>
                <c:ptCount val="12"/>
                <c:pt idx="0">
                  <c:v>50.420299999999997</c:v>
                </c:pt>
              </c:numCache>
            </c:numRef>
          </c:val>
          <c:smooth val="0"/>
          <c:extLst>
            <c:ext xmlns:c16="http://schemas.microsoft.com/office/drawing/2014/chart" uri="{C3380CC4-5D6E-409C-BE32-E72D297353CC}">
              <c16:uniqueId val="{00000000-B44A-4A97-AA9A-F744607B863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'15. AIR-E'!$J$6</c:f>
              <c:strCache>
                <c:ptCount val="1"/>
                <c:pt idx="0">
                  <c:v>CUV_119</c:v>
                </c:pt>
              </c:strCache>
            </c:strRef>
          </c:tx>
          <c:spPr>
            <a:ln w="28575" cap="rnd">
              <a:solidFill>
                <a:schemeClr val="accent1"/>
              </a:solidFill>
              <a:round/>
            </a:ln>
            <a:effectLst/>
          </c:spPr>
          <c:marker>
            <c:symbol val="none"/>
          </c:marker>
          <c:cat>
            <c:strRef>
              <c:f>'15. AIR-E'!$A$7:$A$18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'15. AIR-E'!$J$7:$J$18</c:f>
              <c:numCache>
                <c:formatCode>0.00</c:formatCode>
                <c:ptCount val="12"/>
                <c:pt idx="0">
                  <c:v>1211.29</c:v>
                </c:pt>
                <c:pt idx="1">
                  <c:v>1172.0746999999999</c:v>
                </c:pt>
                <c:pt idx="2">
                  <c:v>1185.5999999999999</c:v>
                </c:pt>
                <c:pt idx="3">
                  <c:v>1136.1500000000001</c:v>
                </c:pt>
                <c:pt idx="4">
                  <c:v>1122.67</c:v>
                </c:pt>
                <c:pt idx="5">
                  <c:v>1072.78</c:v>
                </c:pt>
                <c:pt idx="6">
                  <c:v>855.04</c:v>
                </c:pt>
                <c:pt idx="7">
                  <c:v>854.84</c:v>
                </c:pt>
                <c:pt idx="8">
                  <c:v>907.23</c:v>
                </c:pt>
                <c:pt idx="9">
                  <c:v>907.21</c:v>
                </c:pt>
                <c:pt idx="10">
                  <c:v>907.21586000000002</c:v>
                </c:pt>
                <c:pt idx="11">
                  <c:v>943.45707000000004</c:v>
                </c:pt>
              </c:numCache>
            </c:numRef>
          </c:val>
          <c:smooth val="0"/>
          <c:extLst>
            <c:ext xmlns:c16="http://schemas.microsoft.com/office/drawing/2014/chart" uri="{C3380CC4-5D6E-409C-BE32-E72D297353CC}">
              <c16:uniqueId val="{00000000-8D44-4CA1-9A53-A200268C620D}"/>
            </c:ext>
          </c:extLst>
        </c:ser>
        <c:ser>
          <c:idx val="1"/>
          <c:order val="1"/>
          <c:tx>
            <c:strRef>
              <c:f>'15. AIR-E'!$K$6</c:f>
              <c:strCache>
                <c:ptCount val="1"/>
                <c:pt idx="0">
                  <c:v>CUV_Op</c:v>
                </c:pt>
              </c:strCache>
            </c:strRef>
          </c:tx>
          <c:spPr>
            <a:ln w="28575" cap="rnd">
              <a:solidFill>
                <a:schemeClr val="accent2"/>
              </a:solidFill>
              <a:prstDash val="lgDash"/>
              <a:round/>
            </a:ln>
            <a:effectLst/>
          </c:spPr>
          <c:marker>
            <c:symbol val="none"/>
          </c:marker>
          <c:cat>
            <c:strRef>
              <c:f>'15. AIR-E'!$A$7:$A$18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'15. AIR-E'!$K$7:$K$13</c:f>
              <c:numCache>
                <c:formatCode>0.00</c:formatCode>
                <c:ptCount val="7"/>
              </c:numCache>
            </c:numRef>
          </c:val>
          <c:smooth val="0"/>
          <c:extLst>
            <c:ext xmlns:c16="http://schemas.microsoft.com/office/drawing/2014/chart" uri="{C3380CC4-5D6E-409C-BE32-E72D297353CC}">
              <c16:uniqueId val="{00000001-8D44-4CA1-9A53-A200268C62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'15. AIR-E'!$D$6</c:f>
              <c:strCache>
                <c:ptCount val="1"/>
                <c:pt idx="0">
                  <c:v>GM</c:v>
                </c:pt>
              </c:strCache>
            </c:strRef>
          </c:tx>
          <c:spPr>
            <a:solidFill>
              <a:schemeClr val="accent2"/>
            </a:solidFill>
            <a:ln>
              <a:noFill/>
            </a:ln>
            <a:effectLst/>
          </c:spPr>
          <c:val>
            <c:numRef>
              <c:f>'15. AIR-E'!$D$7:$D$18</c:f>
              <c:numCache>
                <c:formatCode>0.00</c:formatCode>
                <c:ptCount val="12"/>
                <c:pt idx="0">
                  <c:v>377.18</c:v>
                </c:pt>
                <c:pt idx="1">
                  <c:v>451.50880000000001</c:v>
                </c:pt>
                <c:pt idx="2">
                  <c:v>459.64</c:v>
                </c:pt>
                <c:pt idx="3">
                  <c:v>411.59</c:v>
                </c:pt>
                <c:pt idx="4">
                  <c:v>371.77</c:v>
                </c:pt>
                <c:pt idx="5">
                  <c:v>338.3</c:v>
                </c:pt>
                <c:pt idx="6">
                  <c:v>398.58</c:v>
                </c:pt>
                <c:pt idx="7">
                  <c:v>394.86</c:v>
                </c:pt>
                <c:pt idx="8">
                  <c:v>418.95</c:v>
                </c:pt>
                <c:pt idx="9">
                  <c:v>402.69</c:v>
                </c:pt>
                <c:pt idx="10">
                  <c:v>392.98631</c:v>
                </c:pt>
                <c:pt idx="11">
                  <c:v>423.53095999999999</c:v>
                </c:pt>
              </c:numCache>
            </c:numRef>
          </c:val>
          <c:extLst>
            <c:ext xmlns:c16="http://schemas.microsoft.com/office/drawing/2014/chart" uri="{C3380CC4-5D6E-409C-BE32-E72D297353CC}">
              <c16:uniqueId val="{00000000-15B7-4EA7-8892-D678DB1644AA}"/>
            </c:ext>
          </c:extLst>
        </c:ser>
        <c:ser>
          <c:idx val="2"/>
          <c:order val="2"/>
          <c:tx>
            <c:strRef>
              <c:f>'15. AIR-E'!$G$6</c:f>
              <c:strCache>
                <c:ptCount val="1"/>
                <c:pt idx="0">
                  <c:v>D</c:v>
                </c:pt>
              </c:strCache>
            </c:strRef>
          </c:tx>
          <c:spPr>
            <a:solidFill>
              <a:schemeClr val="accent3"/>
            </a:solidFill>
            <a:ln>
              <a:noFill/>
            </a:ln>
            <a:effectLst/>
          </c:spPr>
          <c:val>
            <c:numRef>
              <c:f>'15. AIR-E'!$G$7:$G$18</c:f>
              <c:numCache>
                <c:formatCode>0.00</c:formatCode>
                <c:ptCount val="12"/>
                <c:pt idx="0">
                  <c:v>202.47</c:v>
                </c:pt>
                <c:pt idx="1">
                  <c:v>160.93049999999999</c:v>
                </c:pt>
                <c:pt idx="2">
                  <c:v>148.47</c:v>
                </c:pt>
                <c:pt idx="3">
                  <c:v>133.25</c:v>
                </c:pt>
                <c:pt idx="4">
                  <c:v>161.62</c:v>
                </c:pt>
                <c:pt idx="5">
                  <c:v>148.28</c:v>
                </c:pt>
                <c:pt idx="6">
                  <c:v>154.91</c:v>
                </c:pt>
                <c:pt idx="7">
                  <c:v>160.55000000000001</c:v>
                </c:pt>
                <c:pt idx="8">
                  <c:v>173.6</c:v>
                </c:pt>
                <c:pt idx="9">
                  <c:v>178.7</c:v>
                </c:pt>
                <c:pt idx="10">
                  <c:v>174.68353999999999</c:v>
                </c:pt>
                <c:pt idx="11">
                  <c:v>176.3569</c:v>
                </c:pt>
              </c:numCache>
            </c:numRef>
          </c:val>
          <c:extLst>
            <c:ext xmlns:c16="http://schemas.microsoft.com/office/drawing/2014/chart" uri="{C3380CC4-5D6E-409C-BE32-E72D297353CC}">
              <c16:uniqueId val="{00000001-15B7-4EA7-8892-D678DB1644AA}"/>
            </c:ext>
          </c:extLst>
        </c:ser>
        <c:ser>
          <c:idx val="3"/>
          <c:order val="3"/>
          <c:tx>
            <c:strRef>
              <c:f>'15. AIR-E'!$H$6</c:f>
              <c:strCache>
                <c:ptCount val="1"/>
                <c:pt idx="0">
                  <c:v>CV</c:v>
                </c:pt>
              </c:strCache>
            </c:strRef>
          </c:tx>
          <c:spPr>
            <a:solidFill>
              <a:schemeClr val="accent4"/>
            </a:solidFill>
            <a:ln>
              <a:noFill/>
            </a:ln>
            <a:effectLst/>
          </c:spPr>
          <c:val>
            <c:numRef>
              <c:f>'15. AIR-E'!$H$7:$H$18</c:f>
              <c:numCache>
                <c:formatCode>0.00</c:formatCode>
                <c:ptCount val="12"/>
                <c:pt idx="0">
                  <c:v>354.03</c:v>
                </c:pt>
                <c:pt idx="1">
                  <c:v>373.15</c:v>
                </c:pt>
                <c:pt idx="2">
                  <c:v>374.94</c:v>
                </c:pt>
                <c:pt idx="3">
                  <c:v>390.51</c:v>
                </c:pt>
                <c:pt idx="4">
                  <c:v>392.34000000000003</c:v>
                </c:pt>
                <c:pt idx="5">
                  <c:v>391.45</c:v>
                </c:pt>
                <c:pt idx="6">
                  <c:v>128.91999999999999</c:v>
                </c:pt>
                <c:pt idx="7">
                  <c:v>135.29</c:v>
                </c:pt>
                <c:pt idx="8">
                  <c:v>138.94999999999999</c:v>
                </c:pt>
                <c:pt idx="9">
                  <c:v>147.13</c:v>
                </c:pt>
                <c:pt idx="10">
                  <c:v>154.20299</c:v>
                </c:pt>
                <c:pt idx="11">
                  <c:v>159.18969000000001</c:v>
                </c:pt>
              </c:numCache>
            </c:numRef>
          </c:val>
          <c:extLst>
            <c:ext xmlns:c16="http://schemas.microsoft.com/office/drawing/2014/chart" uri="{C3380CC4-5D6E-409C-BE32-E72D297353CC}">
              <c16:uniqueId val="{00000002-15B7-4EA7-8892-D678DB1644AA}"/>
            </c:ext>
          </c:extLst>
        </c:ser>
        <c:ser>
          <c:idx val="4"/>
          <c:order val="4"/>
          <c:tx>
            <c:strRef>
              <c:f>'15. AIR-E'!$F$6</c:f>
              <c:strCache>
                <c:ptCount val="1"/>
                <c:pt idx="0">
                  <c:v>PR</c:v>
                </c:pt>
              </c:strCache>
            </c:strRef>
          </c:tx>
          <c:spPr>
            <a:solidFill>
              <a:schemeClr val="accent5"/>
            </a:solidFill>
            <a:ln>
              <a:noFill/>
            </a:ln>
            <a:effectLst/>
          </c:spPr>
          <c:val>
            <c:numRef>
              <c:f>'15. AIR-E'!$F$7:$F$18</c:f>
              <c:numCache>
                <c:formatCode>0.00</c:formatCode>
                <c:ptCount val="12"/>
                <c:pt idx="0">
                  <c:v>211.08</c:v>
                </c:pt>
                <c:pt idx="1">
                  <c:v>123.15087</c:v>
                </c:pt>
                <c:pt idx="2">
                  <c:v>104.36</c:v>
                </c:pt>
                <c:pt idx="3">
                  <c:v>114.19</c:v>
                </c:pt>
                <c:pt idx="4">
                  <c:v>104.4919</c:v>
                </c:pt>
                <c:pt idx="5">
                  <c:v>98.52</c:v>
                </c:pt>
                <c:pt idx="6">
                  <c:v>110.35</c:v>
                </c:pt>
                <c:pt idx="7">
                  <c:v>110.29</c:v>
                </c:pt>
                <c:pt idx="8">
                  <c:v>114.87</c:v>
                </c:pt>
                <c:pt idx="9">
                  <c:v>112.2</c:v>
                </c:pt>
                <c:pt idx="10">
                  <c:v>110.68539</c:v>
                </c:pt>
                <c:pt idx="11">
                  <c:v>116.01691</c:v>
                </c:pt>
              </c:numCache>
            </c:numRef>
          </c:val>
          <c:extLst>
            <c:ext xmlns:c16="http://schemas.microsoft.com/office/drawing/2014/chart" uri="{C3380CC4-5D6E-409C-BE32-E72D297353CC}">
              <c16:uniqueId val="{00000003-15B7-4EA7-8892-D678DB1644AA}"/>
            </c:ext>
          </c:extLst>
        </c:ser>
        <c:ser>
          <c:idx val="5"/>
          <c:order val="5"/>
          <c:tx>
            <c:strRef>
              <c:f>'15. AIR-E'!$E$6</c:f>
              <c:strCache>
                <c:ptCount val="1"/>
                <c:pt idx="0">
                  <c:v>TM</c:v>
                </c:pt>
              </c:strCache>
            </c:strRef>
          </c:tx>
          <c:spPr>
            <a:solidFill>
              <a:schemeClr val="accent6"/>
            </a:solidFill>
            <a:ln>
              <a:noFill/>
            </a:ln>
            <a:effectLst/>
          </c:spPr>
          <c:val>
            <c:numRef>
              <c:f>'15. AIR-E'!$E$7:$E$18</c:f>
              <c:numCache>
                <c:formatCode>0.00</c:formatCode>
                <c:ptCount val="12"/>
                <c:pt idx="0">
                  <c:v>57.43</c:v>
                </c:pt>
                <c:pt idx="1">
                  <c:v>54.2667</c:v>
                </c:pt>
                <c:pt idx="2">
                  <c:v>47.96</c:v>
                </c:pt>
                <c:pt idx="3">
                  <c:v>52.84</c:v>
                </c:pt>
                <c:pt idx="4">
                  <c:v>55.93</c:v>
                </c:pt>
                <c:pt idx="5">
                  <c:v>57.14</c:v>
                </c:pt>
                <c:pt idx="6">
                  <c:v>48.55</c:v>
                </c:pt>
                <c:pt idx="7">
                  <c:v>52.269359999999999</c:v>
                </c:pt>
                <c:pt idx="8">
                  <c:v>55.37</c:v>
                </c:pt>
                <c:pt idx="9">
                  <c:v>58.19</c:v>
                </c:pt>
                <c:pt idx="10">
                  <c:v>56.032690000000002</c:v>
                </c:pt>
                <c:pt idx="11">
                  <c:v>49.846739999999997</c:v>
                </c:pt>
              </c:numCache>
            </c:numRef>
          </c:val>
          <c:extLst>
            <c:ext xmlns:c16="http://schemas.microsoft.com/office/drawing/2014/chart" uri="{C3380CC4-5D6E-409C-BE32-E72D297353CC}">
              <c16:uniqueId val="{00000004-15B7-4EA7-8892-D678DB1644AA}"/>
            </c:ext>
          </c:extLst>
        </c:ser>
        <c:ser>
          <c:idx val="6"/>
          <c:order val="6"/>
          <c:tx>
            <c:strRef>
              <c:f>'15. AIR-E'!$I$6</c:f>
              <c:strCache>
                <c:ptCount val="1"/>
                <c:pt idx="0">
                  <c:v>RM</c:v>
                </c:pt>
              </c:strCache>
            </c:strRef>
          </c:tx>
          <c:spPr>
            <a:solidFill>
              <a:schemeClr val="accent5">
                <a:lumMod val="75000"/>
              </a:schemeClr>
            </a:solidFill>
            <a:ln>
              <a:noFill/>
            </a:ln>
            <a:effectLst/>
          </c:spPr>
          <c:val>
            <c:numRef>
              <c:f>'15. AIR-E'!$I$7:$I$18</c:f>
              <c:numCache>
                <c:formatCode>0.00</c:formatCode>
                <c:ptCount val="12"/>
                <c:pt idx="0">
                  <c:v>9.1</c:v>
                </c:pt>
                <c:pt idx="1">
                  <c:v>9.0678999999999998</c:v>
                </c:pt>
                <c:pt idx="2">
                  <c:v>50.23</c:v>
                </c:pt>
                <c:pt idx="3">
                  <c:v>33.78</c:v>
                </c:pt>
                <c:pt idx="4">
                  <c:v>36.520000000000003</c:v>
                </c:pt>
                <c:pt idx="5">
                  <c:v>39.090000000000003</c:v>
                </c:pt>
                <c:pt idx="6">
                  <c:v>13.73</c:v>
                </c:pt>
                <c:pt idx="7">
                  <c:v>1.57</c:v>
                </c:pt>
                <c:pt idx="8">
                  <c:v>5.49</c:v>
                </c:pt>
                <c:pt idx="9">
                  <c:v>8.3000000000000007</c:v>
                </c:pt>
                <c:pt idx="10">
                  <c:v>18.624939999999999</c:v>
                </c:pt>
                <c:pt idx="11">
                  <c:v>18.51587</c:v>
                </c:pt>
              </c:numCache>
            </c:numRef>
          </c:val>
          <c:extLst>
            <c:ext xmlns:c16="http://schemas.microsoft.com/office/drawing/2014/chart" uri="{C3380CC4-5D6E-409C-BE32-E72D297353CC}">
              <c16:uniqueId val="{00000005-15B7-4EA7-8892-D678DB1644AA}"/>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'15. AIR-E'!$J$6</c:f>
              <c:strCache>
                <c:ptCount val="1"/>
                <c:pt idx="0">
                  <c:v>CUV_119</c:v>
                </c:pt>
              </c:strCache>
            </c:strRef>
          </c:tx>
          <c:spPr>
            <a:ln w="28575" cap="rnd" cmpd="sng" algn="ctr">
              <a:solidFill>
                <a:schemeClr val="tx1"/>
              </a:solidFill>
              <a:prstDash val="solid"/>
              <a:round/>
            </a:ln>
            <a:effectLst/>
          </c:spPr>
          <c:marker>
            <c:symbol val="none"/>
          </c:marker>
          <c:cat>
            <c:strRef>
              <c:f>'15. AIR-E'!$A$7:$A$18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'15. AIR-E'!$J$7:$J$18</c:f>
              <c:numCache>
                <c:formatCode>0.00</c:formatCode>
                <c:ptCount val="12"/>
                <c:pt idx="0">
                  <c:v>1211.29</c:v>
                </c:pt>
                <c:pt idx="1">
                  <c:v>1172.0746999999999</c:v>
                </c:pt>
                <c:pt idx="2">
                  <c:v>1185.5999999999999</c:v>
                </c:pt>
                <c:pt idx="3">
                  <c:v>1136.1500000000001</c:v>
                </c:pt>
                <c:pt idx="4">
                  <c:v>1122.67</c:v>
                </c:pt>
                <c:pt idx="5">
                  <c:v>1072.78</c:v>
                </c:pt>
                <c:pt idx="6">
                  <c:v>855.04</c:v>
                </c:pt>
                <c:pt idx="7">
                  <c:v>854.84</c:v>
                </c:pt>
                <c:pt idx="8">
                  <c:v>907.23</c:v>
                </c:pt>
                <c:pt idx="9">
                  <c:v>907.21</c:v>
                </c:pt>
                <c:pt idx="10">
                  <c:v>907.21586000000002</c:v>
                </c:pt>
                <c:pt idx="11">
                  <c:v>943.45707000000004</c:v>
                </c:pt>
              </c:numCache>
            </c:numRef>
          </c:val>
          <c:smooth val="0"/>
          <c:extLst>
            <c:ext xmlns:c16="http://schemas.microsoft.com/office/drawing/2014/chart" uri="{C3380CC4-5D6E-409C-BE32-E72D297353CC}">
              <c16:uniqueId val="{00000006-15B7-4EA7-8892-D678DB1644AA}"/>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'15. AIR-E'!$P$7</c:f>
              <c:strCache>
                <c:ptCount val="1"/>
                <c:pt idx="0">
                  <c:v>Mar-24</c:v>
                </c:pt>
              </c:strCache>
            </c:strRef>
          </c:tx>
          <c:spPr>
            <a:solidFill>
              <a:schemeClr val="accent6">
                <a:tint val="41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AIR-E'!$S$7:$W$7</c:f>
              <c:numCache>
                <c:formatCode>0.00</c:formatCode>
                <c:ptCount val="5"/>
                <c:pt idx="0">
                  <c:v>484.51</c:v>
                </c:pt>
                <c:pt idx="1">
                  <c:v>605.64</c:v>
                </c:pt>
                <c:pt idx="2">
                  <c:v>1029.5899999999999</c:v>
                </c:pt>
                <c:pt idx="3">
                  <c:v>1211.29</c:v>
                </c:pt>
                <c:pt idx="4">
                  <c:v>1453.54</c:v>
                </c:pt>
              </c:numCache>
            </c:numRef>
          </c:val>
          <c:extLst>
            <c:ext xmlns:c16="http://schemas.microsoft.com/office/drawing/2014/chart" uri="{C3380CC4-5D6E-409C-BE32-E72D297353CC}">
              <c16:uniqueId val="{00000000-B51D-4177-9551-0F96BE4A585C}"/>
            </c:ext>
          </c:extLst>
        </c:ser>
        <c:ser>
          <c:idx val="1"/>
          <c:order val="1"/>
          <c:tx>
            <c:strRef>
              <c:f>'15. AIR-E'!$P$8</c:f>
              <c:strCache>
                <c:ptCount val="1"/>
                <c:pt idx="0">
                  <c:v>Abr-24</c:v>
                </c:pt>
              </c:strCache>
            </c:strRef>
          </c:tx>
          <c:spPr>
            <a:solidFill>
              <a:schemeClr val="accent6">
                <a:tint val="52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AIR-E'!$S$8:$W$8</c:f>
              <c:numCache>
                <c:formatCode>0.00</c:formatCode>
                <c:ptCount val="5"/>
                <c:pt idx="0">
                  <c:v>487.93</c:v>
                </c:pt>
                <c:pt idx="1">
                  <c:v>609.91</c:v>
                </c:pt>
                <c:pt idx="2">
                  <c:v>996.26</c:v>
                </c:pt>
                <c:pt idx="3">
                  <c:v>1172.07</c:v>
                </c:pt>
                <c:pt idx="4">
                  <c:v>1406.49</c:v>
                </c:pt>
              </c:numCache>
            </c:numRef>
          </c:val>
          <c:extLst>
            <c:ext xmlns:c16="http://schemas.microsoft.com/office/drawing/2014/chart" uri="{C3380CC4-5D6E-409C-BE32-E72D297353CC}">
              <c16:uniqueId val="{00000001-B51D-4177-9551-0F96BE4A585C}"/>
            </c:ext>
          </c:extLst>
        </c:ser>
        <c:ser>
          <c:idx val="2"/>
          <c:order val="2"/>
          <c:tx>
            <c:strRef>
              <c:f>'15. AIR-E'!$P$9</c:f>
              <c:strCache>
                <c:ptCount val="1"/>
                <c:pt idx="0">
                  <c:v>May-24</c:v>
                </c:pt>
              </c:strCache>
            </c:strRef>
          </c:tx>
          <c:spPr>
            <a:solidFill>
              <a:schemeClr val="accent6">
                <a:tint val="63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AIR-E'!$S$9:$W$9</c:f>
              <c:numCache>
                <c:formatCode>0.00</c:formatCode>
                <c:ptCount val="5"/>
                <c:pt idx="0">
                  <c:v>490.83</c:v>
                </c:pt>
                <c:pt idx="1">
                  <c:v>613.53</c:v>
                </c:pt>
                <c:pt idx="2">
                  <c:v>1007.76</c:v>
                </c:pt>
                <c:pt idx="3">
                  <c:v>1185.5999999999999</c:v>
                </c:pt>
                <c:pt idx="4">
                  <c:v>1422.72</c:v>
                </c:pt>
              </c:numCache>
            </c:numRef>
          </c:val>
          <c:extLst>
            <c:ext xmlns:c16="http://schemas.microsoft.com/office/drawing/2014/chart" uri="{C3380CC4-5D6E-409C-BE32-E72D297353CC}">
              <c16:uniqueId val="{00000002-B51D-4177-9551-0F96BE4A585C}"/>
            </c:ext>
          </c:extLst>
        </c:ser>
        <c:ser>
          <c:idx val="3"/>
          <c:order val="3"/>
          <c:tx>
            <c:strRef>
              <c:f>'15. AIR-E'!$P$10</c:f>
              <c:strCache>
                <c:ptCount val="1"/>
                <c:pt idx="0">
                  <c:v>Jun-24</c:v>
                </c:pt>
              </c:strCache>
            </c:strRef>
          </c:tx>
          <c:spPr>
            <a:solidFill>
              <a:schemeClr val="accent6">
                <a:tint val="74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AIR-E'!$S$10:$W$10</c:f>
              <c:numCache>
                <c:formatCode>0.00</c:formatCode>
                <c:ptCount val="5"/>
                <c:pt idx="0">
                  <c:v>492.9</c:v>
                </c:pt>
                <c:pt idx="1">
                  <c:v>616.12</c:v>
                </c:pt>
                <c:pt idx="2">
                  <c:v>965.73</c:v>
                </c:pt>
                <c:pt idx="3">
                  <c:v>1136.1500000000001</c:v>
                </c:pt>
                <c:pt idx="4">
                  <c:v>1363.38</c:v>
                </c:pt>
              </c:numCache>
            </c:numRef>
          </c:val>
          <c:extLst>
            <c:ext xmlns:c16="http://schemas.microsoft.com/office/drawing/2014/chart" uri="{C3380CC4-5D6E-409C-BE32-E72D297353CC}">
              <c16:uniqueId val="{00000003-B51D-4177-9551-0F96BE4A585C}"/>
            </c:ext>
          </c:extLst>
        </c:ser>
        <c:ser>
          <c:idx val="4"/>
          <c:order val="4"/>
          <c:tx>
            <c:strRef>
              <c:f>'15. AIR-E'!$P$11</c:f>
              <c:strCache>
                <c:ptCount val="1"/>
                <c:pt idx="0">
                  <c:v>Jul-24</c:v>
                </c:pt>
              </c:strCache>
            </c:strRef>
          </c:tx>
          <c:spPr>
            <a:solidFill>
              <a:schemeClr val="accent6">
                <a:tint val="84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AIR-E'!$S$11:$W$11</c:f>
              <c:numCache>
                <c:formatCode>0.00</c:formatCode>
                <c:ptCount val="5"/>
                <c:pt idx="0">
                  <c:v>494.48</c:v>
                </c:pt>
                <c:pt idx="1">
                  <c:v>618.1</c:v>
                </c:pt>
                <c:pt idx="2">
                  <c:v>954.27</c:v>
                </c:pt>
                <c:pt idx="3">
                  <c:v>1122.67</c:v>
                </c:pt>
                <c:pt idx="4">
                  <c:v>1347.21</c:v>
                </c:pt>
              </c:numCache>
            </c:numRef>
          </c:val>
          <c:extLst>
            <c:ext xmlns:c16="http://schemas.microsoft.com/office/drawing/2014/chart" uri="{C3380CC4-5D6E-409C-BE32-E72D297353CC}">
              <c16:uniqueId val="{00000004-B51D-4177-9551-0F96BE4A585C}"/>
            </c:ext>
          </c:extLst>
        </c:ser>
        <c:ser>
          <c:idx val="5"/>
          <c:order val="5"/>
          <c:tx>
            <c:strRef>
              <c:f>'15. AIR-E'!$P$12</c:f>
              <c:strCache>
                <c:ptCount val="1"/>
                <c:pt idx="0">
                  <c:v>Ago-24</c:v>
                </c:pt>
              </c:strCache>
            </c:strRef>
          </c:tx>
          <c:spPr>
            <a:solidFill>
              <a:schemeClr val="accent6">
                <a:tint val="95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AIR-E'!$S$12:$W$12</c:f>
              <c:numCache>
                <c:formatCode>0.00</c:formatCode>
                <c:ptCount val="5"/>
                <c:pt idx="0">
                  <c:v>488.3</c:v>
                </c:pt>
                <c:pt idx="1">
                  <c:v>610.38</c:v>
                </c:pt>
                <c:pt idx="2">
                  <c:v>911.87</c:v>
                </c:pt>
                <c:pt idx="3">
                  <c:v>1072.78</c:v>
                </c:pt>
                <c:pt idx="4">
                  <c:v>1287.3399999999999</c:v>
                </c:pt>
              </c:numCache>
            </c:numRef>
          </c:val>
          <c:extLst>
            <c:ext xmlns:c16="http://schemas.microsoft.com/office/drawing/2014/chart" uri="{C3380CC4-5D6E-409C-BE32-E72D297353CC}">
              <c16:uniqueId val="{00000005-B51D-4177-9551-0F96BE4A585C}"/>
            </c:ext>
          </c:extLst>
        </c:ser>
        <c:ser>
          <c:idx val="6"/>
          <c:order val="6"/>
          <c:tx>
            <c:strRef>
              <c:f>'15. AIR-E'!$P$13</c:f>
              <c:strCache>
                <c:ptCount val="1"/>
                <c:pt idx="0">
                  <c:v>Sep-24</c:v>
                </c:pt>
              </c:strCache>
            </c:strRef>
          </c:tx>
          <c:spPr>
            <a:solidFill>
              <a:schemeClr val="accent6">
                <a:shade val="94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AIR-E'!$S$13:$W$13</c:f>
              <c:numCache>
                <c:formatCode>0.00</c:formatCode>
                <c:ptCount val="5"/>
                <c:pt idx="0">
                  <c:v>495.48</c:v>
                </c:pt>
                <c:pt idx="1">
                  <c:v>619.35</c:v>
                </c:pt>
                <c:pt idx="2">
                  <c:v>726.78</c:v>
                </c:pt>
                <c:pt idx="3">
                  <c:v>855.04</c:v>
                </c:pt>
                <c:pt idx="4">
                  <c:v>1026.05</c:v>
                </c:pt>
              </c:numCache>
            </c:numRef>
          </c:val>
          <c:extLst>
            <c:ext xmlns:c16="http://schemas.microsoft.com/office/drawing/2014/chart" uri="{C3380CC4-5D6E-409C-BE32-E72D297353CC}">
              <c16:uniqueId val="{00000006-B51D-4177-9551-0F96BE4A585C}"/>
            </c:ext>
          </c:extLst>
        </c:ser>
        <c:ser>
          <c:idx val="7"/>
          <c:order val="7"/>
          <c:tx>
            <c:strRef>
              <c:f>'15. AIR-E'!$P$14</c:f>
              <c:strCache>
                <c:ptCount val="1"/>
                <c:pt idx="0">
                  <c:v>Oct-24</c:v>
                </c:pt>
              </c:strCache>
            </c:strRef>
          </c:tx>
          <c:spPr>
            <a:solidFill>
              <a:schemeClr val="accent6">
                <a:shade val="83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AIR-E'!$S$14:$W$14</c:f>
              <c:numCache>
                <c:formatCode>0.00</c:formatCode>
                <c:ptCount val="5"/>
                <c:pt idx="0">
                  <c:v>496.69</c:v>
                </c:pt>
                <c:pt idx="1">
                  <c:v>620.86</c:v>
                </c:pt>
                <c:pt idx="2">
                  <c:v>726.61</c:v>
                </c:pt>
                <c:pt idx="3">
                  <c:v>854.84</c:v>
                </c:pt>
                <c:pt idx="4">
                  <c:v>1025.808</c:v>
                </c:pt>
              </c:numCache>
            </c:numRef>
          </c:val>
          <c:extLst>
            <c:ext xmlns:c16="http://schemas.microsoft.com/office/drawing/2014/chart" uri="{C3380CC4-5D6E-409C-BE32-E72D297353CC}">
              <c16:uniqueId val="{00000007-B51D-4177-9551-0F96BE4A585C}"/>
            </c:ext>
          </c:extLst>
        </c:ser>
        <c:ser>
          <c:idx val="8"/>
          <c:order val="8"/>
          <c:tx>
            <c:strRef>
              <c:f>'15. AIR-E'!$P$15</c:f>
              <c:strCache>
                <c:ptCount val="1"/>
                <c:pt idx="0">
                  <c:v>Nov-24</c:v>
                </c:pt>
              </c:strCache>
            </c:strRef>
          </c:tx>
          <c:spPr>
            <a:solidFill>
              <a:schemeClr val="accent6">
                <a:shade val="73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AIR-E'!$S$15:$W$15</c:f>
              <c:numCache>
                <c:formatCode>0.00</c:formatCode>
                <c:ptCount val="5"/>
                <c:pt idx="0">
                  <c:v>496.03</c:v>
                </c:pt>
                <c:pt idx="1">
                  <c:v>620.04</c:v>
                </c:pt>
                <c:pt idx="2">
                  <c:v>771.15</c:v>
                </c:pt>
                <c:pt idx="3">
                  <c:v>907.23</c:v>
                </c:pt>
                <c:pt idx="4">
                  <c:v>1088.68</c:v>
                </c:pt>
              </c:numCache>
            </c:numRef>
          </c:val>
          <c:extLst>
            <c:ext xmlns:c16="http://schemas.microsoft.com/office/drawing/2014/chart" uri="{C3380CC4-5D6E-409C-BE32-E72D297353CC}">
              <c16:uniqueId val="{00000008-B51D-4177-9551-0F96BE4A585C}"/>
            </c:ext>
          </c:extLst>
        </c:ser>
        <c:ser>
          <c:idx val="9"/>
          <c:order val="9"/>
          <c:tx>
            <c:strRef>
              <c:f>'15. AIR-E'!$P$16</c:f>
              <c:strCache>
                <c:ptCount val="1"/>
                <c:pt idx="0">
                  <c:v>Dic-24</c:v>
                </c:pt>
              </c:strCache>
            </c:strRef>
          </c:tx>
          <c:spPr>
            <a:solidFill>
              <a:schemeClr val="accent6">
                <a:shade val="62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AIR-E'!$S$16:$W$16</c:f>
              <c:numCache>
                <c:formatCode>0.00</c:formatCode>
                <c:ptCount val="5"/>
                <c:pt idx="0">
                  <c:v>497.38</c:v>
                </c:pt>
                <c:pt idx="1">
                  <c:v>621.72</c:v>
                </c:pt>
                <c:pt idx="2">
                  <c:v>771.13</c:v>
                </c:pt>
                <c:pt idx="3">
                  <c:v>907.21</c:v>
                </c:pt>
                <c:pt idx="4">
                  <c:v>1088.6500000000001</c:v>
                </c:pt>
              </c:numCache>
            </c:numRef>
          </c:val>
          <c:extLst>
            <c:ext xmlns:c16="http://schemas.microsoft.com/office/drawing/2014/chart" uri="{C3380CC4-5D6E-409C-BE32-E72D297353CC}">
              <c16:uniqueId val="{00000009-B51D-4177-9551-0F96BE4A585C}"/>
            </c:ext>
          </c:extLst>
        </c:ser>
        <c:ser>
          <c:idx val="10"/>
          <c:order val="10"/>
          <c:tx>
            <c:strRef>
              <c:f>'15. AIR-E'!$P$17</c:f>
              <c:strCache>
                <c:ptCount val="1"/>
                <c:pt idx="0">
                  <c:v>Ene-25</c:v>
                </c:pt>
              </c:strCache>
            </c:strRef>
          </c:tx>
          <c:spPr>
            <a:solidFill>
              <a:schemeClr val="accent6">
                <a:shade val="51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AIR-E'!$S$17:$W$17</c:f>
              <c:numCache>
                <c:formatCode>0.00</c:formatCode>
                <c:ptCount val="5"/>
                <c:pt idx="0">
                  <c:v>499.65</c:v>
                </c:pt>
                <c:pt idx="1">
                  <c:v>624.57000000000005</c:v>
                </c:pt>
                <c:pt idx="2">
                  <c:v>771.13</c:v>
                </c:pt>
                <c:pt idx="3">
                  <c:v>907.22</c:v>
                </c:pt>
                <c:pt idx="4">
                  <c:v>1088.6600000000001</c:v>
                </c:pt>
              </c:numCache>
            </c:numRef>
          </c:val>
          <c:extLst>
            <c:ext xmlns:c16="http://schemas.microsoft.com/office/drawing/2014/chart" uri="{C3380CC4-5D6E-409C-BE32-E72D297353CC}">
              <c16:uniqueId val="{0000000A-B51D-4177-9551-0F96BE4A585C}"/>
            </c:ext>
          </c:extLst>
        </c:ser>
        <c:ser>
          <c:idx val="11"/>
          <c:order val="11"/>
          <c:tx>
            <c:strRef>
              <c:f>'15. AIR-E'!$P$18</c:f>
              <c:strCache>
                <c:ptCount val="1"/>
                <c:pt idx="0">
                  <c:v>Feb-25</c:v>
                </c:pt>
              </c:strCache>
            </c:strRef>
          </c:tx>
          <c:spPr>
            <a:solidFill>
              <a:schemeClr val="accent6">
                <a:shade val="40000"/>
              </a:schemeClr>
            </a:solidFill>
            <a:ln>
              <a:noFill/>
            </a:ln>
            <a:effectLst/>
          </c:spPr>
          <c:invertIfNegative val="0"/>
          <c:cat>
            <c:strRef>
              <c:f>'15. AIR-E'!$S$6:$W$6</c:f>
              <c:strCache>
                <c:ptCount val="5"/>
                <c:pt idx="0">
                  <c:v>ESTRATO 1</c:v>
                </c:pt>
                <c:pt idx="1">
                  <c:v>ESTRATO 2</c:v>
                </c:pt>
                <c:pt idx="2">
                  <c:v>ESTRATO 3</c:v>
                </c:pt>
                <c:pt idx="3">
                  <c:v>ESTRATO 4</c:v>
                </c:pt>
                <c:pt idx="4">
                  <c:v>ESTRATO 5 y 6, Ind y Com</c:v>
                </c:pt>
              </c:strCache>
            </c:strRef>
          </c:cat>
          <c:val>
            <c:numRef>
              <c:f>'15. AIR-E'!$S$18:$W$18</c:f>
              <c:numCache>
                <c:formatCode>0.00</c:formatCode>
                <c:ptCount val="5"/>
                <c:pt idx="0">
                  <c:v>504.35</c:v>
                </c:pt>
                <c:pt idx="1">
                  <c:v>630.42999999999995</c:v>
                </c:pt>
                <c:pt idx="2">
                  <c:v>801.94</c:v>
                </c:pt>
                <c:pt idx="3">
                  <c:v>943.46</c:v>
                </c:pt>
                <c:pt idx="4">
                  <c:v>1132.152</c:v>
                </c:pt>
              </c:numCache>
            </c:numRef>
          </c:val>
          <c:extLst>
            <c:ext xmlns:c16="http://schemas.microsoft.com/office/drawing/2014/chart" uri="{C3380CC4-5D6E-409C-BE32-E72D297353CC}">
              <c16:uniqueId val="{0000000B-B51D-4177-9551-0F96BE4A585C}"/>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 CELSIA COLOMBIA Valle'!$D$6</c:f>
              <c:strCache>
                <c:ptCount val="1"/>
                <c:pt idx="0">
                  <c:v>GM</c:v>
                </c:pt>
              </c:strCache>
            </c:strRef>
          </c:tx>
          <c:spPr>
            <a:solidFill>
              <a:schemeClr val="accent2"/>
            </a:solidFill>
            <a:ln>
              <a:noFill/>
            </a:ln>
            <a:effectLst/>
          </c:spPr>
          <c:val>
            <c:numRef>
              <c:f>'2. CELSIA COLOMBIA Valle'!$D$7:$D$18</c:f>
              <c:numCache>
                <c:formatCode>0.00</c:formatCode>
                <c:ptCount val="12"/>
                <c:pt idx="0">
                  <c:v>343.55</c:v>
                </c:pt>
                <c:pt idx="1">
                  <c:v>377.31</c:v>
                </c:pt>
                <c:pt idx="2">
                  <c:v>385.81</c:v>
                </c:pt>
                <c:pt idx="3">
                  <c:v>299.25</c:v>
                </c:pt>
                <c:pt idx="4">
                  <c:v>292.88</c:v>
                </c:pt>
                <c:pt idx="5">
                  <c:v>300.43</c:v>
                </c:pt>
                <c:pt idx="6">
                  <c:v>350.87</c:v>
                </c:pt>
                <c:pt idx="7">
                  <c:v>395.74</c:v>
                </c:pt>
                <c:pt idx="8">
                  <c:v>394.36</c:v>
                </c:pt>
                <c:pt idx="9">
                  <c:v>394.8</c:v>
                </c:pt>
                <c:pt idx="10">
                  <c:v>400.22</c:v>
                </c:pt>
                <c:pt idx="11">
                  <c:v>397.77</c:v>
                </c:pt>
              </c:numCache>
            </c:numRef>
          </c:val>
          <c:extLst>
            <c:ext xmlns:c16="http://schemas.microsoft.com/office/drawing/2014/chart" uri="{C3380CC4-5D6E-409C-BE32-E72D297353CC}">
              <c16:uniqueId val="{00000000-AEDB-47B3-BF5F-3A9671FA340C}"/>
            </c:ext>
          </c:extLst>
        </c:ser>
        <c:ser>
          <c:idx val="2"/>
          <c:order val="2"/>
          <c:tx>
            <c:strRef>
              <c:f>'2. CELSIA COLOMBIA Valle'!$G$6</c:f>
              <c:strCache>
                <c:ptCount val="1"/>
                <c:pt idx="0">
                  <c:v>D</c:v>
                </c:pt>
              </c:strCache>
            </c:strRef>
          </c:tx>
          <c:spPr>
            <a:solidFill>
              <a:schemeClr val="accent3"/>
            </a:solidFill>
            <a:ln>
              <a:noFill/>
            </a:ln>
            <a:effectLst/>
          </c:spPr>
          <c:val>
            <c:numRef>
              <c:f>'2. CELSIA COLOMBIA Valle'!$G$7:$G$18</c:f>
              <c:numCache>
                <c:formatCode>0.00</c:formatCode>
                <c:ptCount val="12"/>
                <c:pt idx="0">
                  <c:v>282.04000000000002</c:v>
                </c:pt>
                <c:pt idx="1">
                  <c:v>254.7</c:v>
                </c:pt>
                <c:pt idx="2">
                  <c:v>251.44</c:v>
                </c:pt>
                <c:pt idx="3">
                  <c:v>260.81</c:v>
                </c:pt>
                <c:pt idx="4">
                  <c:v>264.36</c:v>
                </c:pt>
                <c:pt idx="5">
                  <c:v>261.35000000000002</c:v>
                </c:pt>
                <c:pt idx="6">
                  <c:v>247.84</c:v>
                </c:pt>
                <c:pt idx="7">
                  <c:v>257.25</c:v>
                </c:pt>
                <c:pt idx="8">
                  <c:v>265.73</c:v>
                </c:pt>
                <c:pt idx="9">
                  <c:v>264.32</c:v>
                </c:pt>
                <c:pt idx="10">
                  <c:v>257.74</c:v>
                </c:pt>
                <c:pt idx="11">
                  <c:v>269.92</c:v>
                </c:pt>
              </c:numCache>
            </c:numRef>
          </c:val>
          <c:extLst>
            <c:ext xmlns:c16="http://schemas.microsoft.com/office/drawing/2014/chart" uri="{C3380CC4-5D6E-409C-BE32-E72D297353CC}">
              <c16:uniqueId val="{00000001-AEDB-47B3-BF5F-3A9671FA340C}"/>
            </c:ext>
          </c:extLst>
        </c:ser>
        <c:ser>
          <c:idx val="3"/>
          <c:order val="3"/>
          <c:tx>
            <c:strRef>
              <c:f>'2. CELSIA COLOMBIA Valle'!$H$6</c:f>
              <c:strCache>
                <c:ptCount val="1"/>
                <c:pt idx="0">
                  <c:v>CV</c:v>
                </c:pt>
              </c:strCache>
            </c:strRef>
          </c:tx>
          <c:spPr>
            <a:solidFill>
              <a:schemeClr val="accent4"/>
            </a:solidFill>
            <a:ln>
              <a:noFill/>
            </a:ln>
            <a:effectLst/>
          </c:spPr>
          <c:val>
            <c:numRef>
              <c:f>'2. CELSIA COLOMBIA Valle'!$H$7:$H$18</c:f>
              <c:numCache>
                <c:formatCode>0.00</c:formatCode>
                <c:ptCount val="12"/>
                <c:pt idx="0">
                  <c:v>171.19</c:v>
                </c:pt>
                <c:pt idx="1">
                  <c:v>167.34</c:v>
                </c:pt>
                <c:pt idx="2">
                  <c:v>175.46</c:v>
                </c:pt>
                <c:pt idx="3">
                  <c:v>170.87</c:v>
                </c:pt>
                <c:pt idx="4">
                  <c:v>176.48</c:v>
                </c:pt>
                <c:pt idx="5">
                  <c:v>177.25</c:v>
                </c:pt>
                <c:pt idx="6">
                  <c:v>186.28</c:v>
                </c:pt>
                <c:pt idx="7">
                  <c:v>171.8</c:v>
                </c:pt>
                <c:pt idx="8">
                  <c:v>170.18</c:v>
                </c:pt>
                <c:pt idx="9">
                  <c:v>176.65</c:v>
                </c:pt>
                <c:pt idx="10">
                  <c:v>183.69</c:v>
                </c:pt>
                <c:pt idx="11">
                  <c:v>177.22</c:v>
                </c:pt>
              </c:numCache>
            </c:numRef>
          </c:val>
          <c:extLst>
            <c:ext xmlns:c16="http://schemas.microsoft.com/office/drawing/2014/chart" uri="{C3380CC4-5D6E-409C-BE32-E72D297353CC}">
              <c16:uniqueId val="{00000002-AEDB-47B3-BF5F-3A9671FA340C}"/>
            </c:ext>
          </c:extLst>
        </c:ser>
        <c:ser>
          <c:idx val="4"/>
          <c:order val="4"/>
          <c:tx>
            <c:strRef>
              <c:f>'2. CELSIA COLOMBIA Valle'!$F$6</c:f>
              <c:strCache>
                <c:ptCount val="1"/>
                <c:pt idx="0">
                  <c:v>PR</c:v>
                </c:pt>
              </c:strCache>
            </c:strRef>
          </c:tx>
          <c:spPr>
            <a:solidFill>
              <a:schemeClr val="accent5"/>
            </a:solidFill>
            <a:ln>
              <a:noFill/>
            </a:ln>
            <a:effectLst/>
          </c:spPr>
          <c:val>
            <c:numRef>
              <c:f>'2. CELSIA COLOMBIA Valle'!$F$7:$F$18</c:f>
              <c:numCache>
                <c:formatCode>0.00</c:formatCode>
                <c:ptCount val="12"/>
                <c:pt idx="0">
                  <c:v>65.87</c:v>
                </c:pt>
                <c:pt idx="1">
                  <c:v>71.55</c:v>
                </c:pt>
                <c:pt idx="2">
                  <c:v>71.16</c:v>
                </c:pt>
                <c:pt idx="3">
                  <c:v>58.58</c:v>
                </c:pt>
                <c:pt idx="4">
                  <c:v>56.99</c:v>
                </c:pt>
                <c:pt idx="5">
                  <c:v>58.7</c:v>
                </c:pt>
                <c:pt idx="6">
                  <c:v>65.569999999999993</c:v>
                </c:pt>
                <c:pt idx="7">
                  <c:v>73.760000000000005</c:v>
                </c:pt>
                <c:pt idx="8">
                  <c:v>72.819999999999993</c:v>
                </c:pt>
                <c:pt idx="9">
                  <c:v>73.73</c:v>
                </c:pt>
                <c:pt idx="10">
                  <c:v>74.760000000000005</c:v>
                </c:pt>
                <c:pt idx="11">
                  <c:v>72.81</c:v>
                </c:pt>
              </c:numCache>
            </c:numRef>
          </c:val>
          <c:extLst>
            <c:ext xmlns:c16="http://schemas.microsoft.com/office/drawing/2014/chart" uri="{C3380CC4-5D6E-409C-BE32-E72D297353CC}">
              <c16:uniqueId val="{00000003-AEDB-47B3-BF5F-3A9671FA340C}"/>
            </c:ext>
          </c:extLst>
        </c:ser>
        <c:ser>
          <c:idx val="5"/>
          <c:order val="5"/>
          <c:tx>
            <c:strRef>
              <c:f>'2. CELSIA COLOMBIA Valle'!$E$6</c:f>
              <c:strCache>
                <c:ptCount val="1"/>
                <c:pt idx="0">
                  <c:v>TM</c:v>
                </c:pt>
              </c:strCache>
            </c:strRef>
          </c:tx>
          <c:spPr>
            <a:solidFill>
              <a:schemeClr val="accent6"/>
            </a:solidFill>
            <a:ln>
              <a:noFill/>
            </a:ln>
            <a:effectLst/>
          </c:spPr>
          <c:val>
            <c:numRef>
              <c:f>'2. CELSIA COLOMBIA Valle'!$E$7:$E$18</c:f>
              <c:numCache>
                <c:formatCode>0.00</c:formatCode>
                <c:ptCount val="12"/>
                <c:pt idx="0">
                  <c:v>57.43</c:v>
                </c:pt>
                <c:pt idx="1">
                  <c:v>54.27</c:v>
                </c:pt>
                <c:pt idx="2">
                  <c:v>47.96</c:v>
                </c:pt>
                <c:pt idx="3">
                  <c:v>52.84</c:v>
                </c:pt>
                <c:pt idx="4">
                  <c:v>55.93</c:v>
                </c:pt>
                <c:pt idx="5">
                  <c:v>57.14</c:v>
                </c:pt>
                <c:pt idx="6">
                  <c:v>48.55</c:v>
                </c:pt>
                <c:pt idx="7">
                  <c:v>52.27</c:v>
                </c:pt>
                <c:pt idx="8">
                  <c:v>55.37</c:v>
                </c:pt>
                <c:pt idx="9">
                  <c:v>58.19</c:v>
                </c:pt>
                <c:pt idx="10">
                  <c:v>56.03</c:v>
                </c:pt>
                <c:pt idx="11">
                  <c:v>49.85</c:v>
                </c:pt>
              </c:numCache>
            </c:numRef>
          </c:val>
          <c:extLst>
            <c:ext xmlns:c16="http://schemas.microsoft.com/office/drawing/2014/chart" uri="{C3380CC4-5D6E-409C-BE32-E72D297353CC}">
              <c16:uniqueId val="{00000004-AEDB-47B3-BF5F-3A9671FA340C}"/>
            </c:ext>
          </c:extLst>
        </c:ser>
        <c:ser>
          <c:idx val="6"/>
          <c:order val="6"/>
          <c:tx>
            <c:strRef>
              <c:f>'2. CELSIA COLOMBIA Valle'!$I$6</c:f>
              <c:strCache>
                <c:ptCount val="1"/>
                <c:pt idx="0">
                  <c:v>RM</c:v>
                </c:pt>
              </c:strCache>
            </c:strRef>
          </c:tx>
          <c:spPr>
            <a:solidFill>
              <a:schemeClr val="accent5">
                <a:lumMod val="75000"/>
              </a:schemeClr>
            </a:solidFill>
            <a:ln>
              <a:noFill/>
            </a:ln>
            <a:effectLst/>
          </c:spPr>
          <c:val>
            <c:numRef>
              <c:f>'2. CELSIA COLOMBIA Valle'!$I$7:$I$18</c:f>
              <c:numCache>
                <c:formatCode>0.00</c:formatCode>
                <c:ptCount val="12"/>
                <c:pt idx="0">
                  <c:v>6.7</c:v>
                </c:pt>
                <c:pt idx="1">
                  <c:v>7.28</c:v>
                </c:pt>
                <c:pt idx="2">
                  <c:v>36.71</c:v>
                </c:pt>
                <c:pt idx="3">
                  <c:v>24.01</c:v>
                </c:pt>
                <c:pt idx="4">
                  <c:v>25.19</c:v>
                </c:pt>
                <c:pt idx="5">
                  <c:v>31.79</c:v>
                </c:pt>
                <c:pt idx="6">
                  <c:v>11.28</c:v>
                </c:pt>
                <c:pt idx="7">
                  <c:v>1.68</c:v>
                </c:pt>
                <c:pt idx="8">
                  <c:v>1.67</c:v>
                </c:pt>
                <c:pt idx="9">
                  <c:v>9.9</c:v>
                </c:pt>
                <c:pt idx="10">
                  <c:v>3.72</c:v>
                </c:pt>
                <c:pt idx="11">
                  <c:v>18.13</c:v>
                </c:pt>
              </c:numCache>
            </c:numRef>
          </c:val>
          <c:extLst>
            <c:ext xmlns:c16="http://schemas.microsoft.com/office/drawing/2014/chart" uri="{C3380CC4-5D6E-409C-BE32-E72D297353CC}">
              <c16:uniqueId val="{00000005-AEDB-47B3-BF5F-3A9671FA340C}"/>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 CELSIA COLOMBIA Valle'!$J$6</c:f>
              <c:strCache>
                <c:ptCount val="1"/>
                <c:pt idx="0">
                  <c:v>CUV_119</c:v>
                </c:pt>
              </c:strCache>
            </c:strRef>
          </c:tx>
          <c:spPr>
            <a:ln w="28575" cap="rnd" cmpd="sng" algn="ctr">
              <a:solidFill>
                <a:schemeClr val="tx1"/>
              </a:solidFill>
              <a:prstDash val="solid"/>
              <a:round/>
            </a:ln>
            <a:effectLst/>
          </c:spPr>
          <c:marker>
            <c:symbol val="none"/>
          </c:marker>
          <c:cat>
            <c:strRef>
              <c:f>'2. CELSIA COLOMBIA Valle'!$A$7:$A$18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 CELSIA COLOMBIA Valle'!$J$7:$J$18</c:f>
              <c:numCache>
                <c:formatCode>0.00</c:formatCode>
                <c:ptCount val="12"/>
                <c:pt idx="0">
                  <c:v>926.78</c:v>
                </c:pt>
                <c:pt idx="1">
                  <c:v>932.45</c:v>
                </c:pt>
                <c:pt idx="2">
                  <c:v>968.54</c:v>
                </c:pt>
                <c:pt idx="3">
                  <c:v>866.36</c:v>
                </c:pt>
                <c:pt idx="4">
                  <c:v>871.83</c:v>
                </c:pt>
                <c:pt idx="5">
                  <c:v>886.66</c:v>
                </c:pt>
                <c:pt idx="6">
                  <c:v>910.39</c:v>
                </c:pt>
                <c:pt idx="7">
                  <c:v>952.5</c:v>
                </c:pt>
                <c:pt idx="8">
                  <c:v>960.13</c:v>
                </c:pt>
                <c:pt idx="9">
                  <c:v>977.59</c:v>
                </c:pt>
                <c:pt idx="10">
                  <c:v>976.16</c:v>
                </c:pt>
                <c:pt idx="11">
                  <c:v>985.7</c:v>
                </c:pt>
              </c:numCache>
            </c:numRef>
          </c:val>
          <c:smooth val="0"/>
          <c:extLst>
            <c:ext xmlns:c16="http://schemas.microsoft.com/office/drawing/2014/chart" uri="{C3380CC4-5D6E-409C-BE32-E72D297353CC}">
              <c16:uniqueId val="{00000006-AEDB-47B3-BF5F-3A9671FA340C}"/>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'15. AIR-E'!$M$6</c:f>
              <c:strCache>
                <c:ptCount val="1"/>
                <c:pt idx="0">
                  <c:v>COT</c:v>
                </c:pt>
              </c:strCache>
            </c:strRef>
          </c:tx>
          <c:spPr>
            <a:ln w="28575" cap="rnd">
              <a:solidFill>
                <a:srgbClr val="FFC000"/>
              </a:solidFill>
              <a:prstDash val="sysDash"/>
              <a:round/>
            </a:ln>
            <a:effectLst/>
          </c:spPr>
          <c:marker>
            <c:symbol val="none"/>
          </c:marker>
          <c:cat>
            <c:strRef>
              <c:f>'15. AIR-E'!$A$7:$A$18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'15. AIR-E'!$M$7:$M$18</c:f>
              <c:numCache>
                <c:formatCode>0.00</c:formatCode>
                <c:ptCount val="12"/>
                <c:pt idx="0">
                  <c:v>208.27</c:v>
                </c:pt>
                <c:pt idx="1">
                  <c:v>226.10884239348516</c:v>
                </c:pt>
                <c:pt idx="2">
                  <c:v>235.75792544499552</c:v>
                </c:pt>
                <c:pt idx="3">
                  <c:v>254.56</c:v>
                </c:pt>
                <c:pt idx="4">
                  <c:v>263.42700240472192</c:v>
                </c:pt>
                <c:pt idx="5">
                  <c:v>265.49547588170685</c:v>
                </c:pt>
                <c:pt idx="6">
                  <c:v>12.8</c:v>
                </c:pt>
                <c:pt idx="7">
                  <c:v>11.926287106997643</c:v>
                </c:pt>
                <c:pt idx="8">
                  <c:v>13.303773017960713</c:v>
                </c:pt>
                <c:pt idx="9">
                  <c:v>13.303544022316425</c:v>
                </c:pt>
                <c:pt idx="10">
                  <c:v>13.3035</c:v>
                </c:pt>
                <c:pt idx="11">
                  <c:v>16.14</c:v>
                </c:pt>
              </c:numCache>
            </c:numRef>
          </c:val>
          <c:smooth val="0"/>
          <c:extLst>
            <c:ext xmlns:c16="http://schemas.microsoft.com/office/drawing/2014/chart" uri="{C3380CC4-5D6E-409C-BE32-E72D297353CC}">
              <c16:uniqueId val="{00000000-788B-4DE4-ADDE-C0CCF2DF5C0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'16. AFINIA'!$J$6</c:f>
              <c:strCache>
                <c:ptCount val="1"/>
                <c:pt idx="0">
                  <c:v>CUV_119</c:v>
                </c:pt>
              </c:strCache>
            </c:strRef>
          </c:tx>
          <c:spPr>
            <a:ln w="28575" cap="rnd">
              <a:solidFill>
                <a:schemeClr val="accent1"/>
              </a:solidFill>
              <a:round/>
            </a:ln>
            <a:effectLst/>
          </c:spPr>
          <c:marker>
            <c:symbol val="none"/>
          </c:marker>
          <c:cat>
            <c:strRef>
              <c:f>'16. AFINIA'!$A$7:$A$18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'16. AFINIA'!$J$7:$J$18</c:f>
              <c:numCache>
                <c:formatCode>0.00</c:formatCode>
                <c:ptCount val="12"/>
                <c:pt idx="0">
                  <c:v>1095.6400000000001</c:v>
                </c:pt>
                <c:pt idx="1">
                  <c:v>1118.53</c:v>
                </c:pt>
                <c:pt idx="2">
                  <c:v>1128.3599999999999</c:v>
                </c:pt>
                <c:pt idx="3">
                  <c:v>1078.25</c:v>
                </c:pt>
                <c:pt idx="4">
                  <c:v>1122.04</c:v>
                </c:pt>
                <c:pt idx="5">
                  <c:v>1007.07</c:v>
                </c:pt>
                <c:pt idx="6">
                  <c:v>995.65625999999997</c:v>
                </c:pt>
                <c:pt idx="7">
                  <c:v>1016.2262899999999</c:v>
                </c:pt>
                <c:pt idx="8">
                  <c:v>1051.39635</c:v>
                </c:pt>
                <c:pt idx="9">
                  <c:v>1001.77299</c:v>
                </c:pt>
                <c:pt idx="10">
                  <c:v>1024.79926</c:v>
                </c:pt>
                <c:pt idx="11">
                  <c:v>1005.59984</c:v>
                </c:pt>
              </c:numCache>
            </c:numRef>
          </c:val>
          <c:smooth val="0"/>
          <c:extLst>
            <c:ext xmlns:c16="http://schemas.microsoft.com/office/drawing/2014/chart" uri="{C3380CC4-5D6E-409C-BE32-E72D297353CC}">
              <c16:uniqueId val="{00000000-9198-441D-80B1-EBE07321967A}"/>
            </c:ext>
          </c:extLst>
        </c:ser>
        <c:ser>
          <c:idx val="1"/>
          <c:order val="1"/>
          <c:tx>
            <c:strRef>
              <c:f>'16. AFINIA'!$K$6</c:f>
              <c:strCache>
                <c:ptCount val="1"/>
                <c:pt idx="0">
                  <c:v>CUV_Op</c:v>
                </c:pt>
              </c:strCache>
            </c:strRef>
          </c:tx>
          <c:spPr>
            <a:ln w="28575" cap="rnd">
              <a:solidFill>
                <a:schemeClr val="accent2"/>
              </a:solidFill>
              <a:prstDash val="lgDash"/>
              <a:round/>
            </a:ln>
            <a:effectLst/>
          </c:spPr>
          <c:marker>
            <c:symbol val="none"/>
          </c:marker>
          <c:cat>
            <c:strRef>
              <c:f>'16. AFINIA'!$A$7:$A$18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'16. AFINIA'!$K$7:$K$13</c:f>
              <c:numCache>
                <c:formatCode>0.00</c:formatCode>
                <c:ptCount val="7"/>
              </c:numCache>
            </c:numRef>
          </c:val>
          <c:smooth val="0"/>
          <c:extLst>
            <c:ext xmlns:c16="http://schemas.microsoft.com/office/drawing/2014/chart" uri="{C3380CC4-5D6E-409C-BE32-E72D297353CC}">
              <c16:uniqueId val="{00000001-9198-441D-80B1-EBE07321967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'16. AFINIA'!$D$6</c:f>
              <c:strCache>
                <c:ptCount val="1"/>
                <c:pt idx="0">
                  <c:v>GM</c:v>
                </c:pt>
              </c:strCache>
            </c:strRef>
          </c:tx>
          <c:spPr>
            <a:solidFill>
              <a:schemeClr val="accent2"/>
            </a:solidFill>
            <a:ln>
              <a:noFill/>
            </a:ln>
            <a:effectLst/>
          </c:spPr>
          <c:val>
            <c:numRef>
              <c:f>'16. AFINIA'!$D$7:$D$18</c:f>
              <c:numCache>
                <c:formatCode>0.00</c:formatCode>
                <c:ptCount val="12"/>
                <c:pt idx="0">
                  <c:v>375.42</c:v>
                </c:pt>
                <c:pt idx="1">
                  <c:v>393.24</c:v>
                </c:pt>
                <c:pt idx="2">
                  <c:v>397.44</c:v>
                </c:pt>
                <c:pt idx="3">
                  <c:v>394.86</c:v>
                </c:pt>
                <c:pt idx="4">
                  <c:v>400.51</c:v>
                </c:pt>
                <c:pt idx="5">
                  <c:v>320.66000000000003</c:v>
                </c:pt>
                <c:pt idx="6">
                  <c:v>348.21915999999999</c:v>
                </c:pt>
                <c:pt idx="7">
                  <c:v>374.38711000000001</c:v>
                </c:pt>
                <c:pt idx="8">
                  <c:v>402.96688999999998</c:v>
                </c:pt>
                <c:pt idx="9">
                  <c:v>340.08386000000002</c:v>
                </c:pt>
                <c:pt idx="10">
                  <c:v>368.69087000000002</c:v>
                </c:pt>
                <c:pt idx="11">
                  <c:v>346.28086999999999</c:v>
                </c:pt>
              </c:numCache>
            </c:numRef>
          </c:val>
          <c:extLst>
            <c:ext xmlns:c16="http://schemas.microsoft.com/office/drawing/2014/chart" uri="{C3380CC4-5D6E-409C-BE32-E72D297353CC}">
              <c16:uniqueId val="{00000000-E4B0-42FA-AB81-405D919C7AB4}"/>
            </c:ext>
          </c:extLst>
        </c:ser>
        <c:ser>
          <c:idx val="2"/>
          <c:order val="2"/>
          <c:tx>
            <c:strRef>
              <c:f>'16. AFINIA'!$G$6</c:f>
              <c:strCache>
                <c:ptCount val="1"/>
                <c:pt idx="0">
                  <c:v>D</c:v>
                </c:pt>
              </c:strCache>
            </c:strRef>
          </c:tx>
          <c:spPr>
            <a:solidFill>
              <a:schemeClr val="accent3"/>
            </a:solidFill>
            <a:ln>
              <a:noFill/>
            </a:ln>
            <a:effectLst/>
          </c:spPr>
          <c:val>
            <c:numRef>
              <c:f>'16. AFINIA'!$G$7:$G$18</c:f>
              <c:numCache>
                <c:formatCode>0.00</c:formatCode>
                <c:ptCount val="12"/>
                <c:pt idx="0">
                  <c:v>228.62</c:v>
                </c:pt>
                <c:pt idx="1">
                  <c:v>231.45</c:v>
                </c:pt>
                <c:pt idx="2">
                  <c:v>217.16</c:v>
                </c:pt>
                <c:pt idx="3">
                  <c:v>193.75</c:v>
                </c:pt>
                <c:pt idx="4">
                  <c:v>220.08</c:v>
                </c:pt>
                <c:pt idx="5">
                  <c:v>206.87</c:v>
                </c:pt>
                <c:pt idx="6">
                  <c:v>206.56313</c:v>
                </c:pt>
                <c:pt idx="7">
                  <c:v>212.55548999999999</c:v>
                </c:pt>
                <c:pt idx="8">
                  <c:v>208.7878</c:v>
                </c:pt>
                <c:pt idx="9">
                  <c:v>218.82744</c:v>
                </c:pt>
                <c:pt idx="10">
                  <c:v>213.87832</c:v>
                </c:pt>
                <c:pt idx="11">
                  <c:v>216.30896000000001</c:v>
                </c:pt>
              </c:numCache>
            </c:numRef>
          </c:val>
          <c:extLst>
            <c:ext xmlns:c16="http://schemas.microsoft.com/office/drawing/2014/chart" uri="{C3380CC4-5D6E-409C-BE32-E72D297353CC}">
              <c16:uniqueId val="{00000001-E4B0-42FA-AB81-405D919C7AB4}"/>
            </c:ext>
          </c:extLst>
        </c:ser>
        <c:ser>
          <c:idx val="3"/>
          <c:order val="3"/>
          <c:tx>
            <c:strRef>
              <c:f>'16. AFINIA'!$H$6</c:f>
              <c:strCache>
                <c:ptCount val="1"/>
                <c:pt idx="0">
                  <c:v>CV</c:v>
                </c:pt>
              </c:strCache>
            </c:strRef>
          </c:tx>
          <c:spPr>
            <a:solidFill>
              <a:schemeClr val="accent4"/>
            </a:solidFill>
            <a:ln>
              <a:noFill/>
            </a:ln>
            <a:effectLst/>
          </c:spPr>
          <c:val>
            <c:numRef>
              <c:f>'16. AFINIA'!$H$7:$H$18</c:f>
              <c:numCache>
                <c:formatCode>0.00</c:formatCode>
                <c:ptCount val="12"/>
                <c:pt idx="0">
                  <c:v>226.37</c:v>
                </c:pt>
                <c:pt idx="1">
                  <c:v>236.7</c:v>
                </c:pt>
                <c:pt idx="2">
                  <c:v>224.8</c:v>
                </c:pt>
                <c:pt idx="3">
                  <c:v>223.79</c:v>
                </c:pt>
                <c:pt idx="4">
                  <c:v>225.36</c:v>
                </c:pt>
                <c:pt idx="5">
                  <c:v>227.97</c:v>
                </c:pt>
                <c:pt idx="6">
                  <c:v>215.15584999999999</c:v>
                </c:pt>
                <c:pt idx="7">
                  <c:v>212.98330999999999</c:v>
                </c:pt>
                <c:pt idx="8">
                  <c:v>204.44048000000001</c:v>
                </c:pt>
                <c:pt idx="9">
                  <c:v>226.10312999999999</c:v>
                </c:pt>
                <c:pt idx="10">
                  <c:v>220.37385</c:v>
                </c:pt>
                <c:pt idx="11">
                  <c:v>223.53460000000001</c:v>
                </c:pt>
              </c:numCache>
            </c:numRef>
          </c:val>
          <c:extLst>
            <c:ext xmlns:c16="http://schemas.microsoft.com/office/drawing/2014/chart" uri="{C3380CC4-5D6E-409C-BE32-E72D297353CC}">
              <c16:uniqueId val="{00000002-E4B0-42FA-AB81-405D919C7AB4}"/>
            </c:ext>
          </c:extLst>
        </c:ser>
        <c:ser>
          <c:idx val="4"/>
          <c:order val="4"/>
          <c:tx>
            <c:strRef>
              <c:f>'16. AFINIA'!$F$6</c:f>
              <c:strCache>
                <c:ptCount val="1"/>
                <c:pt idx="0">
                  <c:v>PR</c:v>
                </c:pt>
              </c:strCache>
            </c:strRef>
          </c:tx>
          <c:spPr>
            <a:solidFill>
              <a:schemeClr val="accent5"/>
            </a:solidFill>
            <a:ln>
              <a:noFill/>
            </a:ln>
            <a:effectLst/>
          </c:spPr>
          <c:val>
            <c:numRef>
              <c:f>'16. AFINIA'!$F$7:$F$18</c:f>
              <c:numCache>
                <c:formatCode>0.00</c:formatCode>
                <c:ptCount val="12"/>
                <c:pt idx="0">
                  <c:v>198.61</c:v>
                </c:pt>
                <c:pt idx="1">
                  <c:v>191.64</c:v>
                </c:pt>
                <c:pt idx="2">
                  <c:v>189.69</c:v>
                </c:pt>
                <c:pt idx="3">
                  <c:v>181.5</c:v>
                </c:pt>
                <c:pt idx="4">
                  <c:v>182.32</c:v>
                </c:pt>
                <c:pt idx="5">
                  <c:v>154.1</c:v>
                </c:pt>
                <c:pt idx="6">
                  <c:v>162.32809</c:v>
                </c:pt>
                <c:pt idx="7">
                  <c:v>163.03389000000001</c:v>
                </c:pt>
                <c:pt idx="8">
                  <c:v>172.97368</c:v>
                </c:pt>
                <c:pt idx="9">
                  <c:v>150.70837</c:v>
                </c:pt>
                <c:pt idx="10">
                  <c:v>161.12743</c:v>
                </c:pt>
                <c:pt idx="11">
                  <c:v>150.58336</c:v>
                </c:pt>
              </c:numCache>
            </c:numRef>
          </c:val>
          <c:extLst>
            <c:ext xmlns:c16="http://schemas.microsoft.com/office/drawing/2014/chart" uri="{C3380CC4-5D6E-409C-BE32-E72D297353CC}">
              <c16:uniqueId val="{00000003-E4B0-42FA-AB81-405D919C7AB4}"/>
            </c:ext>
          </c:extLst>
        </c:ser>
        <c:ser>
          <c:idx val="5"/>
          <c:order val="5"/>
          <c:tx>
            <c:strRef>
              <c:f>'16. AFINIA'!$E$6</c:f>
              <c:strCache>
                <c:ptCount val="1"/>
                <c:pt idx="0">
                  <c:v>TM</c:v>
                </c:pt>
              </c:strCache>
            </c:strRef>
          </c:tx>
          <c:spPr>
            <a:solidFill>
              <a:schemeClr val="accent6"/>
            </a:solidFill>
            <a:ln>
              <a:noFill/>
            </a:ln>
            <a:effectLst/>
          </c:spPr>
          <c:val>
            <c:numRef>
              <c:f>'16. AFINIA'!$E$7:$E$18</c:f>
              <c:numCache>
                <c:formatCode>0.00</c:formatCode>
                <c:ptCount val="12"/>
                <c:pt idx="0">
                  <c:v>57.43</c:v>
                </c:pt>
                <c:pt idx="1">
                  <c:v>54.27</c:v>
                </c:pt>
                <c:pt idx="2">
                  <c:v>47.96</c:v>
                </c:pt>
                <c:pt idx="3">
                  <c:v>52.84</c:v>
                </c:pt>
                <c:pt idx="4">
                  <c:v>55.93</c:v>
                </c:pt>
                <c:pt idx="5">
                  <c:v>57.14</c:v>
                </c:pt>
                <c:pt idx="6">
                  <c:v>48.551650000000002</c:v>
                </c:pt>
                <c:pt idx="7">
                  <c:v>52.269359999999999</c:v>
                </c:pt>
                <c:pt idx="8">
                  <c:v>55.369109999999999</c:v>
                </c:pt>
                <c:pt idx="9">
                  <c:v>58.192230000000002</c:v>
                </c:pt>
                <c:pt idx="10">
                  <c:v>56.032690000000002</c:v>
                </c:pt>
                <c:pt idx="11">
                  <c:v>49.846739999999997</c:v>
                </c:pt>
              </c:numCache>
            </c:numRef>
          </c:val>
          <c:extLst>
            <c:ext xmlns:c16="http://schemas.microsoft.com/office/drawing/2014/chart" uri="{C3380CC4-5D6E-409C-BE32-E72D297353CC}">
              <c16:uniqueId val="{00000004-E4B0-42FA-AB81-405D919C7AB4}"/>
            </c:ext>
          </c:extLst>
        </c:ser>
        <c:ser>
          <c:idx val="6"/>
          <c:order val="6"/>
          <c:tx>
            <c:strRef>
              <c:f>'16. AFINIA'!$I$6</c:f>
              <c:strCache>
                <c:ptCount val="1"/>
                <c:pt idx="0">
                  <c:v>RM</c:v>
                </c:pt>
              </c:strCache>
            </c:strRef>
          </c:tx>
          <c:spPr>
            <a:solidFill>
              <a:schemeClr val="accent5">
                <a:lumMod val="75000"/>
              </a:schemeClr>
            </a:solidFill>
            <a:ln>
              <a:noFill/>
            </a:ln>
            <a:effectLst/>
          </c:spPr>
          <c:val>
            <c:numRef>
              <c:f>'16. AFINIA'!$I$7:$I$18</c:f>
              <c:numCache>
                <c:formatCode>0.00</c:formatCode>
                <c:ptCount val="12"/>
                <c:pt idx="0">
                  <c:v>9.19</c:v>
                </c:pt>
                <c:pt idx="1">
                  <c:v>11.23</c:v>
                </c:pt>
                <c:pt idx="2">
                  <c:v>51.31</c:v>
                </c:pt>
                <c:pt idx="3">
                  <c:v>31.51</c:v>
                </c:pt>
                <c:pt idx="4">
                  <c:v>37.840000000000003</c:v>
                </c:pt>
                <c:pt idx="5">
                  <c:v>40.32</c:v>
                </c:pt>
                <c:pt idx="6">
                  <c:v>14.838380000000001</c:v>
                </c:pt>
                <c:pt idx="7">
                  <c:v>0.99712999999999996</c:v>
                </c:pt>
                <c:pt idx="8">
                  <c:v>6.85839</c:v>
                </c:pt>
                <c:pt idx="9">
                  <c:v>7.8579600000000003</c:v>
                </c:pt>
                <c:pt idx="10">
                  <c:v>4.6961000000000004</c:v>
                </c:pt>
                <c:pt idx="11">
                  <c:v>19.045310000000001</c:v>
                </c:pt>
              </c:numCache>
            </c:numRef>
          </c:val>
          <c:extLst>
            <c:ext xmlns:c16="http://schemas.microsoft.com/office/drawing/2014/chart" uri="{C3380CC4-5D6E-409C-BE32-E72D297353CC}">
              <c16:uniqueId val="{00000005-E4B0-42FA-AB81-405D919C7AB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'16. AFINIA'!$J$6</c:f>
              <c:strCache>
                <c:ptCount val="1"/>
                <c:pt idx="0">
                  <c:v>CUV_119</c:v>
                </c:pt>
              </c:strCache>
            </c:strRef>
          </c:tx>
          <c:spPr>
            <a:ln w="28575" cap="rnd" cmpd="sng" algn="ctr">
              <a:solidFill>
                <a:schemeClr val="tx1"/>
              </a:solidFill>
              <a:prstDash val="solid"/>
              <a:round/>
            </a:ln>
            <a:effectLst/>
          </c:spPr>
          <c:marker>
            <c:symbol val="none"/>
          </c:marker>
          <c:cat>
            <c:strRef>
              <c:f>'16. AFINIA'!$A$7:$A$18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'16. AFINIA'!$J$7:$J$18</c:f>
              <c:numCache>
                <c:formatCode>0.00</c:formatCode>
                <c:ptCount val="12"/>
                <c:pt idx="0">
                  <c:v>1095.6400000000001</c:v>
                </c:pt>
                <c:pt idx="1">
                  <c:v>1118.53</c:v>
                </c:pt>
                <c:pt idx="2">
                  <c:v>1128.3599999999999</c:v>
                </c:pt>
                <c:pt idx="3">
                  <c:v>1078.25</c:v>
                </c:pt>
                <c:pt idx="4">
                  <c:v>1122.04</c:v>
                </c:pt>
                <c:pt idx="5">
                  <c:v>1007.07</c:v>
                </c:pt>
                <c:pt idx="6">
                  <c:v>995.65625999999997</c:v>
                </c:pt>
                <c:pt idx="7">
                  <c:v>1016.2262899999999</c:v>
                </c:pt>
                <c:pt idx="8">
                  <c:v>1051.39635</c:v>
                </c:pt>
                <c:pt idx="9">
                  <c:v>1001.77299</c:v>
                </c:pt>
                <c:pt idx="10">
                  <c:v>1024.79926</c:v>
                </c:pt>
                <c:pt idx="11">
                  <c:v>1005.59984</c:v>
                </c:pt>
              </c:numCache>
            </c:numRef>
          </c:val>
          <c:smooth val="0"/>
          <c:extLst>
            <c:ext xmlns:c16="http://schemas.microsoft.com/office/drawing/2014/chart" uri="{C3380CC4-5D6E-409C-BE32-E72D297353CC}">
              <c16:uniqueId val="{00000006-E4B0-42FA-AB81-405D919C7AB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'16. AFINIA'!$P$7</c:f>
              <c:strCache>
                <c:ptCount val="1"/>
                <c:pt idx="0">
                  <c:v>Mar-24</c:v>
                </c:pt>
              </c:strCache>
            </c:strRef>
          </c:tx>
          <c:spPr>
            <a:solidFill>
              <a:schemeClr val="accent6">
                <a:tint val="41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AFINIA'!$S$7:$W$7</c:f>
              <c:numCache>
                <c:formatCode>0.00</c:formatCode>
                <c:ptCount val="5"/>
                <c:pt idx="0">
                  <c:v>438.25</c:v>
                </c:pt>
                <c:pt idx="1">
                  <c:v>547.82000000000005</c:v>
                </c:pt>
                <c:pt idx="2">
                  <c:v>931.29</c:v>
                </c:pt>
                <c:pt idx="3">
                  <c:v>1095.6400000000001</c:v>
                </c:pt>
                <c:pt idx="4">
                  <c:v>1314.76</c:v>
                </c:pt>
              </c:numCache>
            </c:numRef>
          </c:val>
          <c:extLst>
            <c:ext xmlns:c16="http://schemas.microsoft.com/office/drawing/2014/chart" uri="{C3380CC4-5D6E-409C-BE32-E72D297353CC}">
              <c16:uniqueId val="{00000000-E870-4EA1-88AE-CD72B91880B0}"/>
            </c:ext>
          </c:extLst>
        </c:ser>
        <c:ser>
          <c:idx val="1"/>
          <c:order val="1"/>
          <c:tx>
            <c:strRef>
              <c:f>'16. AFINIA'!$P$8</c:f>
              <c:strCache>
                <c:ptCount val="1"/>
                <c:pt idx="0">
                  <c:v>Abr-24</c:v>
                </c:pt>
              </c:strCache>
            </c:strRef>
          </c:tx>
          <c:spPr>
            <a:solidFill>
              <a:schemeClr val="accent6">
                <a:tint val="52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AFINIA'!$S$8:$W$8</c:f>
              <c:numCache>
                <c:formatCode>0.00</c:formatCode>
                <c:ptCount val="5"/>
                <c:pt idx="0">
                  <c:v>447.41</c:v>
                </c:pt>
                <c:pt idx="1">
                  <c:v>559.27</c:v>
                </c:pt>
                <c:pt idx="2">
                  <c:v>950.75</c:v>
                </c:pt>
                <c:pt idx="3">
                  <c:v>1118.53</c:v>
                </c:pt>
                <c:pt idx="4">
                  <c:v>1342.2359999999999</c:v>
                </c:pt>
              </c:numCache>
            </c:numRef>
          </c:val>
          <c:extLst>
            <c:ext xmlns:c16="http://schemas.microsoft.com/office/drawing/2014/chart" uri="{C3380CC4-5D6E-409C-BE32-E72D297353CC}">
              <c16:uniqueId val="{00000001-E870-4EA1-88AE-CD72B91880B0}"/>
            </c:ext>
          </c:extLst>
        </c:ser>
        <c:ser>
          <c:idx val="2"/>
          <c:order val="2"/>
          <c:tx>
            <c:strRef>
              <c:f>'16. AFINIA'!$P$9</c:f>
              <c:strCache>
                <c:ptCount val="1"/>
                <c:pt idx="0">
                  <c:v>May-24</c:v>
                </c:pt>
              </c:strCache>
            </c:strRef>
          </c:tx>
          <c:spPr>
            <a:solidFill>
              <a:schemeClr val="accent6">
                <a:tint val="63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AFINIA'!$S$9:$W$9</c:f>
              <c:numCache>
                <c:formatCode>0.00</c:formatCode>
                <c:ptCount val="5"/>
                <c:pt idx="0">
                  <c:v>451.35</c:v>
                </c:pt>
                <c:pt idx="1">
                  <c:v>564.17999999999995</c:v>
                </c:pt>
                <c:pt idx="2">
                  <c:v>959.11</c:v>
                </c:pt>
                <c:pt idx="3">
                  <c:v>1128.3599999999999</c:v>
                </c:pt>
                <c:pt idx="4">
                  <c:v>1354.04</c:v>
                </c:pt>
              </c:numCache>
            </c:numRef>
          </c:val>
          <c:extLst>
            <c:ext xmlns:c16="http://schemas.microsoft.com/office/drawing/2014/chart" uri="{C3380CC4-5D6E-409C-BE32-E72D297353CC}">
              <c16:uniqueId val="{00000002-E870-4EA1-88AE-CD72B91880B0}"/>
            </c:ext>
          </c:extLst>
        </c:ser>
        <c:ser>
          <c:idx val="3"/>
          <c:order val="3"/>
          <c:tx>
            <c:strRef>
              <c:f>'16. AFINIA'!$P$10</c:f>
              <c:strCache>
                <c:ptCount val="1"/>
                <c:pt idx="0">
                  <c:v>Jun-24</c:v>
                </c:pt>
              </c:strCache>
            </c:strRef>
          </c:tx>
          <c:spPr>
            <a:solidFill>
              <a:schemeClr val="accent6">
                <a:tint val="74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AFINIA'!$S$10:$W$10</c:f>
              <c:numCache>
                <c:formatCode>0.00</c:formatCode>
                <c:ptCount val="5"/>
                <c:pt idx="0">
                  <c:v>453.25</c:v>
                </c:pt>
                <c:pt idx="1">
                  <c:v>566.55999999999995</c:v>
                </c:pt>
                <c:pt idx="2">
                  <c:v>916.52</c:v>
                </c:pt>
                <c:pt idx="3">
                  <c:v>1078.25</c:v>
                </c:pt>
                <c:pt idx="4">
                  <c:v>1293.9000000000001</c:v>
                </c:pt>
              </c:numCache>
            </c:numRef>
          </c:val>
          <c:extLst>
            <c:ext xmlns:c16="http://schemas.microsoft.com/office/drawing/2014/chart" uri="{C3380CC4-5D6E-409C-BE32-E72D297353CC}">
              <c16:uniqueId val="{00000003-E870-4EA1-88AE-CD72B91880B0}"/>
            </c:ext>
          </c:extLst>
        </c:ser>
        <c:ser>
          <c:idx val="4"/>
          <c:order val="4"/>
          <c:tx>
            <c:strRef>
              <c:f>'16. AFINIA'!$P$11</c:f>
              <c:strCache>
                <c:ptCount val="1"/>
                <c:pt idx="0">
                  <c:v>Jul-24</c:v>
                </c:pt>
              </c:strCache>
            </c:strRef>
          </c:tx>
          <c:spPr>
            <a:solidFill>
              <a:schemeClr val="accent6">
                <a:tint val="84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AFINIA'!$S$11:$W$11</c:f>
              <c:numCache>
                <c:formatCode>0.00</c:formatCode>
                <c:ptCount val="5"/>
                <c:pt idx="0">
                  <c:v>454.71</c:v>
                </c:pt>
                <c:pt idx="1">
                  <c:v>568.38</c:v>
                </c:pt>
                <c:pt idx="2">
                  <c:v>953.74</c:v>
                </c:pt>
                <c:pt idx="3">
                  <c:v>1122.04</c:v>
                </c:pt>
                <c:pt idx="4">
                  <c:v>1346.45</c:v>
                </c:pt>
              </c:numCache>
            </c:numRef>
          </c:val>
          <c:extLst>
            <c:ext xmlns:c16="http://schemas.microsoft.com/office/drawing/2014/chart" uri="{C3380CC4-5D6E-409C-BE32-E72D297353CC}">
              <c16:uniqueId val="{00000004-E870-4EA1-88AE-CD72B91880B0}"/>
            </c:ext>
          </c:extLst>
        </c:ser>
        <c:ser>
          <c:idx val="5"/>
          <c:order val="5"/>
          <c:tx>
            <c:strRef>
              <c:f>'16. AFINIA'!$P$12</c:f>
              <c:strCache>
                <c:ptCount val="1"/>
                <c:pt idx="0">
                  <c:v>Ago-24</c:v>
                </c:pt>
              </c:strCache>
            </c:strRef>
          </c:tx>
          <c:spPr>
            <a:solidFill>
              <a:schemeClr val="accent6">
                <a:tint val="95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AFINIA'!$S$12:$W$12</c:f>
              <c:numCache>
                <c:formatCode>0.00</c:formatCode>
                <c:ptCount val="5"/>
                <c:pt idx="0">
                  <c:v>455.63</c:v>
                </c:pt>
                <c:pt idx="1">
                  <c:v>569.53</c:v>
                </c:pt>
                <c:pt idx="2">
                  <c:v>856.01</c:v>
                </c:pt>
                <c:pt idx="3">
                  <c:v>1007.07</c:v>
                </c:pt>
                <c:pt idx="4">
                  <c:v>1208.4839999999999</c:v>
                </c:pt>
              </c:numCache>
            </c:numRef>
          </c:val>
          <c:extLst>
            <c:ext xmlns:c16="http://schemas.microsoft.com/office/drawing/2014/chart" uri="{C3380CC4-5D6E-409C-BE32-E72D297353CC}">
              <c16:uniqueId val="{00000005-E870-4EA1-88AE-CD72B91880B0}"/>
            </c:ext>
          </c:extLst>
        </c:ser>
        <c:ser>
          <c:idx val="6"/>
          <c:order val="6"/>
          <c:tx>
            <c:strRef>
              <c:f>'16. AFINIA'!$P$13</c:f>
              <c:strCache>
                <c:ptCount val="1"/>
                <c:pt idx="0">
                  <c:v>Sep-24</c:v>
                </c:pt>
              </c:strCache>
            </c:strRef>
          </c:tx>
          <c:spPr>
            <a:solidFill>
              <a:schemeClr val="accent6">
                <a:shade val="94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AFINIA'!$S$13:$W$13</c:f>
              <c:numCache>
                <c:formatCode>0.00</c:formatCode>
                <c:ptCount val="5"/>
                <c:pt idx="0">
                  <c:v>455.63</c:v>
                </c:pt>
                <c:pt idx="1">
                  <c:v>569.53</c:v>
                </c:pt>
                <c:pt idx="2">
                  <c:v>846.31</c:v>
                </c:pt>
                <c:pt idx="3">
                  <c:v>995.66</c:v>
                </c:pt>
                <c:pt idx="4">
                  <c:v>1194.79</c:v>
                </c:pt>
              </c:numCache>
            </c:numRef>
          </c:val>
          <c:extLst>
            <c:ext xmlns:c16="http://schemas.microsoft.com/office/drawing/2014/chart" uri="{C3380CC4-5D6E-409C-BE32-E72D297353CC}">
              <c16:uniqueId val="{00000006-E870-4EA1-88AE-CD72B91880B0}"/>
            </c:ext>
          </c:extLst>
        </c:ser>
        <c:ser>
          <c:idx val="7"/>
          <c:order val="7"/>
          <c:tx>
            <c:strRef>
              <c:f>'16. AFINIA'!$P$14</c:f>
              <c:strCache>
                <c:ptCount val="1"/>
                <c:pt idx="0">
                  <c:v>Oct-24</c:v>
                </c:pt>
              </c:strCache>
            </c:strRef>
          </c:tx>
          <c:spPr>
            <a:solidFill>
              <a:schemeClr val="accent6">
                <a:shade val="83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AFINIA'!$S$14:$W$14</c:f>
              <c:numCache>
                <c:formatCode>0.00</c:formatCode>
                <c:ptCount val="5"/>
                <c:pt idx="0">
                  <c:v>456.74</c:v>
                </c:pt>
                <c:pt idx="1">
                  <c:v>570.91999999999996</c:v>
                </c:pt>
                <c:pt idx="2">
                  <c:v>863.79</c:v>
                </c:pt>
                <c:pt idx="3">
                  <c:v>1016.2262899999999</c:v>
                </c:pt>
                <c:pt idx="4">
                  <c:v>1219.471548</c:v>
                </c:pt>
              </c:numCache>
            </c:numRef>
          </c:val>
          <c:extLst>
            <c:ext xmlns:c16="http://schemas.microsoft.com/office/drawing/2014/chart" uri="{C3380CC4-5D6E-409C-BE32-E72D297353CC}">
              <c16:uniqueId val="{00000007-E870-4EA1-88AE-CD72B91880B0}"/>
            </c:ext>
          </c:extLst>
        </c:ser>
        <c:ser>
          <c:idx val="8"/>
          <c:order val="8"/>
          <c:tx>
            <c:strRef>
              <c:f>'16. AFINIA'!$P$15</c:f>
              <c:strCache>
                <c:ptCount val="1"/>
                <c:pt idx="0">
                  <c:v>Nov-24</c:v>
                </c:pt>
              </c:strCache>
            </c:strRef>
          </c:tx>
          <c:spPr>
            <a:solidFill>
              <a:schemeClr val="accent6">
                <a:shade val="73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AFINIA'!$S$15:$W$15</c:f>
              <c:numCache>
                <c:formatCode>0.00</c:formatCode>
                <c:ptCount val="5"/>
                <c:pt idx="0">
                  <c:v>456.13</c:v>
                </c:pt>
                <c:pt idx="1">
                  <c:v>570.16999999999996</c:v>
                </c:pt>
                <c:pt idx="2">
                  <c:v>893.69</c:v>
                </c:pt>
                <c:pt idx="3">
                  <c:v>1051.4000000000001</c:v>
                </c:pt>
                <c:pt idx="4">
                  <c:v>1261.68</c:v>
                </c:pt>
              </c:numCache>
            </c:numRef>
          </c:val>
          <c:extLst>
            <c:ext xmlns:c16="http://schemas.microsoft.com/office/drawing/2014/chart" uri="{C3380CC4-5D6E-409C-BE32-E72D297353CC}">
              <c16:uniqueId val="{00000008-E870-4EA1-88AE-CD72B91880B0}"/>
            </c:ext>
          </c:extLst>
        </c:ser>
        <c:ser>
          <c:idx val="9"/>
          <c:order val="9"/>
          <c:tx>
            <c:strRef>
              <c:f>'16. AFINIA'!$P$16</c:f>
              <c:strCache>
                <c:ptCount val="1"/>
                <c:pt idx="0">
                  <c:v>Dic-24</c:v>
                </c:pt>
              </c:strCache>
            </c:strRef>
          </c:tx>
          <c:spPr>
            <a:solidFill>
              <a:schemeClr val="accent6">
                <a:shade val="62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AFINIA'!$S$16:$W$16</c:f>
              <c:numCache>
                <c:formatCode>0.00</c:formatCode>
                <c:ptCount val="5"/>
                <c:pt idx="0">
                  <c:v>457.37</c:v>
                </c:pt>
                <c:pt idx="1">
                  <c:v>571.71</c:v>
                </c:pt>
                <c:pt idx="2">
                  <c:v>851.51</c:v>
                </c:pt>
                <c:pt idx="3">
                  <c:v>1001.77</c:v>
                </c:pt>
                <c:pt idx="4">
                  <c:v>1202.124</c:v>
                </c:pt>
              </c:numCache>
            </c:numRef>
          </c:val>
          <c:extLst>
            <c:ext xmlns:c16="http://schemas.microsoft.com/office/drawing/2014/chart" uri="{C3380CC4-5D6E-409C-BE32-E72D297353CC}">
              <c16:uniqueId val="{00000009-E870-4EA1-88AE-CD72B91880B0}"/>
            </c:ext>
          </c:extLst>
        </c:ser>
        <c:ser>
          <c:idx val="10"/>
          <c:order val="10"/>
          <c:tx>
            <c:strRef>
              <c:f>'16. AFINIA'!$P$17</c:f>
              <c:strCache>
                <c:ptCount val="1"/>
                <c:pt idx="0">
                  <c:v>Ene-25</c:v>
                </c:pt>
              </c:strCache>
            </c:strRef>
          </c:tx>
          <c:spPr>
            <a:solidFill>
              <a:schemeClr val="accent6">
                <a:shade val="51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AFINIA'!$S$17:$W$17</c:f>
              <c:numCache>
                <c:formatCode>0.00</c:formatCode>
                <c:ptCount val="5"/>
                <c:pt idx="0">
                  <c:v>459.46</c:v>
                </c:pt>
                <c:pt idx="1">
                  <c:v>574.33000000000004</c:v>
                </c:pt>
                <c:pt idx="2">
                  <c:v>871.08</c:v>
                </c:pt>
                <c:pt idx="3">
                  <c:v>1024.8</c:v>
                </c:pt>
                <c:pt idx="4">
                  <c:v>1229.76</c:v>
                </c:pt>
              </c:numCache>
            </c:numRef>
          </c:val>
          <c:extLst>
            <c:ext xmlns:c16="http://schemas.microsoft.com/office/drawing/2014/chart" uri="{C3380CC4-5D6E-409C-BE32-E72D297353CC}">
              <c16:uniqueId val="{0000000A-E870-4EA1-88AE-CD72B91880B0}"/>
            </c:ext>
          </c:extLst>
        </c:ser>
        <c:ser>
          <c:idx val="11"/>
          <c:order val="11"/>
          <c:tx>
            <c:strRef>
              <c:f>'16. AFINIA'!$P$18</c:f>
              <c:strCache>
                <c:ptCount val="1"/>
                <c:pt idx="0">
                  <c:v>Feb-25</c:v>
                </c:pt>
              </c:strCache>
            </c:strRef>
          </c:tx>
          <c:spPr>
            <a:solidFill>
              <a:schemeClr val="accent6">
                <a:shade val="40000"/>
              </a:schemeClr>
            </a:solidFill>
            <a:ln>
              <a:noFill/>
            </a:ln>
            <a:effectLst/>
          </c:spPr>
          <c:invertIfNegative val="0"/>
          <c:cat>
            <c:strRef>
              <c:f>'16. AFINIA'!$S$6:$W$6</c:f>
              <c:strCache>
                <c:ptCount val="5"/>
                <c:pt idx="0">
                  <c:v>ESTRATO 1</c:v>
                </c:pt>
                <c:pt idx="1">
                  <c:v>ESTRATO 2</c:v>
                </c:pt>
                <c:pt idx="2">
                  <c:v>ESTRATO 3</c:v>
                </c:pt>
                <c:pt idx="3">
                  <c:v>ESTRATO 4</c:v>
                </c:pt>
                <c:pt idx="4">
                  <c:v>ESTRATO 5 y 6, Ind y Com</c:v>
                </c:pt>
              </c:strCache>
            </c:strRef>
          </c:cat>
          <c:val>
            <c:numRef>
              <c:f>'16. AFINIA'!$S$18:$W$18</c:f>
              <c:numCache>
                <c:formatCode>0.00</c:formatCode>
                <c:ptCount val="5"/>
                <c:pt idx="0">
                  <c:v>463.78</c:v>
                </c:pt>
                <c:pt idx="1">
                  <c:v>579.72</c:v>
                </c:pt>
                <c:pt idx="2">
                  <c:v>854.76</c:v>
                </c:pt>
                <c:pt idx="3">
                  <c:v>1005.6</c:v>
                </c:pt>
                <c:pt idx="4">
                  <c:v>1206.72</c:v>
                </c:pt>
              </c:numCache>
            </c:numRef>
          </c:val>
          <c:extLst>
            <c:ext xmlns:c16="http://schemas.microsoft.com/office/drawing/2014/chart" uri="{C3380CC4-5D6E-409C-BE32-E72D297353CC}">
              <c16:uniqueId val="{0000000B-E870-4EA1-88AE-CD72B91880B0}"/>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'16. AFINIA'!$M$6</c:f>
              <c:strCache>
                <c:ptCount val="1"/>
                <c:pt idx="0">
                  <c:v>COT</c:v>
                </c:pt>
              </c:strCache>
            </c:strRef>
          </c:tx>
          <c:spPr>
            <a:ln w="28575" cap="rnd">
              <a:solidFill>
                <a:srgbClr val="FFC000"/>
              </a:solidFill>
              <a:prstDash val="sysDash"/>
              <a:round/>
            </a:ln>
            <a:effectLst/>
          </c:spPr>
          <c:marker>
            <c:symbol val="none"/>
          </c:marker>
          <c:cat>
            <c:strRef>
              <c:f>'16. AFINIA'!$A$7:$A$18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'16. AFINIA'!$M$7:$M$18</c:f>
              <c:numCache>
                <c:formatCode>0.00</c:formatCode>
                <c:ptCount val="12"/>
                <c:pt idx="0">
                  <c:v>85.674172221633384</c:v>
                </c:pt>
                <c:pt idx="1">
                  <c:v>92.957632073310563</c:v>
                </c:pt>
                <c:pt idx="2">
                  <c:v>84.402619690958161</c:v>
                </c:pt>
                <c:pt idx="3">
                  <c:v>84.004909690479678</c:v>
                </c:pt>
                <c:pt idx="4">
                  <c:v>86.100315920885151</c:v>
                </c:pt>
                <c:pt idx="5">
                  <c:v>84.259478021737323</c:v>
                </c:pt>
                <c:pt idx="6">
                  <c:v>82.43739692885282</c:v>
                </c:pt>
                <c:pt idx="7">
                  <c:v>81.222860328459888</c:v>
                </c:pt>
                <c:pt idx="8">
                  <c:v>75.936828365045429</c:v>
                </c:pt>
                <c:pt idx="9">
                  <c:v>85.230379823951083</c:v>
                </c:pt>
                <c:pt idx="10">
                  <c:v>85.09360709744135</c:v>
                </c:pt>
                <c:pt idx="11">
                  <c:v>84.16</c:v>
                </c:pt>
              </c:numCache>
            </c:numRef>
          </c:val>
          <c:smooth val="0"/>
          <c:extLst>
            <c:ext xmlns:c16="http://schemas.microsoft.com/office/drawing/2014/chart" uri="{C3380CC4-5D6E-409C-BE32-E72D297353CC}">
              <c16:uniqueId val="{00000000-3386-403B-87C6-2091C34F4BF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'17. ELECTROCAQUETÁ'!$J$6</c:f>
              <c:strCache>
                <c:ptCount val="1"/>
                <c:pt idx="0">
                  <c:v>CUV_119</c:v>
                </c:pt>
              </c:strCache>
            </c:strRef>
          </c:tx>
          <c:spPr>
            <a:ln w="28575" cap="rnd">
              <a:solidFill>
                <a:schemeClr val="accent1"/>
              </a:solidFill>
              <a:round/>
            </a:ln>
            <a:effectLst/>
          </c:spPr>
          <c:marker>
            <c:symbol val="none"/>
          </c:marker>
          <c:cat>
            <c:strRef>
              <c:f>'17. ELECTROCAQUETÁ'!$A$7:$A$18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'17. ELECTROCAQUETÁ'!$J$7:$J$18</c:f>
              <c:numCache>
                <c:formatCode>0.00</c:formatCode>
                <c:ptCount val="12"/>
                <c:pt idx="0">
                  <c:v>933.33</c:v>
                </c:pt>
                <c:pt idx="1">
                  <c:v>1004.62</c:v>
                </c:pt>
                <c:pt idx="2">
                  <c:v>997.14</c:v>
                </c:pt>
                <c:pt idx="3">
                  <c:v>1001.69</c:v>
                </c:pt>
                <c:pt idx="4">
                  <c:v>1046.8900000000001</c:v>
                </c:pt>
                <c:pt idx="5">
                  <c:v>1053.8399999999999</c:v>
                </c:pt>
                <c:pt idx="6">
                  <c:v>1013.795</c:v>
                </c:pt>
                <c:pt idx="7">
                  <c:v>1016.2635</c:v>
                </c:pt>
                <c:pt idx="8">
                  <c:v>1015.354</c:v>
                </c:pt>
                <c:pt idx="9">
                  <c:v>1027.5513000000001</c:v>
                </c:pt>
                <c:pt idx="10">
                  <c:v>1020.7853</c:v>
                </c:pt>
                <c:pt idx="11">
                  <c:v>982.71669999999995</c:v>
                </c:pt>
              </c:numCache>
            </c:numRef>
          </c:val>
          <c:smooth val="0"/>
          <c:extLst>
            <c:ext xmlns:c16="http://schemas.microsoft.com/office/drawing/2014/chart" uri="{C3380CC4-5D6E-409C-BE32-E72D297353CC}">
              <c16:uniqueId val="{00000000-0248-4D26-BC74-16419DE6ECEC}"/>
            </c:ext>
          </c:extLst>
        </c:ser>
        <c:ser>
          <c:idx val="1"/>
          <c:order val="1"/>
          <c:tx>
            <c:strRef>
              <c:f>'17. ELECTROCAQUETÁ'!$K$6</c:f>
              <c:strCache>
                <c:ptCount val="1"/>
                <c:pt idx="0">
                  <c:v>CUV_Op</c:v>
                </c:pt>
              </c:strCache>
            </c:strRef>
          </c:tx>
          <c:spPr>
            <a:ln w="28575" cap="rnd">
              <a:solidFill>
                <a:schemeClr val="accent2"/>
              </a:solidFill>
              <a:prstDash val="lgDash"/>
              <a:round/>
            </a:ln>
            <a:effectLst/>
          </c:spPr>
          <c:marker>
            <c:symbol val="none"/>
          </c:marker>
          <c:cat>
            <c:strRef>
              <c:f>'17. ELECTROCAQUETÁ'!$A$7:$A$18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'17. ELECTROCAQUETÁ'!$K$7:$K$13</c:f>
              <c:numCache>
                <c:formatCode>0.00</c:formatCode>
                <c:ptCount val="7"/>
              </c:numCache>
            </c:numRef>
          </c:val>
          <c:smooth val="0"/>
          <c:extLst>
            <c:ext xmlns:c16="http://schemas.microsoft.com/office/drawing/2014/chart" uri="{C3380CC4-5D6E-409C-BE32-E72D297353CC}">
              <c16:uniqueId val="{00000001-0248-4D26-BC74-16419DE6ECEC}"/>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'17. ELECTROCAQUETÁ'!$D$6</c:f>
              <c:strCache>
                <c:ptCount val="1"/>
                <c:pt idx="0">
                  <c:v>GM</c:v>
                </c:pt>
              </c:strCache>
            </c:strRef>
          </c:tx>
          <c:spPr>
            <a:solidFill>
              <a:schemeClr val="accent2"/>
            </a:solidFill>
            <a:ln>
              <a:noFill/>
            </a:ln>
            <a:effectLst/>
          </c:spPr>
          <c:val>
            <c:numRef>
              <c:f>'17. ELECTROCAQUETÁ'!$D$7:$D$18</c:f>
              <c:numCache>
                <c:formatCode>0.00</c:formatCode>
                <c:ptCount val="12"/>
                <c:pt idx="0">
                  <c:v>371.11419999999998</c:v>
                </c:pt>
                <c:pt idx="1">
                  <c:v>425.4135</c:v>
                </c:pt>
                <c:pt idx="2">
                  <c:v>397.7038</c:v>
                </c:pt>
                <c:pt idx="3">
                  <c:v>410.20960000000002</c:v>
                </c:pt>
                <c:pt idx="4">
                  <c:v>428.44209999999998</c:v>
                </c:pt>
                <c:pt idx="5">
                  <c:v>428.40589999999997</c:v>
                </c:pt>
                <c:pt idx="6">
                  <c:v>428.33319999999998</c:v>
                </c:pt>
                <c:pt idx="7">
                  <c:v>435.37270000000001</c:v>
                </c:pt>
                <c:pt idx="8">
                  <c:v>435.00020000000001</c:v>
                </c:pt>
                <c:pt idx="9">
                  <c:v>437.01280000000003</c:v>
                </c:pt>
                <c:pt idx="10">
                  <c:v>442.18009999999998</c:v>
                </c:pt>
                <c:pt idx="11">
                  <c:v>397.12020000000001</c:v>
                </c:pt>
              </c:numCache>
            </c:numRef>
          </c:val>
          <c:extLst>
            <c:ext xmlns:c16="http://schemas.microsoft.com/office/drawing/2014/chart" uri="{C3380CC4-5D6E-409C-BE32-E72D297353CC}">
              <c16:uniqueId val="{00000000-6A22-4149-9AE2-A796B053C32F}"/>
            </c:ext>
          </c:extLst>
        </c:ser>
        <c:ser>
          <c:idx val="2"/>
          <c:order val="2"/>
          <c:tx>
            <c:strRef>
              <c:f>'17. ELECTROCAQUETÁ'!$G$6</c:f>
              <c:strCache>
                <c:ptCount val="1"/>
                <c:pt idx="0">
                  <c:v>D</c:v>
                </c:pt>
              </c:strCache>
            </c:strRef>
          </c:tx>
          <c:spPr>
            <a:solidFill>
              <a:schemeClr val="accent3"/>
            </a:solidFill>
            <a:ln>
              <a:noFill/>
            </a:ln>
            <a:effectLst/>
          </c:spPr>
          <c:val>
            <c:numRef>
              <c:f>'17. ELECTROCAQUETÁ'!$G$7:$G$18</c:f>
              <c:numCache>
                <c:formatCode>0.00</c:formatCode>
                <c:ptCount val="12"/>
                <c:pt idx="0">
                  <c:v>258.2337</c:v>
                </c:pt>
                <c:pt idx="1">
                  <c:v>252.5137</c:v>
                </c:pt>
                <c:pt idx="2">
                  <c:v>243.9384</c:v>
                </c:pt>
                <c:pt idx="3">
                  <c:v>244.09620000000001</c:v>
                </c:pt>
                <c:pt idx="4">
                  <c:v>254.7867</c:v>
                </c:pt>
                <c:pt idx="5">
                  <c:v>251.1902</c:v>
                </c:pt>
                <c:pt idx="6">
                  <c:v>239.78280000000001</c:v>
                </c:pt>
                <c:pt idx="7">
                  <c:v>243.935</c:v>
                </c:pt>
                <c:pt idx="8">
                  <c:v>254.69499999999999</c:v>
                </c:pt>
                <c:pt idx="9">
                  <c:v>257.19330000000002</c:v>
                </c:pt>
                <c:pt idx="10">
                  <c:v>249.0104</c:v>
                </c:pt>
                <c:pt idx="11">
                  <c:v>253.2346</c:v>
                </c:pt>
              </c:numCache>
            </c:numRef>
          </c:val>
          <c:extLst>
            <c:ext xmlns:c16="http://schemas.microsoft.com/office/drawing/2014/chart" uri="{C3380CC4-5D6E-409C-BE32-E72D297353CC}">
              <c16:uniqueId val="{00000001-6A22-4149-9AE2-A796B053C32F}"/>
            </c:ext>
          </c:extLst>
        </c:ser>
        <c:ser>
          <c:idx val="3"/>
          <c:order val="3"/>
          <c:tx>
            <c:strRef>
              <c:f>'17. ELECTROCAQUETÁ'!$H$6</c:f>
              <c:strCache>
                <c:ptCount val="1"/>
                <c:pt idx="0">
                  <c:v>CV</c:v>
                </c:pt>
              </c:strCache>
            </c:strRef>
          </c:tx>
          <c:spPr>
            <a:solidFill>
              <a:schemeClr val="accent4"/>
            </a:solidFill>
            <a:ln>
              <a:noFill/>
            </a:ln>
            <a:effectLst/>
          </c:spPr>
          <c:val>
            <c:numRef>
              <c:f>'17. ELECTROCAQUETÁ'!$H$7:$H$18</c:f>
              <c:numCache>
                <c:formatCode>0.00</c:formatCode>
                <c:ptCount val="12"/>
                <c:pt idx="0">
                  <c:v>168.95259999999999</c:v>
                </c:pt>
                <c:pt idx="1">
                  <c:v>164.85900000000001</c:v>
                </c:pt>
                <c:pt idx="2">
                  <c:v>169.82060000000001</c:v>
                </c:pt>
                <c:pt idx="3">
                  <c:v>169.59219999999999</c:v>
                </c:pt>
                <c:pt idx="4">
                  <c:v>175.81049999999999</c:v>
                </c:pt>
                <c:pt idx="5">
                  <c:v>182.96539999999999</c:v>
                </c:pt>
                <c:pt idx="6">
                  <c:v>185.30699999999999</c:v>
                </c:pt>
                <c:pt idx="7">
                  <c:v>181.81630000000001</c:v>
                </c:pt>
                <c:pt idx="8">
                  <c:v>163.17070000000001</c:v>
                </c:pt>
                <c:pt idx="9">
                  <c:v>167.07300000000001</c:v>
                </c:pt>
                <c:pt idx="10">
                  <c:v>165.02719999999999</c:v>
                </c:pt>
                <c:pt idx="11">
                  <c:v>175.04069999999999</c:v>
                </c:pt>
              </c:numCache>
            </c:numRef>
          </c:val>
          <c:extLst>
            <c:ext xmlns:c16="http://schemas.microsoft.com/office/drawing/2014/chart" uri="{C3380CC4-5D6E-409C-BE32-E72D297353CC}">
              <c16:uniqueId val="{00000002-6A22-4149-9AE2-A796B053C32F}"/>
            </c:ext>
          </c:extLst>
        </c:ser>
        <c:ser>
          <c:idx val="4"/>
          <c:order val="4"/>
          <c:tx>
            <c:strRef>
              <c:f>'17. ELECTROCAQUETÁ'!$F$6</c:f>
              <c:strCache>
                <c:ptCount val="1"/>
                <c:pt idx="0">
                  <c:v>PR</c:v>
                </c:pt>
              </c:strCache>
            </c:strRef>
          </c:tx>
          <c:spPr>
            <a:solidFill>
              <a:schemeClr val="accent5"/>
            </a:solidFill>
            <a:ln>
              <a:noFill/>
            </a:ln>
            <a:effectLst/>
          </c:spPr>
          <c:val>
            <c:numRef>
              <c:f>'17. ELECTROCAQUETÁ'!$F$7:$F$18</c:f>
              <c:numCache>
                <c:formatCode>0.00</c:formatCode>
                <c:ptCount val="12"/>
                <c:pt idx="0">
                  <c:v>72.462199999999996</c:v>
                </c:pt>
                <c:pt idx="1">
                  <c:v>99.670699999999997</c:v>
                </c:pt>
                <c:pt idx="2">
                  <c:v>91.778300000000002</c:v>
                </c:pt>
                <c:pt idx="3">
                  <c:v>96.470699999999994</c:v>
                </c:pt>
                <c:pt idx="4">
                  <c:v>99.233199999999997</c:v>
                </c:pt>
                <c:pt idx="5">
                  <c:v>100.01730000000001</c:v>
                </c:pt>
                <c:pt idx="6">
                  <c:v>98.709000000000003</c:v>
                </c:pt>
                <c:pt idx="7">
                  <c:v>101.7028</c:v>
                </c:pt>
                <c:pt idx="8">
                  <c:v>100.82080000000001</c:v>
                </c:pt>
                <c:pt idx="9">
                  <c:v>102.2116</c:v>
                </c:pt>
                <c:pt idx="10">
                  <c:v>103.4044</c:v>
                </c:pt>
                <c:pt idx="11">
                  <c:v>92.099100000000007</c:v>
                </c:pt>
              </c:numCache>
            </c:numRef>
          </c:val>
          <c:extLst>
            <c:ext xmlns:c16="http://schemas.microsoft.com/office/drawing/2014/chart" uri="{C3380CC4-5D6E-409C-BE32-E72D297353CC}">
              <c16:uniqueId val="{00000003-6A22-4149-9AE2-A796B053C32F}"/>
            </c:ext>
          </c:extLst>
        </c:ser>
        <c:ser>
          <c:idx val="5"/>
          <c:order val="5"/>
          <c:tx>
            <c:strRef>
              <c:f>'17. ELECTROCAQUETÁ'!$E$6</c:f>
              <c:strCache>
                <c:ptCount val="1"/>
                <c:pt idx="0">
                  <c:v>TM</c:v>
                </c:pt>
              </c:strCache>
            </c:strRef>
          </c:tx>
          <c:spPr>
            <a:solidFill>
              <a:schemeClr val="accent6"/>
            </a:solidFill>
            <a:ln>
              <a:noFill/>
            </a:ln>
            <a:effectLst/>
          </c:spPr>
          <c:val>
            <c:numRef>
              <c:f>'17. ELECTROCAQUETÁ'!$E$7:$E$18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6A22-4149-9AE2-A796B053C32F}"/>
            </c:ext>
          </c:extLst>
        </c:ser>
        <c:ser>
          <c:idx val="6"/>
          <c:order val="6"/>
          <c:tx>
            <c:strRef>
              <c:f>'17. ELECTROCAQUETÁ'!$I$6</c:f>
              <c:strCache>
                <c:ptCount val="1"/>
                <c:pt idx="0">
                  <c:v>RM</c:v>
                </c:pt>
              </c:strCache>
            </c:strRef>
          </c:tx>
          <c:spPr>
            <a:solidFill>
              <a:schemeClr val="accent5">
                <a:lumMod val="75000"/>
              </a:schemeClr>
            </a:solidFill>
            <a:ln>
              <a:noFill/>
            </a:ln>
            <a:effectLst/>
          </c:spPr>
          <c:val>
            <c:numRef>
              <c:f>'17. ELECTROCAQUETÁ'!$I$7:$I$18</c:f>
              <c:numCache>
                <c:formatCode>0.00</c:formatCode>
                <c:ptCount val="12"/>
                <c:pt idx="0">
                  <c:v>6.1322000000000001</c:v>
                </c:pt>
                <c:pt idx="1">
                  <c:v>7.8949999999999996</c:v>
                </c:pt>
                <c:pt idx="2">
                  <c:v>45.931699999999999</c:v>
                </c:pt>
                <c:pt idx="3">
                  <c:v>28.4815</c:v>
                </c:pt>
                <c:pt idx="4">
                  <c:v>32.686500000000002</c:v>
                </c:pt>
                <c:pt idx="5">
                  <c:v>34.122500000000002</c:v>
                </c:pt>
                <c:pt idx="6">
                  <c:v>13.1113</c:v>
                </c:pt>
                <c:pt idx="7">
                  <c:v>1.1673</c:v>
                </c:pt>
                <c:pt idx="8">
                  <c:v>6.2981999999999996</c:v>
                </c:pt>
                <c:pt idx="9">
                  <c:v>5.8684000000000003</c:v>
                </c:pt>
                <c:pt idx="10">
                  <c:v>5.1304999999999996</c:v>
                </c:pt>
                <c:pt idx="11">
                  <c:v>15.375400000000001</c:v>
                </c:pt>
              </c:numCache>
            </c:numRef>
          </c:val>
          <c:extLst>
            <c:ext xmlns:c16="http://schemas.microsoft.com/office/drawing/2014/chart" uri="{C3380CC4-5D6E-409C-BE32-E72D297353CC}">
              <c16:uniqueId val="{00000005-6A22-4149-9AE2-A796B053C32F}"/>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'17. ELECTROCAQUETÁ'!$J$6</c:f>
              <c:strCache>
                <c:ptCount val="1"/>
                <c:pt idx="0">
                  <c:v>CUV_119</c:v>
                </c:pt>
              </c:strCache>
            </c:strRef>
          </c:tx>
          <c:spPr>
            <a:ln w="28575" cap="rnd" cmpd="sng" algn="ctr">
              <a:solidFill>
                <a:schemeClr val="tx1"/>
              </a:solidFill>
              <a:prstDash val="solid"/>
              <a:round/>
            </a:ln>
            <a:effectLst/>
          </c:spPr>
          <c:marker>
            <c:symbol val="none"/>
          </c:marker>
          <c:cat>
            <c:strRef>
              <c:f>'17. ELECTROCAQUETÁ'!$A$7:$A$18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'17. ELECTROCAQUETÁ'!$J$7:$J$18</c:f>
              <c:numCache>
                <c:formatCode>0.00</c:formatCode>
                <c:ptCount val="12"/>
                <c:pt idx="0">
                  <c:v>933.33</c:v>
                </c:pt>
                <c:pt idx="1">
                  <c:v>1004.62</c:v>
                </c:pt>
                <c:pt idx="2">
                  <c:v>997.14</c:v>
                </c:pt>
                <c:pt idx="3">
                  <c:v>1001.69</c:v>
                </c:pt>
                <c:pt idx="4">
                  <c:v>1046.8900000000001</c:v>
                </c:pt>
                <c:pt idx="5">
                  <c:v>1053.8399999999999</c:v>
                </c:pt>
                <c:pt idx="6">
                  <c:v>1013.795</c:v>
                </c:pt>
                <c:pt idx="7">
                  <c:v>1016.2635</c:v>
                </c:pt>
                <c:pt idx="8">
                  <c:v>1015.354</c:v>
                </c:pt>
                <c:pt idx="9">
                  <c:v>1027.5513000000001</c:v>
                </c:pt>
                <c:pt idx="10">
                  <c:v>1020.7853</c:v>
                </c:pt>
                <c:pt idx="11">
                  <c:v>982.71669999999995</c:v>
                </c:pt>
              </c:numCache>
            </c:numRef>
          </c:val>
          <c:smooth val="0"/>
          <c:extLst>
            <c:ext xmlns:c16="http://schemas.microsoft.com/office/drawing/2014/chart" uri="{C3380CC4-5D6E-409C-BE32-E72D297353CC}">
              <c16:uniqueId val="{00000006-6A22-4149-9AE2-A796B053C32F}"/>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'17. ELECTROCAQUETÁ'!$P$7</c:f>
              <c:strCache>
                <c:ptCount val="1"/>
                <c:pt idx="0">
                  <c:v>Mar-24</c:v>
                </c:pt>
              </c:strCache>
            </c:strRef>
          </c:tx>
          <c:spPr>
            <a:solidFill>
              <a:schemeClr val="accent6">
                <a:tint val="41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ELECTROCAQUETÁ'!$S$7:$W$7</c:f>
              <c:numCache>
                <c:formatCode>0.00</c:formatCode>
                <c:ptCount val="5"/>
                <c:pt idx="0">
                  <c:v>388.67</c:v>
                </c:pt>
                <c:pt idx="1">
                  <c:v>485.83</c:v>
                </c:pt>
                <c:pt idx="2">
                  <c:v>793.33</c:v>
                </c:pt>
                <c:pt idx="3">
                  <c:v>933.33</c:v>
                </c:pt>
                <c:pt idx="4">
                  <c:v>1119.99</c:v>
                </c:pt>
              </c:numCache>
            </c:numRef>
          </c:val>
          <c:extLst>
            <c:ext xmlns:c16="http://schemas.microsoft.com/office/drawing/2014/chart" uri="{C3380CC4-5D6E-409C-BE32-E72D297353CC}">
              <c16:uniqueId val="{00000000-F198-4DB9-8659-381FB7C344DD}"/>
            </c:ext>
          </c:extLst>
        </c:ser>
        <c:ser>
          <c:idx val="1"/>
          <c:order val="1"/>
          <c:tx>
            <c:strRef>
              <c:f>'17. ELECTROCAQUETÁ'!$P$8</c:f>
              <c:strCache>
                <c:ptCount val="1"/>
                <c:pt idx="0">
                  <c:v>Abr-24</c:v>
                </c:pt>
              </c:strCache>
            </c:strRef>
          </c:tx>
          <c:spPr>
            <a:solidFill>
              <a:schemeClr val="accent6">
                <a:tint val="52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ELECTROCAQUETÁ'!$S$8:$W$8</c:f>
              <c:numCache>
                <c:formatCode>0.00</c:formatCode>
                <c:ptCount val="5"/>
                <c:pt idx="0">
                  <c:v>401.85</c:v>
                </c:pt>
                <c:pt idx="1">
                  <c:v>502.31</c:v>
                </c:pt>
                <c:pt idx="2">
                  <c:v>853.93</c:v>
                </c:pt>
                <c:pt idx="3">
                  <c:v>1004.62</c:v>
                </c:pt>
                <c:pt idx="4">
                  <c:v>1205.5439999999999</c:v>
                </c:pt>
              </c:numCache>
            </c:numRef>
          </c:val>
          <c:extLst>
            <c:ext xmlns:c16="http://schemas.microsoft.com/office/drawing/2014/chart" uri="{C3380CC4-5D6E-409C-BE32-E72D297353CC}">
              <c16:uniqueId val="{00000001-F198-4DB9-8659-381FB7C344DD}"/>
            </c:ext>
          </c:extLst>
        </c:ser>
        <c:ser>
          <c:idx val="2"/>
          <c:order val="2"/>
          <c:tx>
            <c:strRef>
              <c:f>'17. ELECTROCAQUETÁ'!$P$9</c:f>
              <c:strCache>
                <c:ptCount val="1"/>
                <c:pt idx="0">
                  <c:v>May-24</c:v>
                </c:pt>
              </c:strCache>
            </c:strRef>
          </c:tx>
          <c:spPr>
            <a:solidFill>
              <a:schemeClr val="accent6">
                <a:tint val="63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ELECTROCAQUETÁ'!$S$9:$W$9</c:f>
              <c:numCache>
                <c:formatCode>0.00</c:formatCode>
                <c:ptCount val="5"/>
                <c:pt idx="0">
                  <c:v>404.22</c:v>
                </c:pt>
                <c:pt idx="1">
                  <c:v>505.27</c:v>
                </c:pt>
                <c:pt idx="2">
                  <c:v>847.57</c:v>
                </c:pt>
                <c:pt idx="3">
                  <c:v>997.14</c:v>
                </c:pt>
                <c:pt idx="4">
                  <c:v>1196.56</c:v>
                </c:pt>
              </c:numCache>
            </c:numRef>
          </c:val>
          <c:extLst>
            <c:ext xmlns:c16="http://schemas.microsoft.com/office/drawing/2014/chart" uri="{C3380CC4-5D6E-409C-BE32-E72D297353CC}">
              <c16:uniqueId val="{00000002-F198-4DB9-8659-381FB7C344DD}"/>
            </c:ext>
          </c:extLst>
        </c:ser>
        <c:ser>
          <c:idx val="3"/>
          <c:order val="3"/>
          <c:tx>
            <c:strRef>
              <c:f>'17. ELECTROCAQUETÁ'!$P$10</c:f>
              <c:strCache>
                <c:ptCount val="1"/>
                <c:pt idx="0">
                  <c:v>Jun-24</c:v>
                </c:pt>
              </c:strCache>
            </c:strRef>
          </c:tx>
          <c:spPr>
            <a:solidFill>
              <a:schemeClr val="accent6">
                <a:tint val="74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ELECTROCAQUETÁ'!$S$10:$W$10</c:f>
              <c:numCache>
                <c:formatCode>0.00</c:formatCode>
                <c:ptCount val="5"/>
                <c:pt idx="0">
                  <c:v>405.92</c:v>
                </c:pt>
                <c:pt idx="1">
                  <c:v>507.4</c:v>
                </c:pt>
                <c:pt idx="2">
                  <c:v>851.43</c:v>
                </c:pt>
                <c:pt idx="3">
                  <c:v>1001.69</c:v>
                </c:pt>
                <c:pt idx="4">
                  <c:v>1202.028</c:v>
                </c:pt>
              </c:numCache>
            </c:numRef>
          </c:val>
          <c:extLst>
            <c:ext xmlns:c16="http://schemas.microsoft.com/office/drawing/2014/chart" uri="{C3380CC4-5D6E-409C-BE32-E72D297353CC}">
              <c16:uniqueId val="{00000003-F198-4DB9-8659-381FB7C344DD}"/>
            </c:ext>
          </c:extLst>
        </c:ser>
        <c:ser>
          <c:idx val="4"/>
          <c:order val="4"/>
          <c:tx>
            <c:strRef>
              <c:f>'17. ELECTROCAQUETÁ'!$P$11</c:f>
              <c:strCache>
                <c:ptCount val="1"/>
                <c:pt idx="0">
                  <c:v>Jul-24</c:v>
                </c:pt>
              </c:strCache>
            </c:strRef>
          </c:tx>
          <c:spPr>
            <a:solidFill>
              <a:schemeClr val="accent6">
                <a:tint val="84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ELECTROCAQUETÁ'!$S$11:$W$11</c:f>
              <c:numCache>
                <c:formatCode>0.00</c:formatCode>
                <c:ptCount val="5"/>
                <c:pt idx="0">
                  <c:v>418.76</c:v>
                </c:pt>
                <c:pt idx="1">
                  <c:v>523.45000000000005</c:v>
                </c:pt>
                <c:pt idx="2">
                  <c:v>889.86</c:v>
                </c:pt>
                <c:pt idx="3">
                  <c:v>1046.8900000000001</c:v>
                </c:pt>
                <c:pt idx="4">
                  <c:v>1256.268</c:v>
                </c:pt>
              </c:numCache>
            </c:numRef>
          </c:val>
          <c:extLst>
            <c:ext xmlns:c16="http://schemas.microsoft.com/office/drawing/2014/chart" uri="{C3380CC4-5D6E-409C-BE32-E72D297353CC}">
              <c16:uniqueId val="{00000004-F198-4DB9-8659-381FB7C344DD}"/>
            </c:ext>
          </c:extLst>
        </c:ser>
        <c:ser>
          <c:idx val="5"/>
          <c:order val="5"/>
          <c:tx>
            <c:strRef>
              <c:f>'17. ELECTROCAQUETÁ'!$P$12</c:f>
              <c:strCache>
                <c:ptCount val="1"/>
                <c:pt idx="0">
                  <c:v>Ago-24</c:v>
                </c:pt>
              </c:strCache>
            </c:strRef>
          </c:tx>
          <c:spPr>
            <a:solidFill>
              <a:schemeClr val="accent6">
                <a:tint val="95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ELECTROCAQUETÁ'!$S$12:$W$12</c:f>
              <c:numCache>
                <c:formatCode>0.00</c:formatCode>
                <c:ptCount val="5"/>
                <c:pt idx="0">
                  <c:v>421.54</c:v>
                </c:pt>
                <c:pt idx="1">
                  <c:v>526.91999999999996</c:v>
                </c:pt>
                <c:pt idx="2">
                  <c:v>895.77</c:v>
                </c:pt>
                <c:pt idx="3">
                  <c:v>1053.8399999999999</c:v>
                </c:pt>
                <c:pt idx="4">
                  <c:v>1264.6079999999999</c:v>
                </c:pt>
              </c:numCache>
            </c:numRef>
          </c:val>
          <c:extLst>
            <c:ext xmlns:c16="http://schemas.microsoft.com/office/drawing/2014/chart" uri="{C3380CC4-5D6E-409C-BE32-E72D297353CC}">
              <c16:uniqueId val="{00000005-F198-4DB9-8659-381FB7C344DD}"/>
            </c:ext>
          </c:extLst>
        </c:ser>
        <c:ser>
          <c:idx val="6"/>
          <c:order val="6"/>
          <c:tx>
            <c:strRef>
              <c:f>'17. ELECTROCAQUETÁ'!$P$13</c:f>
              <c:strCache>
                <c:ptCount val="1"/>
                <c:pt idx="0">
                  <c:v>Sep-24</c:v>
                </c:pt>
              </c:strCache>
            </c:strRef>
          </c:tx>
          <c:spPr>
            <a:solidFill>
              <a:schemeClr val="accent6">
                <a:shade val="94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ELECTROCAQUETÁ'!$S$13:$W$13</c:f>
              <c:numCache>
                <c:formatCode>0.00</c:formatCode>
                <c:ptCount val="5"/>
                <c:pt idx="0">
                  <c:v>421.54</c:v>
                </c:pt>
                <c:pt idx="1">
                  <c:v>526.91999999999996</c:v>
                </c:pt>
                <c:pt idx="2">
                  <c:v>861.73</c:v>
                </c:pt>
                <c:pt idx="3">
                  <c:v>1013.8</c:v>
                </c:pt>
                <c:pt idx="4">
                  <c:v>1216.56</c:v>
                </c:pt>
              </c:numCache>
            </c:numRef>
          </c:val>
          <c:extLst>
            <c:ext xmlns:c16="http://schemas.microsoft.com/office/drawing/2014/chart" uri="{C3380CC4-5D6E-409C-BE32-E72D297353CC}">
              <c16:uniqueId val="{00000006-F198-4DB9-8659-381FB7C344DD}"/>
            </c:ext>
          </c:extLst>
        </c:ser>
        <c:ser>
          <c:idx val="7"/>
          <c:order val="7"/>
          <c:tx>
            <c:strRef>
              <c:f>'17. ELECTROCAQUETÁ'!$P$14</c:f>
              <c:strCache>
                <c:ptCount val="1"/>
                <c:pt idx="0">
                  <c:v>Oct-24</c:v>
                </c:pt>
              </c:strCache>
            </c:strRef>
          </c:tx>
          <c:spPr>
            <a:solidFill>
              <a:schemeClr val="accent6">
                <a:shade val="83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ELECTROCAQUETÁ'!$S$14:$W$14</c:f>
              <c:numCache>
                <c:formatCode>0.00</c:formatCode>
                <c:ptCount val="5"/>
                <c:pt idx="0">
                  <c:v>422.55</c:v>
                </c:pt>
                <c:pt idx="1">
                  <c:v>528.19000000000005</c:v>
                </c:pt>
                <c:pt idx="2">
                  <c:v>863.82</c:v>
                </c:pt>
                <c:pt idx="3">
                  <c:v>1016.26</c:v>
                </c:pt>
                <c:pt idx="4">
                  <c:v>1219.52</c:v>
                </c:pt>
              </c:numCache>
            </c:numRef>
          </c:val>
          <c:extLst>
            <c:ext xmlns:c16="http://schemas.microsoft.com/office/drawing/2014/chart" uri="{C3380CC4-5D6E-409C-BE32-E72D297353CC}">
              <c16:uniqueId val="{00000007-F198-4DB9-8659-381FB7C344DD}"/>
            </c:ext>
          </c:extLst>
        </c:ser>
        <c:ser>
          <c:idx val="8"/>
          <c:order val="8"/>
          <c:tx>
            <c:strRef>
              <c:f>'17. ELECTROCAQUETÁ'!$P$15</c:f>
              <c:strCache>
                <c:ptCount val="1"/>
                <c:pt idx="0">
                  <c:v>Nov-24</c:v>
                </c:pt>
              </c:strCache>
            </c:strRef>
          </c:tx>
          <c:spPr>
            <a:solidFill>
              <a:schemeClr val="accent6">
                <a:shade val="73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ELECTROCAQUETÁ'!$S$15:$W$15</c:f>
              <c:numCache>
                <c:formatCode>0.00</c:formatCode>
                <c:ptCount val="5"/>
                <c:pt idx="0">
                  <c:v>422</c:v>
                </c:pt>
                <c:pt idx="1">
                  <c:v>527.5</c:v>
                </c:pt>
                <c:pt idx="2">
                  <c:v>863.03</c:v>
                </c:pt>
                <c:pt idx="3">
                  <c:v>1015.35</c:v>
                </c:pt>
                <c:pt idx="4">
                  <c:v>1218.42</c:v>
                </c:pt>
              </c:numCache>
            </c:numRef>
          </c:val>
          <c:extLst>
            <c:ext xmlns:c16="http://schemas.microsoft.com/office/drawing/2014/chart" uri="{C3380CC4-5D6E-409C-BE32-E72D297353CC}">
              <c16:uniqueId val="{00000008-F198-4DB9-8659-381FB7C344DD}"/>
            </c:ext>
          </c:extLst>
        </c:ser>
        <c:ser>
          <c:idx val="9"/>
          <c:order val="9"/>
          <c:tx>
            <c:strRef>
              <c:f>'17. ELECTROCAQUETÁ'!$P$16</c:f>
              <c:strCache>
                <c:ptCount val="1"/>
                <c:pt idx="0">
                  <c:v>Dic-24</c:v>
                </c:pt>
              </c:strCache>
            </c:strRef>
          </c:tx>
          <c:spPr>
            <a:solidFill>
              <a:schemeClr val="accent6">
                <a:shade val="62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ELECTROCAQUETÁ'!$S$16:$W$16</c:f>
              <c:numCache>
                <c:formatCode>0.00</c:formatCode>
                <c:ptCount val="5"/>
                <c:pt idx="0">
                  <c:v>423.14</c:v>
                </c:pt>
                <c:pt idx="1">
                  <c:v>528.91999999999996</c:v>
                </c:pt>
                <c:pt idx="2">
                  <c:v>873.42</c:v>
                </c:pt>
                <c:pt idx="3">
                  <c:v>1027.55</c:v>
                </c:pt>
                <c:pt idx="4">
                  <c:v>1233.06</c:v>
                </c:pt>
              </c:numCache>
            </c:numRef>
          </c:val>
          <c:extLst>
            <c:ext xmlns:c16="http://schemas.microsoft.com/office/drawing/2014/chart" uri="{C3380CC4-5D6E-409C-BE32-E72D297353CC}">
              <c16:uniqueId val="{00000009-F198-4DB9-8659-381FB7C344DD}"/>
            </c:ext>
          </c:extLst>
        </c:ser>
        <c:ser>
          <c:idx val="10"/>
          <c:order val="10"/>
          <c:tx>
            <c:strRef>
              <c:f>'17. ELECTROCAQUETÁ'!$P$17</c:f>
              <c:strCache>
                <c:ptCount val="1"/>
                <c:pt idx="0">
                  <c:v>Ene-25</c:v>
                </c:pt>
              </c:strCache>
            </c:strRef>
          </c:tx>
          <c:spPr>
            <a:solidFill>
              <a:schemeClr val="accent6">
                <a:shade val="51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ELECTROCAQUETÁ'!$S$17:$W$17</c:f>
              <c:numCache>
                <c:formatCode>0.00</c:formatCode>
                <c:ptCount val="5"/>
                <c:pt idx="0">
                  <c:v>425.09</c:v>
                </c:pt>
                <c:pt idx="1">
                  <c:v>531.36</c:v>
                </c:pt>
                <c:pt idx="2">
                  <c:v>867.67</c:v>
                </c:pt>
                <c:pt idx="3">
                  <c:v>1020.79</c:v>
                </c:pt>
                <c:pt idx="4">
                  <c:v>1224.9479999999999</c:v>
                </c:pt>
              </c:numCache>
            </c:numRef>
          </c:val>
          <c:extLst>
            <c:ext xmlns:c16="http://schemas.microsoft.com/office/drawing/2014/chart" uri="{C3380CC4-5D6E-409C-BE32-E72D297353CC}">
              <c16:uniqueId val="{0000000A-F198-4DB9-8659-381FB7C344DD}"/>
            </c:ext>
          </c:extLst>
        </c:ser>
        <c:ser>
          <c:idx val="11"/>
          <c:order val="11"/>
          <c:tx>
            <c:strRef>
              <c:f>'17. ELECTROCAQUETÁ'!$P$18</c:f>
              <c:strCache>
                <c:ptCount val="1"/>
                <c:pt idx="0">
                  <c:v>Feb-25</c:v>
                </c:pt>
              </c:strCache>
            </c:strRef>
          </c:tx>
          <c:spPr>
            <a:solidFill>
              <a:schemeClr val="accent6">
                <a:shade val="40000"/>
              </a:schemeClr>
            </a:solidFill>
            <a:ln>
              <a:noFill/>
            </a:ln>
            <a:effectLst/>
          </c:spPr>
          <c:invertIfNegative val="0"/>
          <c:cat>
            <c:strRef>
              <c:f>'17. ELECTROCAQUETÁ'!$S$6:$W$6</c:f>
              <c:strCache>
                <c:ptCount val="5"/>
                <c:pt idx="0">
                  <c:v>ESTRATO 1</c:v>
                </c:pt>
                <c:pt idx="1">
                  <c:v>ESTRATO 2</c:v>
                </c:pt>
                <c:pt idx="2">
                  <c:v>ESTRATO 3</c:v>
                </c:pt>
                <c:pt idx="3">
                  <c:v>ESTRATO 4</c:v>
                </c:pt>
                <c:pt idx="4">
                  <c:v>ESTRATO 5 y 6, Ind y Com</c:v>
                </c:pt>
              </c:strCache>
            </c:strRef>
          </c:cat>
          <c:val>
            <c:numRef>
              <c:f>'17. ELECTROCAQUETÁ'!$S$18:$W$18</c:f>
              <c:numCache>
                <c:formatCode>0.00</c:formatCode>
                <c:ptCount val="5"/>
                <c:pt idx="0">
                  <c:v>429.08</c:v>
                </c:pt>
                <c:pt idx="1">
                  <c:v>536.35</c:v>
                </c:pt>
                <c:pt idx="2">
                  <c:v>835.31</c:v>
                </c:pt>
                <c:pt idx="3">
                  <c:v>982.72</c:v>
                </c:pt>
                <c:pt idx="4">
                  <c:v>1179.2639999999999</c:v>
                </c:pt>
              </c:numCache>
            </c:numRef>
          </c:val>
          <c:extLst>
            <c:ext xmlns:c16="http://schemas.microsoft.com/office/drawing/2014/chart" uri="{C3380CC4-5D6E-409C-BE32-E72D297353CC}">
              <c16:uniqueId val="{0000000B-F198-4DB9-8659-381FB7C344D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'17. ELECTROCAQUETÁ'!$M$6</c:f>
              <c:strCache>
                <c:ptCount val="1"/>
                <c:pt idx="0">
                  <c:v>COT</c:v>
                </c:pt>
              </c:strCache>
            </c:strRef>
          </c:tx>
          <c:spPr>
            <a:ln w="28575" cap="rnd">
              <a:solidFill>
                <a:srgbClr val="FFC000"/>
              </a:solidFill>
              <a:prstDash val="sysDash"/>
              <a:round/>
            </a:ln>
            <a:effectLst/>
          </c:spPr>
          <c:marker>
            <c:symbol val="none"/>
          </c:marker>
          <c:cat>
            <c:strRef>
              <c:f>'17. ELECTROCAQUETÁ'!$A$7:$A$18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'17. ELECTROCAQUETÁ'!$M$7:$M$18</c:f>
              <c:numCache>
                <c:formatCode>0.00</c:formatCode>
                <c:ptCount val="12"/>
                <c:pt idx="0">
                  <c:v>30.99</c:v>
                </c:pt>
                <c:pt idx="1">
                  <c:v>30.36</c:v>
                </c:pt>
                <c:pt idx="2">
                  <c:v>30.29</c:v>
                </c:pt>
                <c:pt idx="3">
                  <c:v>29.86</c:v>
                </c:pt>
                <c:pt idx="4">
                  <c:v>30.467961809767733</c:v>
                </c:pt>
                <c:pt idx="5">
                  <c:v>31.321166567873561</c:v>
                </c:pt>
                <c:pt idx="6">
                  <c:v>31.95</c:v>
                </c:pt>
                <c:pt idx="7">
                  <c:v>31</c:v>
                </c:pt>
                <c:pt idx="8">
                  <c:v>27.04</c:v>
                </c:pt>
                <c:pt idx="9">
                  <c:v>27.6</c:v>
                </c:pt>
                <c:pt idx="10">
                  <c:v>26.9</c:v>
                </c:pt>
                <c:pt idx="11">
                  <c:v>28.67</c:v>
                </c:pt>
              </c:numCache>
            </c:numRef>
          </c:val>
          <c:smooth val="0"/>
          <c:extLst>
            <c:ext xmlns:c16="http://schemas.microsoft.com/office/drawing/2014/chart" uri="{C3380CC4-5D6E-409C-BE32-E72D297353CC}">
              <c16:uniqueId val="{00000000-B4F0-4BAB-A47B-1A3EC4E5B5F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'18. ELECTROHUILA'!$J$6</c:f>
              <c:strCache>
                <c:ptCount val="1"/>
                <c:pt idx="0">
                  <c:v>CUV_119</c:v>
                </c:pt>
              </c:strCache>
            </c:strRef>
          </c:tx>
          <c:spPr>
            <a:ln w="28575" cap="rnd">
              <a:solidFill>
                <a:schemeClr val="accent1"/>
              </a:solidFill>
              <a:round/>
            </a:ln>
            <a:effectLst/>
          </c:spPr>
          <c:marker>
            <c:symbol val="none"/>
          </c:marker>
          <c:cat>
            <c:strRef>
              <c:f>'18. ELECTROHUILA'!$A$7:$A$18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'18. ELECTROHUILA'!$J$7:$J$18</c:f>
              <c:numCache>
                <c:formatCode>0.00</c:formatCode>
                <c:ptCount val="12"/>
                <c:pt idx="0">
                  <c:v>983.49549999999999</c:v>
                </c:pt>
                <c:pt idx="1">
                  <c:v>1000.1005</c:v>
                </c:pt>
                <c:pt idx="2">
                  <c:v>996.28470000000004</c:v>
                </c:pt>
                <c:pt idx="3">
                  <c:v>989.79089999999997</c:v>
                </c:pt>
                <c:pt idx="4">
                  <c:v>1024.7856999999999</c:v>
                </c:pt>
                <c:pt idx="5">
                  <c:v>1028.8081999999999</c:v>
                </c:pt>
                <c:pt idx="6">
                  <c:v>992.80571999999995</c:v>
                </c:pt>
                <c:pt idx="7">
                  <c:v>982.57397000000003</c:v>
                </c:pt>
                <c:pt idx="8">
                  <c:v>982.52450999999996</c:v>
                </c:pt>
                <c:pt idx="9">
                  <c:v>1009.62308</c:v>
                </c:pt>
                <c:pt idx="10">
                  <c:v>1027.4988000000001</c:v>
                </c:pt>
                <c:pt idx="11">
                  <c:v>969.10177999999996</c:v>
                </c:pt>
              </c:numCache>
            </c:numRef>
          </c:val>
          <c:smooth val="0"/>
          <c:extLst>
            <c:ext xmlns:c16="http://schemas.microsoft.com/office/drawing/2014/chart" uri="{C3380CC4-5D6E-409C-BE32-E72D297353CC}">
              <c16:uniqueId val="{00000000-2AB7-4FD8-9247-A3AF691BF525}"/>
            </c:ext>
          </c:extLst>
        </c:ser>
        <c:ser>
          <c:idx val="1"/>
          <c:order val="1"/>
          <c:tx>
            <c:strRef>
              <c:f>'18. ELECTROHUILA'!$K$6</c:f>
              <c:strCache>
                <c:ptCount val="1"/>
                <c:pt idx="0">
                  <c:v>CUV_Op</c:v>
                </c:pt>
              </c:strCache>
            </c:strRef>
          </c:tx>
          <c:spPr>
            <a:ln w="28575" cap="rnd">
              <a:solidFill>
                <a:schemeClr val="accent2"/>
              </a:solidFill>
              <a:prstDash val="lgDash"/>
              <a:round/>
            </a:ln>
            <a:effectLst/>
          </c:spPr>
          <c:marker>
            <c:symbol val="none"/>
          </c:marker>
          <c:cat>
            <c:strRef>
              <c:f>'18. ELECTROHUILA'!$A$7:$A$18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'18. ELECTROHUILA'!$K$7:$K$13</c:f>
              <c:numCache>
                <c:formatCode>0.00</c:formatCode>
                <c:ptCount val="7"/>
              </c:numCache>
            </c:numRef>
          </c:val>
          <c:smooth val="0"/>
          <c:extLst>
            <c:ext xmlns:c16="http://schemas.microsoft.com/office/drawing/2014/chart" uri="{C3380CC4-5D6E-409C-BE32-E72D297353CC}">
              <c16:uniqueId val="{00000001-2AB7-4FD8-9247-A3AF691BF52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 CELSIA COLOMBIA Valle'!$P$7</c:f>
              <c:strCache>
                <c:ptCount val="1"/>
                <c:pt idx="0">
                  <c:v>Mar-24</c:v>
                </c:pt>
              </c:strCache>
            </c:strRef>
          </c:tx>
          <c:spPr>
            <a:solidFill>
              <a:schemeClr val="accent6">
                <a:tint val="4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Valle'!$S$7:$W$7</c:f>
              <c:numCache>
                <c:formatCode>0.00</c:formatCode>
                <c:ptCount val="5"/>
                <c:pt idx="0">
                  <c:v>378.47</c:v>
                </c:pt>
                <c:pt idx="1">
                  <c:v>473.09</c:v>
                </c:pt>
                <c:pt idx="2">
                  <c:v>787.76</c:v>
                </c:pt>
                <c:pt idx="3">
                  <c:v>926.78</c:v>
                </c:pt>
                <c:pt idx="4">
                  <c:v>1112.136</c:v>
                </c:pt>
              </c:numCache>
            </c:numRef>
          </c:val>
          <c:extLst>
            <c:ext xmlns:c16="http://schemas.microsoft.com/office/drawing/2014/chart" uri="{C3380CC4-5D6E-409C-BE32-E72D297353CC}">
              <c16:uniqueId val="{00000000-A45E-40EE-87C5-98AAADE26912}"/>
            </c:ext>
          </c:extLst>
        </c:ser>
        <c:ser>
          <c:idx val="1"/>
          <c:order val="1"/>
          <c:tx>
            <c:strRef>
              <c:f>'2. CELSIA COLOMBIA Valle'!$P$8</c:f>
              <c:strCache>
                <c:ptCount val="1"/>
                <c:pt idx="0">
                  <c:v>Abr-24</c:v>
                </c:pt>
              </c:strCache>
            </c:strRef>
          </c:tx>
          <c:spPr>
            <a:solidFill>
              <a:schemeClr val="accent6">
                <a:tint val="5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Valle'!$S$8:$W$8</c:f>
              <c:numCache>
                <c:formatCode>0.00</c:formatCode>
                <c:ptCount val="5"/>
                <c:pt idx="0">
                  <c:v>381.13</c:v>
                </c:pt>
                <c:pt idx="1">
                  <c:v>476.42</c:v>
                </c:pt>
                <c:pt idx="2">
                  <c:v>792.58</c:v>
                </c:pt>
                <c:pt idx="3">
                  <c:v>932.45</c:v>
                </c:pt>
                <c:pt idx="4">
                  <c:v>1118.94</c:v>
                </c:pt>
              </c:numCache>
            </c:numRef>
          </c:val>
          <c:extLst>
            <c:ext xmlns:c16="http://schemas.microsoft.com/office/drawing/2014/chart" uri="{C3380CC4-5D6E-409C-BE32-E72D297353CC}">
              <c16:uniqueId val="{00000001-A45E-40EE-87C5-98AAADE26912}"/>
            </c:ext>
          </c:extLst>
        </c:ser>
        <c:ser>
          <c:idx val="2"/>
          <c:order val="2"/>
          <c:tx>
            <c:strRef>
              <c:f>'2. CELSIA COLOMBIA Valle'!$P$9</c:f>
              <c:strCache>
                <c:ptCount val="1"/>
                <c:pt idx="0">
                  <c:v>May-24</c:v>
                </c:pt>
              </c:strCache>
            </c:strRef>
          </c:tx>
          <c:spPr>
            <a:solidFill>
              <a:schemeClr val="accent6">
                <a:tint val="6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Valle'!$S$9:$W$9</c:f>
              <c:numCache>
                <c:formatCode>0.00</c:formatCode>
                <c:ptCount val="5"/>
                <c:pt idx="0">
                  <c:v>387.42</c:v>
                </c:pt>
                <c:pt idx="1">
                  <c:v>484.27</c:v>
                </c:pt>
                <c:pt idx="2">
                  <c:v>823.26</c:v>
                </c:pt>
                <c:pt idx="3">
                  <c:v>968.54</c:v>
                </c:pt>
                <c:pt idx="4">
                  <c:v>1162.2479999999998</c:v>
                </c:pt>
              </c:numCache>
            </c:numRef>
          </c:val>
          <c:extLst>
            <c:ext xmlns:c16="http://schemas.microsoft.com/office/drawing/2014/chart" uri="{C3380CC4-5D6E-409C-BE32-E72D297353CC}">
              <c16:uniqueId val="{00000002-A45E-40EE-87C5-98AAADE26912}"/>
            </c:ext>
          </c:extLst>
        </c:ser>
        <c:ser>
          <c:idx val="3"/>
          <c:order val="3"/>
          <c:tx>
            <c:strRef>
              <c:f>'2. CELSIA COLOMBIA Valle'!$P$10</c:f>
              <c:strCache>
                <c:ptCount val="1"/>
                <c:pt idx="0">
                  <c:v>Jun-24</c:v>
                </c:pt>
              </c:strCache>
            </c:strRef>
          </c:tx>
          <c:spPr>
            <a:solidFill>
              <a:schemeClr val="accent6">
                <a:tint val="7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Valle'!$S$10:$W$10</c:f>
              <c:numCache>
                <c:formatCode>0.00</c:formatCode>
                <c:ptCount val="5"/>
                <c:pt idx="0">
                  <c:v>389.05</c:v>
                </c:pt>
                <c:pt idx="1">
                  <c:v>486.31</c:v>
                </c:pt>
                <c:pt idx="2">
                  <c:v>736.41</c:v>
                </c:pt>
                <c:pt idx="3">
                  <c:v>866.36</c:v>
                </c:pt>
                <c:pt idx="4">
                  <c:v>1039.6320000000001</c:v>
                </c:pt>
              </c:numCache>
            </c:numRef>
          </c:val>
          <c:extLst>
            <c:ext xmlns:c16="http://schemas.microsoft.com/office/drawing/2014/chart" uri="{C3380CC4-5D6E-409C-BE32-E72D297353CC}">
              <c16:uniqueId val="{00000003-A45E-40EE-87C5-98AAADE26912}"/>
            </c:ext>
          </c:extLst>
        </c:ser>
        <c:ser>
          <c:idx val="4"/>
          <c:order val="4"/>
          <c:tx>
            <c:strRef>
              <c:f>'2. CELSIA COLOMBIA Valle'!$P$11</c:f>
              <c:strCache>
                <c:ptCount val="1"/>
                <c:pt idx="0">
                  <c:v>Jul-24</c:v>
                </c:pt>
              </c:strCache>
            </c:strRef>
          </c:tx>
          <c:spPr>
            <a:solidFill>
              <a:schemeClr val="accent6">
                <a:tint val="8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Valle'!$S$11:$W$11</c:f>
              <c:numCache>
                <c:formatCode>0.00</c:formatCode>
                <c:ptCount val="5"/>
                <c:pt idx="0">
                  <c:v>390.3</c:v>
                </c:pt>
                <c:pt idx="1">
                  <c:v>487.88</c:v>
                </c:pt>
                <c:pt idx="2">
                  <c:v>741.06</c:v>
                </c:pt>
                <c:pt idx="3">
                  <c:v>871.83</c:v>
                </c:pt>
                <c:pt idx="4">
                  <c:v>1046.1959999999999</c:v>
                </c:pt>
              </c:numCache>
            </c:numRef>
          </c:val>
          <c:extLst>
            <c:ext xmlns:c16="http://schemas.microsoft.com/office/drawing/2014/chart" uri="{C3380CC4-5D6E-409C-BE32-E72D297353CC}">
              <c16:uniqueId val="{00000004-A45E-40EE-87C5-98AAADE26912}"/>
            </c:ext>
          </c:extLst>
        </c:ser>
        <c:ser>
          <c:idx val="5"/>
          <c:order val="5"/>
          <c:tx>
            <c:strRef>
              <c:f>'2. CELSIA COLOMBIA Valle'!$P$12</c:f>
              <c:strCache>
                <c:ptCount val="1"/>
                <c:pt idx="0">
                  <c:v>Ago-24</c:v>
                </c:pt>
              </c:strCache>
            </c:strRef>
          </c:tx>
          <c:spPr>
            <a:solidFill>
              <a:schemeClr val="accent6">
                <a:tint val="95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Valle'!$S$12:$W$12</c:f>
              <c:numCache>
                <c:formatCode>0.00</c:formatCode>
                <c:ptCount val="5"/>
                <c:pt idx="0">
                  <c:v>391.09</c:v>
                </c:pt>
                <c:pt idx="1">
                  <c:v>488.87</c:v>
                </c:pt>
                <c:pt idx="2">
                  <c:v>753.66</c:v>
                </c:pt>
                <c:pt idx="3">
                  <c:v>886.66</c:v>
                </c:pt>
                <c:pt idx="4">
                  <c:v>1063.992</c:v>
                </c:pt>
              </c:numCache>
            </c:numRef>
          </c:val>
          <c:extLst>
            <c:ext xmlns:c16="http://schemas.microsoft.com/office/drawing/2014/chart" uri="{C3380CC4-5D6E-409C-BE32-E72D297353CC}">
              <c16:uniqueId val="{00000005-A45E-40EE-87C5-98AAADE26912}"/>
            </c:ext>
          </c:extLst>
        </c:ser>
        <c:ser>
          <c:idx val="6"/>
          <c:order val="6"/>
          <c:tx>
            <c:strRef>
              <c:f>'2. CELSIA COLOMBIA Valle'!$P$13</c:f>
              <c:strCache>
                <c:ptCount val="1"/>
                <c:pt idx="0">
                  <c:v>Sep-24</c:v>
                </c:pt>
              </c:strCache>
            </c:strRef>
          </c:tx>
          <c:spPr>
            <a:solidFill>
              <a:schemeClr val="accent6">
                <a:shade val="94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Valle'!$S$13:$W$13</c:f>
              <c:numCache>
                <c:formatCode>0.00</c:formatCode>
                <c:ptCount val="5"/>
                <c:pt idx="0">
                  <c:v>391.09</c:v>
                </c:pt>
                <c:pt idx="1">
                  <c:v>488.87</c:v>
                </c:pt>
                <c:pt idx="2">
                  <c:v>773.83</c:v>
                </c:pt>
                <c:pt idx="3">
                  <c:v>910.39</c:v>
                </c:pt>
                <c:pt idx="4">
                  <c:v>1092.4679999999998</c:v>
                </c:pt>
              </c:numCache>
            </c:numRef>
          </c:val>
          <c:extLst>
            <c:ext xmlns:c16="http://schemas.microsoft.com/office/drawing/2014/chart" uri="{C3380CC4-5D6E-409C-BE32-E72D297353CC}">
              <c16:uniqueId val="{00000006-A45E-40EE-87C5-98AAADE26912}"/>
            </c:ext>
          </c:extLst>
        </c:ser>
        <c:ser>
          <c:idx val="7"/>
          <c:order val="7"/>
          <c:tx>
            <c:strRef>
              <c:f>'2. CELSIA COLOMBIA Valle'!$P$14</c:f>
              <c:strCache>
                <c:ptCount val="1"/>
                <c:pt idx="0">
                  <c:v>Oct-24</c:v>
                </c:pt>
              </c:strCache>
            </c:strRef>
          </c:tx>
          <c:spPr>
            <a:solidFill>
              <a:schemeClr val="accent6">
                <a:shade val="8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Valle'!$S$14:$W$14</c:f>
              <c:numCache>
                <c:formatCode>0.00</c:formatCode>
                <c:ptCount val="5"/>
                <c:pt idx="0">
                  <c:v>392.04</c:v>
                </c:pt>
                <c:pt idx="1">
                  <c:v>490.06</c:v>
                </c:pt>
                <c:pt idx="2">
                  <c:v>809.62</c:v>
                </c:pt>
                <c:pt idx="3">
                  <c:v>952.5</c:v>
                </c:pt>
                <c:pt idx="4">
                  <c:v>1143</c:v>
                </c:pt>
              </c:numCache>
            </c:numRef>
          </c:val>
          <c:extLst>
            <c:ext xmlns:c16="http://schemas.microsoft.com/office/drawing/2014/chart" uri="{C3380CC4-5D6E-409C-BE32-E72D297353CC}">
              <c16:uniqueId val="{00000007-A45E-40EE-87C5-98AAADE26912}"/>
            </c:ext>
          </c:extLst>
        </c:ser>
        <c:ser>
          <c:idx val="8"/>
          <c:order val="8"/>
          <c:tx>
            <c:strRef>
              <c:f>'2. CELSIA COLOMBIA Valle'!$P$15</c:f>
              <c:strCache>
                <c:ptCount val="1"/>
                <c:pt idx="0">
                  <c:v>Nov-24</c:v>
                </c:pt>
              </c:strCache>
            </c:strRef>
          </c:tx>
          <c:spPr>
            <a:solidFill>
              <a:schemeClr val="accent6">
                <a:shade val="73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Valle'!$S$15:$W$15</c:f>
              <c:numCache>
                <c:formatCode>0.00</c:formatCode>
                <c:ptCount val="5"/>
                <c:pt idx="0">
                  <c:v>391.52</c:v>
                </c:pt>
                <c:pt idx="1">
                  <c:v>489.41</c:v>
                </c:pt>
                <c:pt idx="2">
                  <c:v>816.11</c:v>
                </c:pt>
                <c:pt idx="3">
                  <c:v>960.13</c:v>
                </c:pt>
                <c:pt idx="4">
                  <c:v>1152.1559999999999</c:v>
                </c:pt>
              </c:numCache>
            </c:numRef>
          </c:val>
          <c:extLst>
            <c:ext xmlns:c16="http://schemas.microsoft.com/office/drawing/2014/chart" uri="{C3380CC4-5D6E-409C-BE32-E72D297353CC}">
              <c16:uniqueId val="{00000008-A45E-40EE-87C5-98AAADE26912}"/>
            </c:ext>
          </c:extLst>
        </c:ser>
        <c:ser>
          <c:idx val="9"/>
          <c:order val="9"/>
          <c:tx>
            <c:strRef>
              <c:f>'2. CELSIA COLOMBIA Valle'!$P$16</c:f>
              <c:strCache>
                <c:ptCount val="1"/>
                <c:pt idx="0">
                  <c:v>Dic-24</c:v>
                </c:pt>
              </c:strCache>
            </c:strRef>
          </c:tx>
          <c:spPr>
            <a:solidFill>
              <a:schemeClr val="accent6">
                <a:shade val="62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Valle'!$S$16:$W$16</c:f>
              <c:numCache>
                <c:formatCode>0.00</c:formatCode>
                <c:ptCount val="5"/>
                <c:pt idx="0">
                  <c:v>392.58</c:v>
                </c:pt>
                <c:pt idx="1">
                  <c:v>490.74</c:v>
                </c:pt>
                <c:pt idx="2">
                  <c:v>830.95</c:v>
                </c:pt>
                <c:pt idx="3">
                  <c:v>977.59</c:v>
                </c:pt>
                <c:pt idx="4">
                  <c:v>1173.1079999999999</c:v>
                </c:pt>
              </c:numCache>
            </c:numRef>
          </c:val>
          <c:extLst>
            <c:ext xmlns:c16="http://schemas.microsoft.com/office/drawing/2014/chart" uri="{C3380CC4-5D6E-409C-BE32-E72D297353CC}">
              <c16:uniqueId val="{00000009-A45E-40EE-87C5-98AAADE26912}"/>
            </c:ext>
          </c:extLst>
        </c:ser>
        <c:ser>
          <c:idx val="10"/>
          <c:order val="10"/>
          <c:tx>
            <c:strRef>
              <c:f>'2. CELSIA COLOMBIA Valle'!$P$17</c:f>
              <c:strCache>
                <c:ptCount val="1"/>
                <c:pt idx="0">
                  <c:v>Ene-25</c:v>
                </c:pt>
              </c:strCache>
            </c:strRef>
          </c:tx>
          <c:spPr>
            <a:solidFill>
              <a:schemeClr val="accent6">
                <a:shade val="51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Valle'!$S$17:$W$17</c:f>
              <c:numCache>
                <c:formatCode>0.00</c:formatCode>
                <c:ptCount val="5"/>
                <c:pt idx="0">
                  <c:v>394.38</c:v>
                </c:pt>
                <c:pt idx="1">
                  <c:v>492.99</c:v>
                </c:pt>
                <c:pt idx="2">
                  <c:v>829.74</c:v>
                </c:pt>
                <c:pt idx="3">
                  <c:v>976.16</c:v>
                </c:pt>
                <c:pt idx="4">
                  <c:v>1171.3919999999998</c:v>
                </c:pt>
              </c:numCache>
            </c:numRef>
          </c:val>
          <c:extLst>
            <c:ext xmlns:c16="http://schemas.microsoft.com/office/drawing/2014/chart" uri="{C3380CC4-5D6E-409C-BE32-E72D297353CC}">
              <c16:uniqueId val="{0000000A-A45E-40EE-87C5-98AAADE26912}"/>
            </c:ext>
          </c:extLst>
        </c:ser>
        <c:ser>
          <c:idx val="11"/>
          <c:order val="11"/>
          <c:tx>
            <c:strRef>
              <c:f>'2. CELSIA COLOMBIA Valle'!$P$18</c:f>
              <c:strCache>
                <c:ptCount val="1"/>
                <c:pt idx="0">
                  <c:v>Feb-25</c:v>
                </c:pt>
              </c:strCache>
            </c:strRef>
          </c:tx>
          <c:spPr>
            <a:solidFill>
              <a:schemeClr val="accent6">
                <a:shade val="40000"/>
              </a:schemeClr>
            </a:solidFill>
            <a:ln>
              <a:noFill/>
            </a:ln>
            <a:effectLst/>
          </c:spPr>
          <c:invertIfNegative val="0"/>
          <c:cat>
            <c:strRef>
              <c:f>'2. CELSIA COLOMBIA Valle'!$S$6:$W$6</c:f>
              <c:strCache>
                <c:ptCount val="5"/>
                <c:pt idx="0">
                  <c:v>ESTRATO 1</c:v>
                </c:pt>
                <c:pt idx="1">
                  <c:v>ESTRATO 2</c:v>
                </c:pt>
                <c:pt idx="2">
                  <c:v>ESTRATO 3</c:v>
                </c:pt>
                <c:pt idx="3">
                  <c:v>ESTRATO 4</c:v>
                </c:pt>
                <c:pt idx="4">
                  <c:v>ESTRATO 5 y 6, Ind y Com</c:v>
                </c:pt>
              </c:strCache>
            </c:strRef>
          </c:cat>
          <c:val>
            <c:numRef>
              <c:f>'2. CELSIA COLOMBIA Valle'!$S$18:$W$18</c:f>
              <c:numCache>
                <c:formatCode>0.00</c:formatCode>
                <c:ptCount val="5"/>
                <c:pt idx="0">
                  <c:v>398.08</c:v>
                </c:pt>
                <c:pt idx="1">
                  <c:v>497.62</c:v>
                </c:pt>
                <c:pt idx="2">
                  <c:v>837.85</c:v>
                </c:pt>
                <c:pt idx="3">
                  <c:v>985.7</c:v>
                </c:pt>
                <c:pt idx="4">
                  <c:v>1182.8399999999999</c:v>
                </c:pt>
              </c:numCache>
            </c:numRef>
          </c:val>
          <c:extLst>
            <c:ext xmlns:c16="http://schemas.microsoft.com/office/drawing/2014/chart" uri="{C3380CC4-5D6E-409C-BE32-E72D297353CC}">
              <c16:uniqueId val="{0000000B-A45E-40EE-87C5-98AAADE2691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'18. ELECTROHUILA'!$D$6</c:f>
              <c:strCache>
                <c:ptCount val="1"/>
                <c:pt idx="0">
                  <c:v>GM</c:v>
                </c:pt>
              </c:strCache>
            </c:strRef>
          </c:tx>
          <c:spPr>
            <a:solidFill>
              <a:schemeClr val="accent2"/>
            </a:solidFill>
            <a:ln>
              <a:noFill/>
            </a:ln>
            <a:effectLst/>
          </c:spPr>
          <c:val>
            <c:numRef>
              <c:f>'18. ELECTROHUILA'!$D$7:$D$18</c:f>
              <c:numCache>
                <c:formatCode>0.00</c:formatCode>
                <c:ptCount val="12"/>
                <c:pt idx="0">
                  <c:v>379.52530000000002</c:v>
                </c:pt>
                <c:pt idx="1">
                  <c:v>397.24259999999998</c:v>
                </c:pt>
                <c:pt idx="2">
                  <c:v>402.29320000000001</c:v>
                </c:pt>
                <c:pt idx="3">
                  <c:v>402.46460000000002</c:v>
                </c:pt>
                <c:pt idx="4">
                  <c:v>417.27199999999999</c:v>
                </c:pt>
                <c:pt idx="5">
                  <c:v>418.19580000000002</c:v>
                </c:pt>
                <c:pt idx="6">
                  <c:v>417.34577999999999</c:v>
                </c:pt>
                <c:pt idx="7">
                  <c:v>416.17111999999997</c:v>
                </c:pt>
                <c:pt idx="8">
                  <c:v>419.13880999999998</c:v>
                </c:pt>
                <c:pt idx="9">
                  <c:v>421.88641000000001</c:v>
                </c:pt>
                <c:pt idx="10">
                  <c:v>427.29300999999998</c:v>
                </c:pt>
                <c:pt idx="11">
                  <c:v>388.59737000000001</c:v>
                </c:pt>
              </c:numCache>
            </c:numRef>
          </c:val>
          <c:extLst>
            <c:ext xmlns:c16="http://schemas.microsoft.com/office/drawing/2014/chart" uri="{C3380CC4-5D6E-409C-BE32-E72D297353CC}">
              <c16:uniqueId val="{00000000-7E61-4327-8DD1-D1532F869E00}"/>
            </c:ext>
          </c:extLst>
        </c:ser>
        <c:ser>
          <c:idx val="2"/>
          <c:order val="2"/>
          <c:tx>
            <c:strRef>
              <c:f>'18. ELECTROHUILA'!$G$6</c:f>
              <c:strCache>
                <c:ptCount val="1"/>
                <c:pt idx="0">
                  <c:v>D</c:v>
                </c:pt>
              </c:strCache>
            </c:strRef>
          </c:tx>
          <c:spPr>
            <a:solidFill>
              <a:schemeClr val="accent3"/>
            </a:solidFill>
            <a:ln>
              <a:noFill/>
            </a:ln>
            <a:effectLst/>
          </c:spPr>
          <c:val>
            <c:numRef>
              <c:f>'18. ELECTROHUILA'!$G$7:$G$18</c:f>
              <c:numCache>
                <c:formatCode>0.00</c:formatCode>
                <c:ptCount val="12"/>
                <c:pt idx="0">
                  <c:v>268.05470000000003</c:v>
                </c:pt>
                <c:pt idx="1">
                  <c:v>266.13409999999999</c:v>
                </c:pt>
                <c:pt idx="2">
                  <c:v>257.12290000000002</c:v>
                </c:pt>
                <c:pt idx="3">
                  <c:v>257.9468</c:v>
                </c:pt>
                <c:pt idx="4">
                  <c:v>266.31639999999999</c:v>
                </c:pt>
                <c:pt idx="5">
                  <c:v>265.54629999999997</c:v>
                </c:pt>
                <c:pt idx="6">
                  <c:v>266.90107</c:v>
                </c:pt>
                <c:pt idx="7">
                  <c:v>264.60086999999999</c:v>
                </c:pt>
                <c:pt idx="8">
                  <c:v>263.15064000000001</c:v>
                </c:pt>
                <c:pt idx="9">
                  <c:v>280.71683000000002</c:v>
                </c:pt>
                <c:pt idx="10">
                  <c:v>280.90647999999999</c:v>
                </c:pt>
                <c:pt idx="11">
                  <c:v>272.98212999999998</c:v>
                </c:pt>
              </c:numCache>
            </c:numRef>
          </c:val>
          <c:extLst>
            <c:ext xmlns:c16="http://schemas.microsoft.com/office/drawing/2014/chart" uri="{C3380CC4-5D6E-409C-BE32-E72D297353CC}">
              <c16:uniqueId val="{00000001-7E61-4327-8DD1-D1532F869E00}"/>
            </c:ext>
          </c:extLst>
        </c:ser>
        <c:ser>
          <c:idx val="3"/>
          <c:order val="3"/>
          <c:tx>
            <c:strRef>
              <c:f>'18. ELECTROHUILA'!$H$6</c:f>
              <c:strCache>
                <c:ptCount val="1"/>
                <c:pt idx="0">
                  <c:v>CV</c:v>
                </c:pt>
              </c:strCache>
            </c:strRef>
          </c:tx>
          <c:spPr>
            <a:solidFill>
              <a:schemeClr val="accent4"/>
            </a:solidFill>
            <a:ln>
              <a:noFill/>
            </a:ln>
            <a:effectLst/>
          </c:spPr>
          <c:val>
            <c:numRef>
              <c:f>'18. ELECTROHUILA'!$H$7:$H$18</c:f>
              <c:numCache>
                <c:formatCode>0.00</c:formatCode>
                <c:ptCount val="12"/>
                <c:pt idx="0">
                  <c:v>193.0292</c:v>
                </c:pt>
                <c:pt idx="1">
                  <c:v>181.64850000000001</c:v>
                </c:pt>
                <c:pt idx="2">
                  <c:v>158.38499999999999</c:v>
                </c:pt>
                <c:pt idx="3">
                  <c:v>156.0359</c:v>
                </c:pt>
                <c:pt idx="4">
                  <c:v>160.99940000000001</c:v>
                </c:pt>
                <c:pt idx="5">
                  <c:v>158.83160000000001</c:v>
                </c:pt>
                <c:pt idx="6">
                  <c:v>152.75577999999999</c:v>
                </c:pt>
                <c:pt idx="7">
                  <c:v>151.42712</c:v>
                </c:pt>
                <c:pt idx="8">
                  <c:v>145.38800000000001</c:v>
                </c:pt>
                <c:pt idx="9">
                  <c:v>143.88724999999999</c:v>
                </c:pt>
                <c:pt idx="10">
                  <c:v>149.33828</c:v>
                </c:pt>
                <c:pt idx="11">
                  <c:v>154.14265</c:v>
                </c:pt>
              </c:numCache>
            </c:numRef>
          </c:val>
          <c:extLst>
            <c:ext xmlns:c16="http://schemas.microsoft.com/office/drawing/2014/chart" uri="{C3380CC4-5D6E-409C-BE32-E72D297353CC}">
              <c16:uniqueId val="{00000002-7E61-4327-8DD1-D1532F869E00}"/>
            </c:ext>
          </c:extLst>
        </c:ser>
        <c:ser>
          <c:idx val="4"/>
          <c:order val="4"/>
          <c:tx>
            <c:strRef>
              <c:f>'18. ELECTROHUILA'!$F$6</c:f>
              <c:strCache>
                <c:ptCount val="1"/>
                <c:pt idx="0">
                  <c:v>PR</c:v>
                </c:pt>
              </c:strCache>
            </c:strRef>
          </c:tx>
          <c:spPr>
            <a:solidFill>
              <a:schemeClr val="accent5"/>
            </a:solidFill>
            <a:ln>
              <a:noFill/>
            </a:ln>
            <a:effectLst/>
          </c:spPr>
          <c:val>
            <c:numRef>
              <c:f>'18. ELECTROHUILA'!$F$7:$F$18</c:f>
              <c:numCache>
                <c:formatCode>0.00</c:formatCode>
                <c:ptCount val="12"/>
                <c:pt idx="0">
                  <c:v>78.285899999999998</c:v>
                </c:pt>
                <c:pt idx="1">
                  <c:v>92.894000000000005</c:v>
                </c:pt>
                <c:pt idx="2">
                  <c:v>91.787300000000002</c:v>
                </c:pt>
                <c:pt idx="3">
                  <c:v>93.735100000000003</c:v>
                </c:pt>
                <c:pt idx="4">
                  <c:v>95.588800000000006</c:v>
                </c:pt>
                <c:pt idx="5">
                  <c:v>96.571399999999997</c:v>
                </c:pt>
                <c:pt idx="6">
                  <c:v>95.138369999999995</c:v>
                </c:pt>
                <c:pt idx="7">
                  <c:v>96.244699999999995</c:v>
                </c:pt>
                <c:pt idx="8">
                  <c:v>96.005930000000006</c:v>
                </c:pt>
                <c:pt idx="9">
                  <c:v>97.493570000000005</c:v>
                </c:pt>
                <c:pt idx="10">
                  <c:v>98.048270000000002</c:v>
                </c:pt>
                <c:pt idx="11">
                  <c:v>88.843360000000004</c:v>
                </c:pt>
              </c:numCache>
            </c:numRef>
          </c:val>
          <c:extLst>
            <c:ext xmlns:c16="http://schemas.microsoft.com/office/drawing/2014/chart" uri="{C3380CC4-5D6E-409C-BE32-E72D297353CC}">
              <c16:uniqueId val="{00000003-7E61-4327-8DD1-D1532F869E00}"/>
            </c:ext>
          </c:extLst>
        </c:ser>
        <c:ser>
          <c:idx val="5"/>
          <c:order val="5"/>
          <c:tx>
            <c:strRef>
              <c:f>'18. ELECTROHUILA'!$E$6</c:f>
              <c:strCache>
                <c:ptCount val="1"/>
                <c:pt idx="0">
                  <c:v>TM</c:v>
                </c:pt>
              </c:strCache>
            </c:strRef>
          </c:tx>
          <c:spPr>
            <a:solidFill>
              <a:schemeClr val="accent6"/>
            </a:solidFill>
            <a:ln>
              <a:noFill/>
            </a:ln>
            <a:effectLst/>
          </c:spPr>
          <c:val>
            <c:numRef>
              <c:f>'18. ELECTROHUILA'!$E$7:$E$18</c:f>
              <c:numCache>
                <c:formatCode>0.00</c:formatCode>
                <c:ptCount val="12"/>
                <c:pt idx="0">
                  <c:v>57.433500000000002</c:v>
                </c:pt>
                <c:pt idx="1">
                  <c:v>54.2667</c:v>
                </c:pt>
                <c:pt idx="2">
                  <c:v>47.9634</c:v>
                </c:pt>
                <c:pt idx="3">
                  <c:v>52.837400000000002</c:v>
                </c:pt>
                <c:pt idx="4">
                  <c:v>55.932400000000001</c:v>
                </c:pt>
                <c:pt idx="5">
                  <c:v>57.142000000000003</c:v>
                </c:pt>
                <c:pt idx="6">
                  <c:v>48.551650000000002</c:v>
                </c:pt>
                <c:pt idx="7">
                  <c:v>52.269359999999999</c:v>
                </c:pt>
                <c:pt idx="8">
                  <c:v>55.369109999999999</c:v>
                </c:pt>
                <c:pt idx="9">
                  <c:v>58.192230000000002</c:v>
                </c:pt>
                <c:pt idx="10">
                  <c:v>56.032690000000002</c:v>
                </c:pt>
                <c:pt idx="11">
                  <c:v>49.846739999999997</c:v>
                </c:pt>
              </c:numCache>
            </c:numRef>
          </c:val>
          <c:extLst>
            <c:ext xmlns:c16="http://schemas.microsoft.com/office/drawing/2014/chart" uri="{C3380CC4-5D6E-409C-BE32-E72D297353CC}">
              <c16:uniqueId val="{00000004-7E61-4327-8DD1-D1532F869E00}"/>
            </c:ext>
          </c:extLst>
        </c:ser>
        <c:ser>
          <c:idx val="6"/>
          <c:order val="6"/>
          <c:tx>
            <c:strRef>
              <c:f>'18. ELECTROHUILA'!$I$6</c:f>
              <c:strCache>
                <c:ptCount val="1"/>
                <c:pt idx="0">
                  <c:v>RM</c:v>
                </c:pt>
              </c:strCache>
            </c:strRef>
          </c:tx>
          <c:spPr>
            <a:solidFill>
              <a:schemeClr val="accent5">
                <a:lumMod val="75000"/>
              </a:schemeClr>
            </a:solidFill>
            <a:ln>
              <a:noFill/>
            </a:ln>
            <a:effectLst/>
          </c:spPr>
          <c:val>
            <c:numRef>
              <c:f>'18. ELECTROHUILA'!$I$7:$I$18</c:f>
              <c:numCache>
                <c:formatCode>0.00</c:formatCode>
                <c:ptCount val="12"/>
                <c:pt idx="0">
                  <c:v>7.1669999999999998</c:v>
                </c:pt>
                <c:pt idx="1">
                  <c:v>7.9145000000000003</c:v>
                </c:pt>
                <c:pt idx="2">
                  <c:v>38.732900000000001</c:v>
                </c:pt>
                <c:pt idx="3">
                  <c:v>26.771100000000001</c:v>
                </c:pt>
                <c:pt idx="4">
                  <c:v>28.6767</c:v>
                </c:pt>
                <c:pt idx="5">
                  <c:v>32.521099999999997</c:v>
                </c:pt>
                <c:pt idx="6">
                  <c:v>12.11307</c:v>
                </c:pt>
                <c:pt idx="7">
                  <c:v>1.8608</c:v>
                </c:pt>
                <c:pt idx="8">
                  <c:v>3.4720200000000001</c:v>
                </c:pt>
                <c:pt idx="9">
                  <c:v>7.44679</c:v>
                </c:pt>
                <c:pt idx="10">
                  <c:v>15.88007</c:v>
                </c:pt>
                <c:pt idx="11">
                  <c:v>14.68953</c:v>
                </c:pt>
              </c:numCache>
            </c:numRef>
          </c:val>
          <c:extLst>
            <c:ext xmlns:c16="http://schemas.microsoft.com/office/drawing/2014/chart" uri="{C3380CC4-5D6E-409C-BE32-E72D297353CC}">
              <c16:uniqueId val="{00000005-7E61-4327-8DD1-D1532F869E00}"/>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'18. ELECTROHUILA'!$J$6</c:f>
              <c:strCache>
                <c:ptCount val="1"/>
                <c:pt idx="0">
                  <c:v>CUV_119</c:v>
                </c:pt>
              </c:strCache>
            </c:strRef>
          </c:tx>
          <c:spPr>
            <a:ln w="28575" cap="rnd" cmpd="sng" algn="ctr">
              <a:solidFill>
                <a:schemeClr val="tx1"/>
              </a:solidFill>
              <a:prstDash val="solid"/>
              <a:round/>
            </a:ln>
            <a:effectLst/>
          </c:spPr>
          <c:marker>
            <c:symbol val="none"/>
          </c:marker>
          <c:cat>
            <c:strRef>
              <c:f>'18. ELECTROHUILA'!$A$7:$A$18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'18. ELECTROHUILA'!$J$7:$J$18</c:f>
              <c:numCache>
                <c:formatCode>0.00</c:formatCode>
                <c:ptCount val="12"/>
                <c:pt idx="0">
                  <c:v>983.49549999999999</c:v>
                </c:pt>
                <c:pt idx="1">
                  <c:v>1000.1005</c:v>
                </c:pt>
                <c:pt idx="2">
                  <c:v>996.28470000000004</c:v>
                </c:pt>
                <c:pt idx="3">
                  <c:v>989.79089999999997</c:v>
                </c:pt>
                <c:pt idx="4">
                  <c:v>1024.7856999999999</c:v>
                </c:pt>
                <c:pt idx="5">
                  <c:v>1028.8081999999999</c:v>
                </c:pt>
                <c:pt idx="6">
                  <c:v>992.80571999999995</c:v>
                </c:pt>
                <c:pt idx="7">
                  <c:v>982.57397000000003</c:v>
                </c:pt>
                <c:pt idx="8">
                  <c:v>982.52450999999996</c:v>
                </c:pt>
                <c:pt idx="9">
                  <c:v>1009.62308</c:v>
                </c:pt>
                <c:pt idx="10">
                  <c:v>1027.4988000000001</c:v>
                </c:pt>
                <c:pt idx="11">
                  <c:v>969.10177999999996</c:v>
                </c:pt>
              </c:numCache>
            </c:numRef>
          </c:val>
          <c:smooth val="0"/>
          <c:extLst>
            <c:ext xmlns:c16="http://schemas.microsoft.com/office/drawing/2014/chart" uri="{C3380CC4-5D6E-409C-BE32-E72D297353CC}">
              <c16:uniqueId val="{00000006-7E61-4327-8DD1-D1532F869E00}"/>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'18. ELECTROHUILA'!$P$7</c:f>
              <c:strCache>
                <c:ptCount val="1"/>
                <c:pt idx="0">
                  <c:v>Mar-24</c:v>
                </c:pt>
              </c:strCache>
            </c:strRef>
          </c:tx>
          <c:spPr>
            <a:solidFill>
              <a:schemeClr val="accent6">
                <a:tint val="41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ELECTROHUILA'!$S$7:$W$7</c:f>
              <c:numCache>
                <c:formatCode>0.00</c:formatCode>
                <c:ptCount val="5"/>
                <c:pt idx="0">
                  <c:v>393.39819999999997</c:v>
                </c:pt>
                <c:pt idx="1">
                  <c:v>491.74770000000001</c:v>
                </c:pt>
                <c:pt idx="2">
                  <c:v>835.97109999999998</c:v>
                </c:pt>
                <c:pt idx="3">
                  <c:v>983.49549999999999</c:v>
                </c:pt>
                <c:pt idx="4">
                  <c:v>1180.1946</c:v>
                </c:pt>
              </c:numCache>
            </c:numRef>
          </c:val>
          <c:extLst>
            <c:ext xmlns:c16="http://schemas.microsoft.com/office/drawing/2014/chart" uri="{C3380CC4-5D6E-409C-BE32-E72D297353CC}">
              <c16:uniqueId val="{00000000-ED02-44D1-960D-C3FA845CAF73}"/>
            </c:ext>
          </c:extLst>
        </c:ser>
        <c:ser>
          <c:idx val="1"/>
          <c:order val="1"/>
          <c:tx>
            <c:strRef>
              <c:f>'18. ELECTROHUILA'!$P$8</c:f>
              <c:strCache>
                <c:ptCount val="1"/>
                <c:pt idx="0">
                  <c:v>Abr-24</c:v>
                </c:pt>
              </c:strCache>
            </c:strRef>
          </c:tx>
          <c:spPr>
            <a:solidFill>
              <a:schemeClr val="accent6">
                <a:tint val="52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ELECTROHUILA'!$S$8:$W$8</c:f>
              <c:numCache>
                <c:formatCode>0.00</c:formatCode>
                <c:ptCount val="5"/>
                <c:pt idx="0">
                  <c:v>400.04020000000003</c:v>
                </c:pt>
                <c:pt idx="1">
                  <c:v>500.05029999999999</c:v>
                </c:pt>
                <c:pt idx="2">
                  <c:v>850.08540000000005</c:v>
                </c:pt>
                <c:pt idx="3">
                  <c:v>1000.1005</c:v>
                </c:pt>
                <c:pt idx="4">
                  <c:v>1200.1206</c:v>
                </c:pt>
              </c:numCache>
            </c:numRef>
          </c:val>
          <c:extLst>
            <c:ext xmlns:c16="http://schemas.microsoft.com/office/drawing/2014/chart" uri="{C3380CC4-5D6E-409C-BE32-E72D297353CC}">
              <c16:uniqueId val="{00000001-ED02-44D1-960D-C3FA845CAF73}"/>
            </c:ext>
          </c:extLst>
        </c:ser>
        <c:ser>
          <c:idx val="2"/>
          <c:order val="2"/>
          <c:tx>
            <c:strRef>
              <c:f>'18. ELECTROHUILA'!$P$9</c:f>
              <c:strCache>
                <c:ptCount val="1"/>
                <c:pt idx="0">
                  <c:v>May-24</c:v>
                </c:pt>
              </c:strCache>
            </c:strRef>
          </c:tx>
          <c:spPr>
            <a:solidFill>
              <a:schemeClr val="accent6">
                <a:tint val="63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ELECTROHUILA'!$S$9:$W$9</c:f>
              <c:numCache>
                <c:formatCode>0.00</c:formatCode>
                <c:ptCount val="5"/>
                <c:pt idx="0">
                  <c:v>402.85919999999999</c:v>
                </c:pt>
                <c:pt idx="1">
                  <c:v>503.57400000000001</c:v>
                </c:pt>
                <c:pt idx="2">
                  <c:v>846.84199999999998</c:v>
                </c:pt>
                <c:pt idx="3">
                  <c:v>996.28470000000004</c:v>
                </c:pt>
                <c:pt idx="4">
                  <c:v>1195.5417</c:v>
                </c:pt>
              </c:numCache>
            </c:numRef>
          </c:val>
          <c:extLst>
            <c:ext xmlns:c16="http://schemas.microsoft.com/office/drawing/2014/chart" uri="{C3380CC4-5D6E-409C-BE32-E72D297353CC}">
              <c16:uniqueId val="{00000002-ED02-44D1-960D-C3FA845CAF73}"/>
            </c:ext>
          </c:extLst>
        </c:ser>
        <c:ser>
          <c:idx val="3"/>
          <c:order val="3"/>
          <c:tx>
            <c:strRef>
              <c:f>'18. ELECTROHUILA'!$P$10</c:f>
              <c:strCache>
                <c:ptCount val="1"/>
                <c:pt idx="0">
                  <c:v>Jun-24</c:v>
                </c:pt>
              </c:strCache>
            </c:strRef>
          </c:tx>
          <c:spPr>
            <a:solidFill>
              <a:schemeClr val="accent6">
                <a:tint val="74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ELECTROHUILA'!$S$10:$W$10</c:f>
              <c:numCache>
                <c:formatCode>0.00</c:formatCode>
                <c:ptCount val="5"/>
                <c:pt idx="0">
                  <c:v>405.25110000000001</c:v>
                </c:pt>
                <c:pt idx="1">
                  <c:v>506.56380000000001</c:v>
                </c:pt>
                <c:pt idx="2">
                  <c:v>841.32230000000004</c:v>
                </c:pt>
                <c:pt idx="3">
                  <c:v>989.79089999999997</c:v>
                </c:pt>
                <c:pt idx="4">
                  <c:v>1187.7491</c:v>
                </c:pt>
              </c:numCache>
            </c:numRef>
          </c:val>
          <c:extLst>
            <c:ext xmlns:c16="http://schemas.microsoft.com/office/drawing/2014/chart" uri="{C3380CC4-5D6E-409C-BE32-E72D297353CC}">
              <c16:uniqueId val="{00000003-ED02-44D1-960D-C3FA845CAF73}"/>
            </c:ext>
          </c:extLst>
        </c:ser>
        <c:ser>
          <c:idx val="4"/>
          <c:order val="4"/>
          <c:tx>
            <c:strRef>
              <c:f>'18. ELECTROHUILA'!$P$11</c:f>
              <c:strCache>
                <c:ptCount val="1"/>
                <c:pt idx="0">
                  <c:v>Jul-24</c:v>
                </c:pt>
              </c:strCache>
            </c:strRef>
          </c:tx>
          <c:spPr>
            <a:solidFill>
              <a:schemeClr val="accent6">
                <a:tint val="84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ELECTROHUILA'!$S$11:$W$11</c:f>
              <c:numCache>
                <c:formatCode>0.00</c:formatCode>
                <c:ptCount val="5"/>
                <c:pt idx="0">
                  <c:v>409.91430000000003</c:v>
                </c:pt>
                <c:pt idx="1">
                  <c:v>512.39290000000005</c:v>
                </c:pt>
                <c:pt idx="2">
                  <c:v>871.06790000000001</c:v>
                </c:pt>
                <c:pt idx="3">
                  <c:v>1024.7856999999999</c:v>
                </c:pt>
                <c:pt idx="4">
                  <c:v>1229.7429</c:v>
                </c:pt>
              </c:numCache>
            </c:numRef>
          </c:val>
          <c:extLst>
            <c:ext xmlns:c16="http://schemas.microsoft.com/office/drawing/2014/chart" uri="{C3380CC4-5D6E-409C-BE32-E72D297353CC}">
              <c16:uniqueId val="{00000004-ED02-44D1-960D-C3FA845CAF73}"/>
            </c:ext>
          </c:extLst>
        </c:ser>
        <c:ser>
          <c:idx val="5"/>
          <c:order val="5"/>
          <c:tx>
            <c:strRef>
              <c:f>'18. ELECTROHUILA'!$P$12</c:f>
              <c:strCache>
                <c:ptCount val="1"/>
                <c:pt idx="0">
                  <c:v>Ago-24</c:v>
                </c:pt>
              </c:strCache>
            </c:strRef>
          </c:tx>
          <c:spPr>
            <a:solidFill>
              <a:schemeClr val="accent6">
                <a:tint val="95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ELECTROHUILA'!$S$12:$W$12</c:f>
              <c:numCache>
                <c:formatCode>0.00</c:formatCode>
                <c:ptCount val="5"/>
                <c:pt idx="0">
                  <c:v>411.52330000000001</c:v>
                </c:pt>
                <c:pt idx="1">
                  <c:v>514.40409999999997</c:v>
                </c:pt>
                <c:pt idx="2">
                  <c:v>874.48699999999997</c:v>
                </c:pt>
                <c:pt idx="3">
                  <c:v>1028.8081999999999</c:v>
                </c:pt>
                <c:pt idx="4">
                  <c:v>1234.5698</c:v>
                </c:pt>
              </c:numCache>
            </c:numRef>
          </c:val>
          <c:extLst>
            <c:ext xmlns:c16="http://schemas.microsoft.com/office/drawing/2014/chart" uri="{C3380CC4-5D6E-409C-BE32-E72D297353CC}">
              <c16:uniqueId val="{00000005-ED02-44D1-960D-C3FA845CAF73}"/>
            </c:ext>
          </c:extLst>
        </c:ser>
        <c:ser>
          <c:idx val="6"/>
          <c:order val="6"/>
          <c:tx>
            <c:strRef>
              <c:f>'18. ELECTROHUILA'!$P$13</c:f>
              <c:strCache>
                <c:ptCount val="1"/>
                <c:pt idx="0">
                  <c:v>Sep-24</c:v>
                </c:pt>
              </c:strCache>
            </c:strRef>
          </c:tx>
          <c:spPr>
            <a:solidFill>
              <a:schemeClr val="accent6">
                <a:shade val="94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ELECTROHUILA'!$S$13:$W$13</c:f>
              <c:numCache>
                <c:formatCode>0.00</c:formatCode>
                <c:ptCount val="5"/>
                <c:pt idx="0">
                  <c:v>411.52330000000001</c:v>
                </c:pt>
                <c:pt idx="1">
                  <c:v>514.40409999999997</c:v>
                </c:pt>
                <c:pt idx="2">
                  <c:v>843.88490000000002</c:v>
                </c:pt>
                <c:pt idx="3">
                  <c:v>992.81</c:v>
                </c:pt>
                <c:pt idx="4">
                  <c:v>1191.3719999999998</c:v>
                </c:pt>
              </c:numCache>
            </c:numRef>
          </c:val>
          <c:extLst>
            <c:ext xmlns:c16="http://schemas.microsoft.com/office/drawing/2014/chart" uri="{C3380CC4-5D6E-409C-BE32-E72D297353CC}">
              <c16:uniqueId val="{00000006-ED02-44D1-960D-C3FA845CAF73}"/>
            </c:ext>
          </c:extLst>
        </c:ser>
        <c:ser>
          <c:idx val="7"/>
          <c:order val="7"/>
          <c:tx>
            <c:strRef>
              <c:f>'18. ELECTROHUILA'!$P$14</c:f>
              <c:strCache>
                <c:ptCount val="1"/>
                <c:pt idx="0">
                  <c:v>Oct-24</c:v>
                </c:pt>
              </c:strCache>
            </c:strRef>
          </c:tx>
          <c:spPr>
            <a:solidFill>
              <a:schemeClr val="accent6">
                <a:shade val="83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ELECTROHUILA'!$S$14:$W$14</c:f>
              <c:numCache>
                <c:formatCode>0.00</c:formatCode>
                <c:ptCount val="5"/>
                <c:pt idx="0">
                  <c:v>412.5258</c:v>
                </c:pt>
                <c:pt idx="1">
                  <c:v>515.65729999999996</c:v>
                </c:pt>
                <c:pt idx="2">
                  <c:v>835.18790000000001</c:v>
                </c:pt>
                <c:pt idx="3">
                  <c:v>982.57399999999996</c:v>
                </c:pt>
                <c:pt idx="4">
                  <c:v>1179.0887</c:v>
                </c:pt>
              </c:numCache>
            </c:numRef>
          </c:val>
          <c:extLst>
            <c:ext xmlns:c16="http://schemas.microsoft.com/office/drawing/2014/chart" uri="{C3380CC4-5D6E-409C-BE32-E72D297353CC}">
              <c16:uniqueId val="{00000007-ED02-44D1-960D-C3FA845CAF73}"/>
            </c:ext>
          </c:extLst>
        </c:ser>
        <c:ser>
          <c:idx val="8"/>
          <c:order val="8"/>
          <c:tx>
            <c:strRef>
              <c:f>'18. ELECTROHUILA'!$P$15</c:f>
              <c:strCache>
                <c:ptCount val="1"/>
                <c:pt idx="0">
                  <c:v>Nov-24</c:v>
                </c:pt>
              </c:strCache>
            </c:strRef>
          </c:tx>
          <c:spPr>
            <a:solidFill>
              <a:schemeClr val="accent6">
                <a:shade val="73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ELECTROHUILA'!$S$15:$W$15</c:f>
              <c:numCache>
                <c:formatCode>0.00</c:formatCode>
                <c:ptCount val="5"/>
                <c:pt idx="0">
                  <c:v>411.98160000000001</c:v>
                </c:pt>
                <c:pt idx="1">
                  <c:v>514.97699999999998</c:v>
                </c:pt>
                <c:pt idx="2">
                  <c:v>835.14580000000001</c:v>
                </c:pt>
                <c:pt idx="3">
                  <c:v>982.52</c:v>
                </c:pt>
                <c:pt idx="4">
                  <c:v>1179.02</c:v>
                </c:pt>
              </c:numCache>
            </c:numRef>
          </c:val>
          <c:extLst>
            <c:ext xmlns:c16="http://schemas.microsoft.com/office/drawing/2014/chart" uri="{C3380CC4-5D6E-409C-BE32-E72D297353CC}">
              <c16:uniqueId val="{00000008-ED02-44D1-960D-C3FA845CAF73}"/>
            </c:ext>
          </c:extLst>
        </c:ser>
        <c:ser>
          <c:idx val="9"/>
          <c:order val="9"/>
          <c:tx>
            <c:strRef>
              <c:f>'18. ELECTROHUILA'!$P$16</c:f>
              <c:strCache>
                <c:ptCount val="1"/>
                <c:pt idx="0">
                  <c:v>Dic-24</c:v>
                </c:pt>
              </c:strCache>
            </c:strRef>
          </c:tx>
          <c:spPr>
            <a:solidFill>
              <a:schemeClr val="accent6">
                <a:shade val="62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ELECTROHUILA'!$S$16:$W$16</c:f>
              <c:numCache>
                <c:formatCode>0.00</c:formatCode>
                <c:ptCount val="5"/>
                <c:pt idx="0">
                  <c:v>413.09870000000001</c:v>
                </c:pt>
                <c:pt idx="1">
                  <c:v>516.37329999999997</c:v>
                </c:pt>
                <c:pt idx="2">
                  <c:v>858.17960000000005</c:v>
                </c:pt>
                <c:pt idx="3">
                  <c:v>1009.6231</c:v>
                </c:pt>
                <c:pt idx="4">
                  <c:v>1211.54772</c:v>
                </c:pt>
              </c:numCache>
            </c:numRef>
          </c:val>
          <c:extLst>
            <c:ext xmlns:c16="http://schemas.microsoft.com/office/drawing/2014/chart" uri="{C3380CC4-5D6E-409C-BE32-E72D297353CC}">
              <c16:uniqueId val="{00000009-ED02-44D1-960D-C3FA845CAF73}"/>
            </c:ext>
          </c:extLst>
        </c:ser>
        <c:ser>
          <c:idx val="10"/>
          <c:order val="10"/>
          <c:tx>
            <c:strRef>
              <c:f>'18. ELECTROHUILA'!$P$17</c:f>
              <c:strCache>
                <c:ptCount val="1"/>
                <c:pt idx="0">
                  <c:v>Ene-25</c:v>
                </c:pt>
              </c:strCache>
            </c:strRef>
          </c:tx>
          <c:spPr>
            <a:solidFill>
              <a:schemeClr val="accent6">
                <a:shade val="51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ELECTROHUILA'!$S$17:$W$17</c:f>
              <c:numCache>
                <c:formatCode>0.00</c:formatCode>
                <c:ptCount val="5"/>
                <c:pt idx="0">
                  <c:v>414.98919999999998</c:v>
                </c:pt>
                <c:pt idx="1">
                  <c:v>518.7364</c:v>
                </c:pt>
                <c:pt idx="2">
                  <c:v>873.37400000000002</c:v>
                </c:pt>
                <c:pt idx="3">
                  <c:v>1027.4988000000001</c:v>
                </c:pt>
                <c:pt idx="4">
                  <c:v>1232.99856</c:v>
                </c:pt>
              </c:numCache>
            </c:numRef>
          </c:val>
          <c:extLst>
            <c:ext xmlns:c16="http://schemas.microsoft.com/office/drawing/2014/chart" uri="{C3380CC4-5D6E-409C-BE32-E72D297353CC}">
              <c16:uniqueId val="{0000000A-ED02-44D1-960D-C3FA845CAF73}"/>
            </c:ext>
          </c:extLst>
        </c:ser>
        <c:ser>
          <c:idx val="11"/>
          <c:order val="11"/>
          <c:tx>
            <c:strRef>
              <c:f>'18. ELECTROHUILA'!$P$18</c:f>
              <c:strCache>
                <c:ptCount val="1"/>
                <c:pt idx="0">
                  <c:v>Feb-25</c:v>
                </c:pt>
              </c:strCache>
            </c:strRef>
          </c:tx>
          <c:spPr>
            <a:solidFill>
              <a:schemeClr val="accent6">
                <a:shade val="40000"/>
              </a:schemeClr>
            </a:solidFill>
            <a:ln>
              <a:noFill/>
            </a:ln>
            <a:effectLst/>
          </c:spPr>
          <c:invertIfNegative val="0"/>
          <c:cat>
            <c:strRef>
              <c:f>'18. ELECTROHUILA'!$S$6:$W$6</c:f>
              <c:strCache>
                <c:ptCount val="5"/>
                <c:pt idx="0">
                  <c:v>ESTRATO 1</c:v>
                </c:pt>
                <c:pt idx="1">
                  <c:v>ESTRATO 2</c:v>
                </c:pt>
                <c:pt idx="2">
                  <c:v>ESTRATO 3</c:v>
                </c:pt>
                <c:pt idx="3">
                  <c:v>ESTRATO 4</c:v>
                </c:pt>
                <c:pt idx="4">
                  <c:v>ESTRATO 5 y 6, Ind y Com</c:v>
                </c:pt>
              </c:strCache>
            </c:strRef>
          </c:cat>
          <c:val>
            <c:numRef>
              <c:f>'18. ELECTROHUILA'!$S$18:$W$18</c:f>
              <c:numCache>
                <c:formatCode>0.00</c:formatCode>
                <c:ptCount val="5"/>
                <c:pt idx="0">
                  <c:v>418.88470000000001</c:v>
                </c:pt>
                <c:pt idx="1">
                  <c:v>523.60590000000002</c:v>
                </c:pt>
                <c:pt idx="2">
                  <c:v>823.73649999999998</c:v>
                </c:pt>
                <c:pt idx="3">
                  <c:v>969.10180000000003</c:v>
                </c:pt>
                <c:pt idx="4">
                  <c:v>1162.9221600000001</c:v>
                </c:pt>
              </c:numCache>
            </c:numRef>
          </c:val>
          <c:extLst>
            <c:ext xmlns:c16="http://schemas.microsoft.com/office/drawing/2014/chart" uri="{C3380CC4-5D6E-409C-BE32-E72D297353CC}">
              <c16:uniqueId val="{0000000B-ED02-44D1-960D-C3FA845CAF73}"/>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'18. ELECTROHUILA'!$M$6</c:f>
              <c:strCache>
                <c:ptCount val="1"/>
                <c:pt idx="0">
                  <c:v>COT</c:v>
                </c:pt>
              </c:strCache>
            </c:strRef>
          </c:tx>
          <c:spPr>
            <a:ln w="28575" cap="rnd">
              <a:solidFill>
                <a:srgbClr val="FFC000"/>
              </a:solidFill>
              <a:prstDash val="sysDash"/>
              <a:round/>
            </a:ln>
            <a:effectLst/>
          </c:spPr>
          <c:marker>
            <c:symbol val="none"/>
          </c:marker>
          <c:cat>
            <c:strRef>
              <c:f>'18. ELECTROHUILA'!$A$7:$A$18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'18. ELECTROHUILA'!$M$7:$M$18</c:f>
              <c:numCache>
                <c:formatCode>0.00</c:formatCode>
                <c:ptCount val="12"/>
                <c:pt idx="0">
                  <c:v>69.659935439797025</c:v>
                </c:pt>
                <c:pt idx="1">
                  <c:v>60.423901513938553</c:v>
                </c:pt>
                <c:pt idx="2">
                  <c:v>33.369599999999998</c:v>
                </c:pt>
                <c:pt idx="3">
                  <c:v>30.903199999999998</c:v>
                </c:pt>
                <c:pt idx="4">
                  <c:v>32.634099999999997</c:v>
                </c:pt>
                <c:pt idx="5">
                  <c:v>32.247</c:v>
                </c:pt>
                <c:pt idx="6">
                  <c:v>19.771999999999998</c:v>
                </c:pt>
                <c:pt idx="7">
                  <c:v>20.069900000000001</c:v>
                </c:pt>
                <c:pt idx="8">
                  <c:v>18.966799999999999</c:v>
                </c:pt>
                <c:pt idx="9">
                  <c:v>18.261099999999999</c:v>
                </c:pt>
                <c:pt idx="10">
                  <c:v>18.662199999999999</c:v>
                </c:pt>
                <c:pt idx="11">
                  <c:v>19.489999999999998</c:v>
                </c:pt>
              </c:numCache>
            </c:numRef>
          </c:val>
          <c:smooth val="0"/>
          <c:extLst>
            <c:ext xmlns:c16="http://schemas.microsoft.com/office/drawing/2014/chart" uri="{C3380CC4-5D6E-409C-BE32-E72D297353CC}">
              <c16:uniqueId val="{00000000-652B-4D6C-B018-2A2BB8F9EE71}"/>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'19. EMCALI'!$J$6</c:f>
              <c:strCache>
                <c:ptCount val="1"/>
                <c:pt idx="0">
                  <c:v>CUV_119</c:v>
                </c:pt>
              </c:strCache>
            </c:strRef>
          </c:tx>
          <c:spPr>
            <a:ln w="28575" cap="rnd">
              <a:solidFill>
                <a:schemeClr val="accent1"/>
              </a:solidFill>
              <a:round/>
            </a:ln>
            <a:effectLst/>
          </c:spPr>
          <c:marker>
            <c:symbol val="none"/>
          </c:marker>
          <c:cat>
            <c:strRef>
              <c:f>'19. EMCALI'!$A$7:$A$18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'19. EMCALI'!$J$7:$J$18</c:f>
              <c:numCache>
                <c:formatCode>0.00</c:formatCode>
                <c:ptCount val="12"/>
                <c:pt idx="0">
                  <c:v>877.69680000000005</c:v>
                </c:pt>
                <c:pt idx="1">
                  <c:v>859.57669999999996</c:v>
                </c:pt>
                <c:pt idx="2">
                  <c:v>879.46810000000005</c:v>
                </c:pt>
                <c:pt idx="3">
                  <c:v>880.83770000000004</c:v>
                </c:pt>
                <c:pt idx="4">
                  <c:v>815.10419999999999</c:v>
                </c:pt>
                <c:pt idx="5">
                  <c:v>793.02480000000003</c:v>
                </c:pt>
                <c:pt idx="6">
                  <c:v>788.43169999999998</c:v>
                </c:pt>
                <c:pt idx="7">
                  <c:v>864.88189999999997</c:v>
                </c:pt>
                <c:pt idx="8">
                  <c:v>878.82159999999999</c:v>
                </c:pt>
                <c:pt idx="9">
                  <c:v>884.38160000000005</c:v>
                </c:pt>
                <c:pt idx="10">
                  <c:v>879.37940000000003</c:v>
                </c:pt>
                <c:pt idx="11">
                  <c:v>872.75990000000002</c:v>
                </c:pt>
              </c:numCache>
            </c:numRef>
          </c:val>
          <c:smooth val="0"/>
          <c:extLst>
            <c:ext xmlns:c16="http://schemas.microsoft.com/office/drawing/2014/chart" uri="{C3380CC4-5D6E-409C-BE32-E72D297353CC}">
              <c16:uniqueId val="{00000000-F11E-44A3-A457-F0488EC35BCD}"/>
            </c:ext>
          </c:extLst>
        </c:ser>
        <c:ser>
          <c:idx val="1"/>
          <c:order val="1"/>
          <c:tx>
            <c:strRef>
              <c:f>'19. EMCALI'!$K$6</c:f>
              <c:strCache>
                <c:ptCount val="1"/>
                <c:pt idx="0">
                  <c:v>CUV_Op</c:v>
                </c:pt>
              </c:strCache>
            </c:strRef>
          </c:tx>
          <c:spPr>
            <a:ln w="28575" cap="rnd">
              <a:solidFill>
                <a:schemeClr val="accent2"/>
              </a:solidFill>
              <a:prstDash val="lgDash"/>
              <a:round/>
            </a:ln>
            <a:effectLst/>
          </c:spPr>
          <c:marker>
            <c:symbol val="none"/>
          </c:marker>
          <c:cat>
            <c:strRef>
              <c:f>'19. EMCALI'!$A$7:$A$18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'19. EMCALI'!$K$7:$K$13</c:f>
              <c:numCache>
                <c:formatCode>0.00</c:formatCode>
                <c:ptCount val="7"/>
              </c:numCache>
            </c:numRef>
          </c:val>
          <c:smooth val="0"/>
          <c:extLst>
            <c:ext xmlns:c16="http://schemas.microsoft.com/office/drawing/2014/chart" uri="{C3380CC4-5D6E-409C-BE32-E72D297353CC}">
              <c16:uniqueId val="{00000001-F11E-44A3-A457-F0488EC35BC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'19. EMCALI'!$D$6</c:f>
              <c:strCache>
                <c:ptCount val="1"/>
                <c:pt idx="0">
                  <c:v>GM</c:v>
                </c:pt>
              </c:strCache>
            </c:strRef>
          </c:tx>
          <c:spPr>
            <a:solidFill>
              <a:schemeClr val="accent2"/>
            </a:solidFill>
            <a:ln>
              <a:noFill/>
            </a:ln>
            <a:effectLst/>
          </c:spPr>
          <c:val>
            <c:numRef>
              <c:f>'19. EMCALI'!$D$7:$D$18</c:f>
              <c:numCache>
                <c:formatCode>0.00</c:formatCode>
                <c:ptCount val="12"/>
                <c:pt idx="0">
                  <c:v>389.04860000000002</c:v>
                </c:pt>
                <c:pt idx="1">
                  <c:v>401.4597</c:v>
                </c:pt>
                <c:pt idx="2">
                  <c:v>405.67869999999999</c:v>
                </c:pt>
                <c:pt idx="3">
                  <c:v>403.82670000000002</c:v>
                </c:pt>
                <c:pt idx="4">
                  <c:v>338.99</c:v>
                </c:pt>
                <c:pt idx="5">
                  <c:v>316.7638</c:v>
                </c:pt>
                <c:pt idx="6">
                  <c:v>351.09660000000002</c:v>
                </c:pt>
                <c:pt idx="7">
                  <c:v>409.55770000000001</c:v>
                </c:pt>
                <c:pt idx="8">
                  <c:v>410.99220000000003</c:v>
                </c:pt>
                <c:pt idx="9">
                  <c:v>414.8734</c:v>
                </c:pt>
                <c:pt idx="10">
                  <c:v>415.44349999999997</c:v>
                </c:pt>
                <c:pt idx="11">
                  <c:v>397.06659999999999</c:v>
                </c:pt>
              </c:numCache>
            </c:numRef>
          </c:val>
          <c:extLst>
            <c:ext xmlns:c16="http://schemas.microsoft.com/office/drawing/2014/chart" uri="{C3380CC4-5D6E-409C-BE32-E72D297353CC}">
              <c16:uniqueId val="{00000000-37B2-49CF-971C-2441A960B8F4}"/>
            </c:ext>
          </c:extLst>
        </c:ser>
        <c:ser>
          <c:idx val="2"/>
          <c:order val="2"/>
          <c:tx>
            <c:strRef>
              <c:f>'19. EMCALI'!$G$6</c:f>
              <c:strCache>
                <c:ptCount val="1"/>
                <c:pt idx="0">
                  <c:v>D</c:v>
                </c:pt>
              </c:strCache>
            </c:strRef>
          </c:tx>
          <c:spPr>
            <a:solidFill>
              <a:schemeClr val="accent3"/>
            </a:solidFill>
            <a:ln>
              <a:noFill/>
            </a:ln>
            <a:effectLst/>
          </c:spPr>
          <c:val>
            <c:numRef>
              <c:f>'19. EMCALI'!$G$7:$G$18</c:f>
              <c:numCache>
                <c:formatCode>0.00</c:formatCode>
                <c:ptCount val="12"/>
                <c:pt idx="0">
                  <c:v>282.04430000000002</c:v>
                </c:pt>
                <c:pt idx="1">
                  <c:v>254.70140000000001</c:v>
                </c:pt>
                <c:pt idx="2">
                  <c:v>251.43790000000001</c:v>
                </c:pt>
                <c:pt idx="3">
                  <c:v>260.80799999999999</c:v>
                </c:pt>
                <c:pt idx="4">
                  <c:v>264.36279999999999</c:v>
                </c:pt>
                <c:pt idx="5">
                  <c:v>261.35340000000002</c:v>
                </c:pt>
                <c:pt idx="6">
                  <c:v>247.83779999999999</c:v>
                </c:pt>
                <c:pt idx="7">
                  <c:v>257.24930000000001</c:v>
                </c:pt>
                <c:pt idx="8">
                  <c:v>265.73230000000001</c:v>
                </c:pt>
                <c:pt idx="9">
                  <c:v>264.32139999999998</c:v>
                </c:pt>
                <c:pt idx="10">
                  <c:v>257.7423</c:v>
                </c:pt>
                <c:pt idx="11">
                  <c:v>269.91899999999998</c:v>
                </c:pt>
              </c:numCache>
            </c:numRef>
          </c:val>
          <c:extLst>
            <c:ext xmlns:c16="http://schemas.microsoft.com/office/drawing/2014/chart" uri="{C3380CC4-5D6E-409C-BE32-E72D297353CC}">
              <c16:uniqueId val="{00000001-37B2-49CF-971C-2441A960B8F4}"/>
            </c:ext>
          </c:extLst>
        </c:ser>
        <c:ser>
          <c:idx val="3"/>
          <c:order val="3"/>
          <c:tx>
            <c:strRef>
              <c:f>'19. EMCALI'!$H$6</c:f>
              <c:strCache>
                <c:ptCount val="1"/>
                <c:pt idx="0">
                  <c:v>CV</c:v>
                </c:pt>
              </c:strCache>
            </c:strRef>
          </c:tx>
          <c:spPr>
            <a:solidFill>
              <a:schemeClr val="accent4"/>
            </a:solidFill>
            <a:ln>
              <a:noFill/>
            </a:ln>
            <a:effectLst/>
          </c:spPr>
          <c:val>
            <c:numRef>
              <c:f>'19. EMCALI'!$H$7:$H$18</c:f>
              <c:numCache>
                <c:formatCode>0.00</c:formatCode>
                <c:ptCount val="12"/>
                <c:pt idx="0">
                  <c:v>69.089500000000001</c:v>
                </c:pt>
                <c:pt idx="1">
                  <c:v>69.179299999999998</c:v>
                </c:pt>
                <c:pt idx="2">
                  <c:v>66.452500000000001</c:v>
                </c:pt>
                <c:pt idx="3">
                  <c:v>66.169499999999999</c:v>
                </c:pt>
                <c:pt idx="4">
                  <c:v>67.849299999999999</c:v>
                </c:pt>
                <c:pt idx="5">
                  <c:v>66.262299999999996</c:v>
                </c:pt>
                <c:pt idx="6">
                  <c:v>65.812600000000003</c:v>
                </c:pt>
                <c:pt idx="7">
                  <c:v>70.1006</c:v>
                </c:pt>
                <c:pt idx="8">
                  <c:v>67.200400000000002</c:v>
                </c:pt>
                <c:pt idx="9">
                  <c:v>67.037700000000001</c:v>
                </c:pt>
                <c:pt idx="10">
                  <c:v>69.588800000000006</c:v>
                </c:pt>
                <c:pt idx="11">
                  <c:v>70.982699999999994</c:v>
                </c:pt>
              </c:numCache>
            </c:numRef>
          </c:val>
          <c:extLst>
            <c:ext xmlns:c16="http://schemas.microsoft.com/office/drawing/2014/chart" uri="{C3380CC4-5D6E-409C-BE32-E72D297353CC}">
              <c16:uniqueId val="{00000002-37B2-49CF-971C-2441A960B8F4}"/>
            </c:ext>
          </c:extLst>
        </c:ser>
        <c:ser>
          <c:idx val="4"/>
          <c:order val="4"/>
          <c:tx>
            <c:strRef>
              <c:f>'19. EMCALI'!$F$6</c:f>
              <c:strCache>
                <c:ptCount val="1"/>
                <c:pt idx="0">
                  <c:v>PR</c:v>
                </c:pt>
              </c:strCache>
            </c:strRef>
          </c:tx>
          <c:spPr>
            <a:solidFill>
              <a:schemeClr val="accent5"/>
            </a:solidFill>
            <a:ln>
              <a:noFill/>
            </a:ln>
            <a:effectLst/>
          </c:spPr>
          <c:val>
            <c:numRef>
              <c:f>'19. EMCALI'!$F$7:$F$18</c:f>
              <c:numCache>
                <c:formatCode>0.00</c:formatCode>
                <c:ptCount val="12"/>
                <c:pt idx="0">
                  <c:v>72.218299999999999</c:v>
                </c:pt>
                <c:pt idx="1">
                  <c:v>72.48</c:v>
                </c:pt>
                <c:pt idx="2">
                  <c:v>71.377200000000002</c:v>
                </c:pt>
                <c:pt idx="3">
                  <c:v>72.821600000000004</c:v>
                </c:pt>
                <c:pt idx="4">
                  <c:v>62.248899999999999</c:v>
                </c:pt>
                <c:pt idx="5">
                  <c:v>59.495199999999997</c:v>
                </c:pt>
                <c:pt idx="6">
                  <c:v>63.728200000000001</c:v>
                </c:pt>
                <c:pt idx="7">
                  <c:v>73.707800000000006</c:v>
                </c:pt>
                <c:pt idx="8">
                  <c:v>73.14</c:v>
                </c:pt>
                <c:pt idx="9">
                  <c:v>74.563500000000005</c:v>
                </c:pt>
                <c:pt idx="10">
                  <c:v>74.896299999999997</c:v>
                </c:pt>
                <c:pt idx="11">
                  <c:v>70.552000000000007</c:v>
                </c:pt>
              </c:numCache>
            </c:numRef>
          </c:val>
          <c:extLst>
            <c:ext xmlns:c16="http://schemas.microsoft.com/office/drawing/2014/chart" uri="{C3380CC4-5D6E-409C-BE32-E72D297353CC}">
              <c16:uniqueId val="{00000003-37B2-49CF-971C-2441A960B8F4}"/>
            </c:ext>
          </c:extLst>
        </c:ser>
        <c:ser>
          <c:idx val="5"/>
          <c:order val="5"/>
          <c:tx>
            <c:strRef>
              <c:f>'19. EMCALI'!$E$6</c:f>
              <c:strCache>
                <c:ptCount val="1"/>
                <c:pt idx="0">
                  <c:v>TM</c:v>
                </c:pt>
              </c:strCache>
            </c:strRef>
          </c:tx>
          <c:spPr>
            <a:solidFill>
              <a:schemeClr val="accent6"/>
            </a:solidFill>
            <a:ln>
              <a:noFill/>
            </a:ln>
            <a:effectLst/>
          </c:spPr>
          <c:val>
            <c:numRef>
              <c:f>'19. EMCALI'!$E$7:$E$18</c:f>
              <c:numCache>
                <c:formatCode>0.00</c:formatCode>
                <c:ptCount val="12"/>
                <c:pt idx="0">
                  <c:v>57.433399999999999</c:v>
                </c:pt>
                <c:pt idx="1">
                  <c:v>54.2667</c:v>
                </c:pt>
                <c:pt idx="2">
                  <c:v>47.963299999999997</c:v>
                </c:pt>
                <c:pt idx="3">
                  <c:v>52.837299999999999</c:v>
                </c:pt>
                <c:pt idx="4">
                  <c:v>55.932299999999998</c:v>
                </c:pt>
                <c:pt idx="5">
                  <c:v>57.142000000000003</c:v>
                </c:pt>
                <c:pt idx="6">
                  <c:v>48.551600000000001</c:v>
                </c:pt>
                <c:pt idx="7">
                  <c:v>52.269300000000001</c:v>
                </c:pt>
                <c:pt idx="8">
                  <c:v>55.369100000000003</c:v>
                </c:pt>
                <c:pt idx="9">
                  <c:v>58.1922</c:v>
                </c:pt>
                <c:pt idx="10">
                  <c:v>56.032600000000002</c:v>
                </c:pt>
                <c:pt idx="11">
                  <c:v>49.846699999999998</c:v>
                </c:pt>
              </c:numCache>
            </c:numRef>
          </c:val>
          <c:extLst>
            <c:ext xmlns:c16="http://schemas.microsoft.com/office/drawing/2014/chart" uri="{C3380CC4-5D6E-409C-BE32-E72D297353CC}">
              <c16:uniqueId val="{00000004-37B2-49CF-971C-2441A960B8F4}"/>
            </c:ext>
          </c:extLst>
        </c:ser>
        <c:ser>
          <c:idx val="6"/>
          <c:order val="6"/>
          <c:tx>
            <c:strRef>
              <c:f>'19. EMCALI'!$I$6</c:f>
              <c:strCache>
                <c:ptCount val="1"/>
                <c:pt idx="0">
                  <c:v>RM</c:v>
                </c:pt>
              </c:strCache>
            </c:strRef>
          </c:tx>
          <c:spPr>
            <a:solidFill>
              <a:schemeClr val="accent5">
                <a:lumMod val="75000"/>
              </a:schemeClr>
            </a:solidFill>
            <a:ln>
              <a:noFill/>
            </a:ln>
            <a:effectLst/>
          </c:spPr>
          <c:val>
            <c:numRef>
              <c:f>'19. EMCALI'!$I$7:$I$18</c:f>
              <c:numCache>
                <c:formatCode>0.00</c:formatCode>
                <c:ptCount val="12"/>
                <c:pt idx="0">
                  <c:v>7.8627000000000002</c:v>
                </c:pt>
                <c:pt idx="1">
                  <c:v>7.4896000000000003</c:v>
                </c:pt>
                <c:pt idx="2">
                  <c:v>36.558500000000002</c:v>
                </c:pt>
                <c:pt idx="3">
                  <c:v>24.374600000000001</c:v>
                </c:pt>
                <c:pt idx="4">
                  <c:v>25.7209</c:v>
                </c:pt>
                <c:pt idx="5">
                  <c:v>32.006100000000004</c:v>
                </c:pt>
                <c:pt idx="6">
                  <c:v>11.4049</c:v>
                </c:pt>
                <c:pt idx="7">
                  <c:v>1.9972000000000001</c:v>
                </c:pt>
                <c:pt idx="8">
                  <c:v>6.3875999999999999</c:v>
                </c:pt>
                <c:pt idx="9">
                  <c:v>5.3933999999999997</c:v>
                </c:pt>
                <c:pt idx="10">
                  <c:v>5.6759000000000004</c:v>
                </c:pt>
                <c:pt idx="11">
                  <c:v>14.422000000000001</c:v>
                </c:pt>
              </c:numCache>
            </c:numRef>
          </c:val>
          <c:extLst>
            <c:ext xmlns:c16="http://schemas.microsoft.com/office/drawing/2014/chart" uri="{C3380CC4-5D6E-409C-BE32-E72D297353CC}">
              <c16:uniqueId val="{00000005-37B2-49CF-971C-2441A960B8F4}"/>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'19. EMCALI'!$J$6</c:f>
              <c:strCache>
                <c:ptCount val="1"/>
                <c:pt idx="0">
                  <c:v>CUV_119</c:v>
                </c:pt>
              </c:strCache>
            </c:strRef>
          </c:tx>
          <c:spPr>
            <a:ln w="28575" cap="rnd" cmpd="sng" algn="ctr">
              <a:solidFill>
                <a:schemeClr val="tx1"/>
              </a:solidFill>
              <a:prstDash val="solid"/>
              <a:round/>
            </a:ln>
            <a:effectLst/>
          </c:spPr>
          <c:marker>
            <c:symbol val="none"/>
          </c:marker>
          <c:cat>
            <c:strRef>
              <c:f>'19. EMCALI'!$A$7:$A$18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'19. EMCALI'!$J$7:$J$18</c:f>
              <c:numCache>
                <c:formatCode>0.00</c:formatCode>
                <c:ptCount val="12"/>
                <c:pt idx="0">
                  <c:v>877.69680000000005</c:v>
                </c:pt>
                <c:pt idx="1">
                  <c:v>859.57669999999996</c:v>
                </c:pt>
                <c:pt idx="2">
                  <c:v>879.46810000000005</c:v>
                </c:pt>
                <c:pt idx="3">
                  <c:v>880.83770000000004</c:v>
                </c:pt>
                <c:pt idx="4">
                  <c:v>815.10419999999999</c:v>
                </c:pt>
                <c:pt idx="5">
                  <c:v>793.02480000000003</c:v>
                </c:pt>
                <c:pt idx="6">
                  <c:v>788.43169999999998</c:v>
                </c:pt>
                <c:pt idx="7">
                  <c:v>864.88189999999997</c:v>
                </c:pt>
                <c:pt idx="8">
                  <c:v>878.82159999999999</c:v>
                </c:pt>
                <c:pt idx="9">
                  <c:v>884.38160000000005</c:v>
                </c:pt>
                <c:pt idx="10">
                  <c:v>879.37940000000003</c:v>
                </c:pt>
                <c:pt idx="11">
                  <c:v>872.75990000000002</c:v>
                </c:pt>
              </c:numCache>
            </c:numRef>
          </c:val>
          <c:smooth val="0"/>
          <c:extLst>
            <c:ext xmlns:c16="http://schemas.microsoft.com/office/drawing/2014/chart" uri="{C3380CC4-5D6E-409C-BE32-E72D297353CC}">
              <c16:uniqueId val="{00000006-37B2-49CF-971C-2441A960B8F4}"/>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'19. EMCALI'!$P$7</c:f>
              <c:strCache>
                <c:ptCount val="1"/>
                <c:pt idx="0">
                  <c:v>Mar-24</c:v>
                </c:pt>
              </c:strCache>
            </c:strRef>
          </c:tx>
          <c:spPr>
            <a:solidFill>
              <a:schemeClr val="accent6">
                <a:tint val="41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EMCALI'!$S$7:$W$7</c:f>
              <c:numCache>
                <c:formatCode>0.00</c:formatCode>
                <c:ptCount val="5"/>
                <c:pt idx="0">
                  <c:v>373.24930000000001</c:v>
                </c:pt>
                <c:pt idx="1">
                  <c:v>466.5616</c:v>
                </c:pt>
                <c:pt idx="2">
                  <c:v>746.04219999999998</c:v>
                </c:pt>
                <c:pt idx="3">
                  <c:v>877.69680000000005</c:v>
                </c:pt>
                <c:pt idx="4">
                  <c:v>1053.2361000000001</c:v>
                </c:pt>
              </c:numCache>
            </c:numRef>
          </c:val>
          <c:extLst>
            <c:ext xmlns:c16="http://schemas.microsoft.com/office/drawing/2014/chart" uri="{C3380CC4-5D6E-409C-BE32-E72D297353CC}">
              <c16:uniqueId val="{00000000-6B6E-415B-9847-0C9597E5099F}"/>
            </c:ext>
          </c:extLst>
        </c:ser>
        <c:ser>
          <c:idx val="1"/>
          <c:order val="1"/>
          <c:tx>
            <c:strRef>
              <c:f>'19. EMCALI'!$P$8</c:f>
              <c:strCache>
                <c:ptCount val="1"/>
                <c:pt idx="0">
                  <c:v>Abr-24</c:v>
                </c:pt>
              </c:strCache>
            </c:strRef>
          </c:tx>
          <c:spPr>
            <a:solidFill>
              <a:schemeClr val="accent6">
                <a:tint val="52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EMCALI'!$S$8:$W$8</c:f>
              <c:numCache>
                <c:formatCode>0.00</c:formatCode>
                <c:ptCount val="5"/>
                <c:pt idx="0">
                  <c:v>375.86200000000002</c:v>
                </c:pt>
                <c:pt idx="1">
                  <c:v>469.82749999999999</c:v>
                </c:pt>
                <c:pt idx="2">
                  <c:v>730.64009999999996</c:v>
                </c:pt>
                <c:pt idx="3">
                  <c:v>859.57669999999996</c:v>
                </c:pt>
                <c:pt idx="4">
                  <c:v>1031.4920399999999</c:v>
                </c:pt>
              </c:numCache>
            </c:numRef>
          </c:val>
          <c:extLst>
            <c:ext xmlns:c16="http://schemas.microsoft.com/office/drawing/2014/chart" uri="{C3380CC4-5D6E-409C-BE32-E72D297353CC}">
              <c16:uniqueId val="{00000001-6B6E-415B-9847-0C9597E5099F}"/>
            </c:ext>
          </c:extLst>
        </c:ser>
        <c:ser>
          <c:idx val="2"/>
          <c:order val="2"/>
          <c:tx>
            <c:strRef>
              <c:f>'19. EMCALI'!$P$9</c:f>
              <c:strCache>
                <c:ptCount val="1"/>
                <c:pt idx="0">
                  <c:v>May-24</c:v>
                </c:pt>
              </c:strCache>
            </c:strRef>
          </c:tx>
          <c:spPr>
            <a:solidFill>
              <a:schemeClr val="accent6">
                <a:tint val="63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EMCALI'!$S$9:$W$9</c:f>
              <c:numCache>
                <c:formatCode>0.00</c:formatCode>
                <c:ptCount val="5"/>
                <c:pt idx="0">
                  <c:v>378.0795</c:v>
                </c:pt>
                <c:pt idx="1">
                  <c:v>472.5994</c:v>
                </c:pt>
                <c:pt idx="2">
                  <c:v>747.54780000000005</c:v>
                </c:pt>
                <c:pt idx="3">
                  <c:v>879.47</c:v>
                </c:pt>
                <c:pt idx="4">
                  <c:v>1055.3616999999999</c:v>
                </c:pt>
              </c:numCache>
            </c:numRef>
          </c:val>
          <c:extLst>
            <c:ext xmlns:c16="http://schemas.microsoft.com/office/drawing/2014/chart" uri="{C3380CC4-5D6E-409C-BE32-E72D297353CC}">
              <c16:uniqueId val="{00000002-6B6E-415B-9847-0C9597E5099F}"/>
            </c:ext>
          </c:extLst>
        </c:ser>
        <c:ser>
          <c:idx val="3"/>
          <c:order val="3"/>
          <c:tx>
            <c:strRef>
              <c:f>'19. EMCALI'!$P$10</c:f>
              <c:strCache>
                <c:ptCount val="1"/>
                <c:pt idx="0">
                  <c:v>Jun-24</c:v>
                </c:pt>
              </c:strCache>
            </c:strRef>
          </c:tx>
          <c:spPr>
            <a:solidFill>
              <a:schemeClr val="accent6">
                <a:tint val="74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EMCALI'!$S$10:$W$10</c:f>
              <c:numCache>
                <c:formatCode>0.00</c:formatCode>
                <c:ptCount val="5"/>
                <c:pt idx="0">
                  <c:v>379.66739999999999</c:v>
                </c:pt>
                <c:pt idx="1">
                  <c:v>474.58429999999998</c:v>
                </c:pt>
                <c:pt idx="2">
                  <c:v>748.71199999999999</c:v>
                </c:pt>
                <c:pt idx="3">
                  <c:v>880.83770000000004</c:v>
                </c:pt>
                <c:pt idx="4">
                  <c:v>1057.0052000000001</c:v>
                </c:pt>
              </c:numCache>
            </c:numRef>
          </c:val>
          <c:extLst>
            <c:ext xmlns:c16="http://schemas.microsoft.com/office/drawing/2014/chart" uri="{C3380CC4-5D6E-409C-BE32-E72D297353CC}">
              <c16:uniqueId val="{00000003-6B6E-415B-9847-0C9597E5099F}"/>
            </c:ext>
          </c:extLst>
        </c:ser>
        <c:ser>
          <c:idx val="4"/>
          <c:order val="4"/>
          <c:tx>
            <c:strRef>
              <c:f>'19. EMCALI'!$P$11</c:f>
              <c:strCache>
                <c:ptCount val="1"/>
                <c:pt idx="0">
                  <c:v>Jul-24</c:v>
                </c:pt>
              </c:strCache>
            </c:strRef>
          </c:tx>
          <c:spPr>
            <a:solidFill>
              <a:schemeClr val="accent6">
                <a:tint val="84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EMCALI'!$S$11:$W$11</c:f>
              <c:numCache>
                <c:formatCode>0.00</c:formatCode>
                <c:ptCount val="5"/>
                <c:pt idx="0">
                  <c:v>380.88229999999999</c:v>
                </c:pt>
                <c:pt idx="1">
                  <c:v>476.10289999999998</c:v>
                </c:pt>
                <c:pt idx="2">
                  <c:v>692.83849999999995</c:v>
                </c:pt>
                <c:pt idx="3">
                  <c:v>815.10419999999999</c:v>
                </c:pt>
                <c:pt idx="4">
                  <c:v>978.1250399999999</c:v>
                </c:pt>
              </c:numCache>
            </c:numRef>
          </c:val>
          <c:extLst>
            <c:ext xmlns:c16="http://schemas.microsoft.com/office/drawing/2014/chart" uri="{C3380CC4-5D6E-409C-BE32-E72D297353CC}">
              <c16:uniqueId val="{00000004-6B6E-415B-9847-0C9597E5099F}"/>
            </c:ext>
          </c:extLst>
        </c:ser>
        <c:ser>
          <c:idx val="5"/>
          <c:order val="5"/>
          <c:tx>
            <c:strRef>
              <c:f>'19. EMCALI'!$P$12</c:f>
              <c:strCache>
                <c:ptCount val="1"/>
                <c:pt idx="0">
                  <c:v>Ago-24</c:v>
                </c:pt>
              </c:strCache>
            </c:strRef>
          </c:tx>
          <c:spPr>
            <a:solidFill>
              <a:schemeClr val="accent6">
                <a:tint val="95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EMCALI'!$S$12:$W$12</c:f>
              <c:numCache>
                <c:formatCode>0.00</c:formatCode>
                <c:ptCount val="5"/>
                <c:pt idx="0">
                  <c:v>381.64400000000001</c:v>
                </c:pt>
                <c:pt idx="1">
                  <c:v>477.05509999999998</c:v>
                </c:pt>
                <c:pt idx="2">
                  <c:v>674.07100000000003</c:v>
                </c:pt>
                <c:pt idx="3">
                  <c:v>793.02480000000003</c:v>
                </c:pt>
                <c:pt idx="4">
                  <c:v>951.62969999999996</c:v>
                </c:pt>
              </c:numCache>
            </c:numRef>
          </c:val>
          <c:extLst>
            <c:ext xmlns:c16="http://schemas.microsoft.com/office/drawing/2014/chart" uri="{C3380CC4-5D6E-409C-BE32-E72D297353CC}">
              <c16:uniqueId val="{00000005-6B6E-415B-9847-0C9597E5099F}"/>
            </c:ext>
          </c:extLst>
        </c:ser>
        <c:ser>
          <c:idx val="6"/>
          <c:order val="6"/>
          <c:tx>
            <c:strRef>
              <c:f>'19. EMCALI'!$P$13</c:f>
              <c:strCache>
                <c:ptCount val="1"/>
                <c:pt idx="0">
                  <c:v>Sep-24</c:v>
                </c:pt>
              </c:strCache>
            </c:strRef>
          </c:tx>
          <c:spPr>
            <a:solidFill>
              <a:schemeClr val="accent6">
                <a:shade val="94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EMCALI'!$S$13:$W$13</c:f>
              <c:numCache>
                <c:formatCode>0.00</c:formatCode>
                <c:ptCount val="5"/>
                <c:pt idx="0">
                  <c:v>381.64</c:v>
                </c:pt>
                <c:pt idx="1">
                  <c:v>477.05509999999998</c:v>
                </c:pt>
                <c:pt idx="2">
                  <c:v>670.16690000000006</c:v>
                </c:pt>
                <c:pt idx="3">
                  <c:v>788.43169999999998</c:v>
                </c:pt>
                <c:pt idx="4">
                  <c:v>946.11803999999995</c:v>
                </c:pt>
              </c:numCache>
            </c:numRef>
          </c:val>
          <c:extLst>
            <c:ext xmlns:c16="http://schemas.microsoft.com/office/drawing/2014/chart" uri="{C3380CC4-5D6E-409C-BE32-E72D297353CC}">
              <c16:uniqueId val="{00000006-6B6E-415B-9847-0C9597E5099F}"/>
            </c:ext>
          </c:extLst>
        </c:ser>
        <c:ser>
          <c:idx val="7"/>
          <c:order val="7"/>
          <c:tx>
            <c:strRef>
              <c:f>'19. EMCALI'!$P$14</c:f>
              <c:strCache>
                <c:ptCount val="1"/>
                <c:pt idx="0">
                  <c:v>Oct-24</c:v>
                </c:pt>
              </c:strCache>
            </c:strRef>
          </c:tx>
          <c:spPr>
            <a:solidFill>
              <a:schemeClr val="accent6">
                <a:shade val="83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EMCALI'!$S$14:$W$14</c:f>
              <c:numCache>
                <c:formatCode>0.00</c:formatCode>
                <c:ptCount val="5"/>
                <c:pt idx="0">
                  <c:v>382.55990000000003</c:v>
                </c:pt>
                <c:pt idx="1">
                  <c:v>478.2</c:v>
                </c:pt>
                <c:pt idx="2">
                  <c:v>735.14959999999996</c:v>
                </c:pt>
                <c:pt idx="3">
                  <c:v>864.88</c:v>
                </c:pt>
                <c:pt idx="4">
                  <c:v>1037.856</c:v>
                </c:pt>
              </c:numCache>
            </c:numRef>
          </c:val>
          <c:extLst>
            <c:ext xmlns:c16="http://schemas.microsoft.com/office/drawing/2014/chart" uri="{C3380CC4-5D6E-409C-BE32-E72D297353CC}">
              <c16:uniqueId val="{00000007-6B6E-415B-9847-0C9597E5099F}"/>
            </c:ext>
          </c:extLst>
        </c:ser>
        <c:ser>
          <c:idx val="8"/>
          <c:order val="8"/>
          <c:tx>
            <c:strRef>
              <c:f>'19. EMCALI'!$P$15</c:f>
              <c:strCache>
                <c:ptCount val="1"/>
                <c:pt idx="0">
                  <c:v>Nov-24</c:v>
                </c:pt>
              </c:strCache>
            </c:strRef>
          </c:tx>
          <c:spPr>
            <a:solidFill>
              <a:schemeClr val="accent6">
                <a:shade val="73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EMCALI'!$S$15:$W$15</c:f>
              <c:numCache>
                <c:formatCode>0.00</c:formatCode>
                <c:ptCount val="5"/>
                <c:pt idx="0">
                  <c:v>382.0625</c:v>
                </c:pt>
                <c:pt idx="1">
                  <c:v>477.57830000000001</c:v>
                </c:pt>
                <c:pt idx="2">
                  <c:v>746.99829999999997</c:v>
                </c:pt>
                <c:pt idx="3">
                  <c:v>878.82159999999999</c:v>
                </c:pt>
                <c:pt idx="4">
                  <c:v>1054.58592</c:v>
                </c:pt>
              </c:numCache>
            </c:numRef>
          </c:val>
          <c:extLst>
            <c:ext xmlns:c16="http://schemas.microsoft.com/office/drawing/2014/chart" uri="{C3380CC4-5D6E-409C-BE32-E72D297353CC}">
              <c16:uniqueId val="{00000008-6B6E-415B-9847-0C9597E5099F}"/>
            </c:ext>
          </c:extLst>
        </c:ser>
        <c:ser>
          <c:idx val="9"/>
          <c:order val="9"/>
          <c:tx>
            <c:strRef>
              <c:f>'19. EMCALI'!$P$16</c:f>
              <c:strCache>
                <c:ptCount val="1"/>
                <c:pt idx="0">
                  <c:v>Dic-24</c:v>
                </c:pt>
              </c:strCache>
            </c:strRef>
          </c:tx>
          <c:spPr>
            <a:solidFill>
              <a:schemeClr val="accent6">
                <a:shade val="62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EMCALI'!$S$16:$W$16</c:f>
              <c:numCache>
                <c:formatCode>0.00</c:formatCode>
                <c:ptCount val="5"/>
                <c:pt idx="0">
                  <c:v>383.09399999999999</c:v>
                </c:pt>
                <c:pt idx="1">
                  <c:v>478.86770000000001</c:v>
                </c:pt>
                <c:pt idx="2">
                  <c:v>751.72429999999997</c:v>
                </c:pt>
                <c:pt idx="3">
                  <c:v>884.38160000000005</c:v>
                </c:pt>
                <c:pt idx="4">
                  <c:v>1061.2579000000001</c:v>
                </c:pt>
              </c:numCache>
            </c:numRef>
          </c:val>
          <c:extLst>
            <c:ext xmlns:c16="http://schemas.microsoft.com/office/drawing/2014/chart" uri="{C3380CC4-5D6E-409C-BE32-E72D297353CC}">
              <c16:uniqueId val="{00000009-6B6E-415B-9847-0C9597E5099F}"/>
            </c:ext>
          </c:extLst>
        </c:ser>
        <c:ser>
          <c:idx val="10"/>
          <c:order val="10"/>
          <c:tx>
            <c:strRef>
              <c:f>'19. EMCALI'!$P$17</c:f>
              <c:strCache>
                <c:ptCount val="1"/>
                <c:pt idx="0">
                  <c:v>Ene-25</c:v>
                </c:pt>
              </c:strCache>
            </c:strRef>
          </c:tx>
          <c:spPr>
            <a:solidFill>
              <a:schemeClr val="accent6">
                <a:shade val="51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EMCALI'!$S$17:$W$17</c:f>
              <c:numCache>
                <c:formatCode>0.00</c:formatCode>
                <c:ptCount val="5"/>
                <c:pt idx="0">
                  <c:v>384.8562</c:v>
                </c:pt>
                <c:pt idx="1">
                  <c:v>481.07040000000001</c:v>
                </c:pt>
                <c:pt idx="2">
                  <c:v>747.47239999999999</c:v>
                </c:pt>
                <c:pt idx="3">
                  <c:v>879.37940000000003</c:v>
                </c:pt>
                <c:pt idx="4">
                  <c:v>1055.2552000000001</c:v>
                </c:pt>
              </c:numCache>
            </c:numRef>
          </c:val>
          <c:extLst>
            <c:ext xmlns:c16="http://schemas.microsoft.com/office/drawing/2014/chart" uri="{C3380CC4-5D6E-409C-BE32-E72D297353CC}">
              <c16:uniqueId val="{0000000A-6B6E-415B-9847-0C9597E5099F}"/>
            </c:ext>
          </c:extLst>
        </c:ser>
        <c:ser>
          <c:idx val="11"/>
          <c:order val="11"/>
          <c:tx>
            <c:strRef>
              <c:f>'19. EMCALI'!$P$18</c:f>
              <c:strCache>
                <c:ptCount val="1"/>
                <c:pt idx="0">
                  <c:v>Feb-25</c:v>
                </c:pt>
              </c:strCache>
            </c:strRef>
          </c:tx>
          <c:spPr>
            <a:solidFill>
              <a:schemeClr val="accent6">
                <a:shade val="40000"/>
              </a:schemeClr>
            </a:solidFill>
            <a:ln>
              <a:noFill/>
            </a:ln>
            <a:effectLst/>
          </c:spPr>
          <c:invertIfNegative val="0"/>
          <c:cat>
            <c:strRef>
              <c:f>'19. EMCALI'!$S$6:$W$6</c:f>
              <c:strCache>
                <c:ptCount val="5"/>
                <c:pt idx="0">
                  <c:v>ESTRATO 1</c:v>
                </c:pt>
                <c:pt idx="1">
                  <c:v>ESTRATO 2</c:v>
                </c:pt>
                <c:pt idx="2">
                  <c:v>ESTRATO 3</c:v>
                </c:pt>
                <c:pt idx="3">
                  <c:v>ESTRATO 4</c:v>
                </c:pt>
                <c:pt idx="4">
                  <c:v>ESTRATO 5 y 6, Ind y Com</c:v>
                </c:pt>
              </c:strCache>
            </c:strRef>
          </c:cat>
          <c:val>
            <c:numRef>
              <c:f>'19. EMCALI'!$S$18:$W$18</c:f>
              <c:numCache>
                <c:formatCode>0.00</c:formatCode>
                <c:ptCount val="5"/>
                <c:pt idx="0">
                  <c:v>388.47379999999998</c:v>
                </c:pt>
                <c:pt idx="1">
                  <c:v>485.5924</c:v>
                </c:pt>
                <c:pt idx="2">
                  <c:v>741.84590000000003</c:v>
                </c:pt>
                <c:pt idx="3">
                  <c:v>872.75990000000002</c:v>
                </c:pt>
                <c:pt idx="4">
                  <c:v>1047.31188</c:v>
                </c:pt>
              </c:numCache>
            </c:numRef>
          </c:val>
          <c:extLst>
            <c:ext xmlns:c16="http://schemas.microsoft.com/office/drawing/2014/chart" uri="{C3380CC4-5D6E-409C-BE32-E72D297353CC}">
              <c16:uniqueId val="{0000000B-6B6E-415B-9847-0C9597E5099F}"/>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'19. EMCALI'!$M$6</c:f>
              <c:strCache>
                <c:ptCount val="1"/>
                <c:pt idx="0">
                  <c:v>COT</c:v>
                </c:pt>
              </c:strCache>
            </c:strRef>
          </c:tx>
          <c:spPr>
            <a:ln w="28575" cap="rnd">
              <a:solidFill>
                <a:srgbClr val="FFC000"/>
              </a:solidFill>
              <a:prstDash val="sysDash"/>
              <a:round/>
            </a:ln>
            <a:effectLst/>
          </c:spPr>
          <c:marker>
            <c:symbol val="none"/>
          </c:marker>
          <c:cat>
            <c:strRef>
              <c:f>'19. EMCALI'!$A$7:$A$18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'19. EMCALI'!$M$7:$M$18</c:f>
              <c:numCache>
                <c:formatCode>0.00</c:formatCode>
                <c:ptCount val="12"/>
              </c:numCache>
            </c:numRef>
          </c:val>
          <c:smooth val="0"/>
          <c:extLst>
            <c:ext xmlns:c16="http://schemas.microsoft.com/office/drawing/2014/chart" uri="{C3380CC4-5D6E-409C-BE32-E72D297353CC}">
              <c16:uniqueId val="{00000000-8592-4F5E-94BA-CC39CC133BF3}"/>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2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'20. EEP CARTAGO'!$J$6</c:f>
              <c:strCache>
                <c:ptCount val="1"/>
                <c:pt idx="0">
                  <c:v>CUV_119</c:v>
                </c:pt>
              </c:strCache>
            </c:strRef>
          </c:tx>
          <c:spPr>
            <a:ln w="28575" cap="rnd">
              <a:solidFill>
                <a:schemeClr val="accent1"/>
              </a:solidFill>
              <a:round/>
            </a:ln>
            <a:effectLst/>
          </c:spPr>
          <c:marker>
            <c:symbol val="none"/>
          </c:marker>
          <c:cat>
            <c:strRef>
              <c:f>'20. EEP CARTAGO'!$A$7:$A$18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'20. EEP CARTAGO'!$J$7:$J$18</c:f>
              <c:numCache>
                <c:formatCode>0.00</c:formatCode>
                <c:ptCount val="12"/>
                <c:pt idx="0">
                  <c:v>1013.3</c:v>
                </c:pt>
                <c:pt idx="1">
                  <c:v>982.62</c:v>
                </c:pt>
                <c:pt idx="2">
                  <c:v>995.58</c:v>
                </c:pt>
                <c:pt idx="3">
                  <c:v>902.88</c:v>
                </c:pt>
                <c:pt idx="4">
                  <c:v>804.15</c:v>
                </c:pt>
                <c:pt idx="5">
                  <c:v>814.83</c:v>
                </c:pt>
                <c:pt idx="6">
                  <c:v>798.15210000000002</c:v>
                </c:pt>
                <c:pt idx="7">
                  <c:v>856.31619999999998</c:v>
                </c:pt>
                <c:pt idx="8">
                  <c:v>834.07770000000005</c:v>
                </c:pt>
                <c:pt idx="9">
                  <c:v>817.79949999999997</c:v>
                </c:pt>
                <c:pt idx="10">
                  <c:v>851.09339999999997</c:v>
                </c:pt>
                <c:pt idx="11">
                  <c:v>840.68190000000004</c:v>
                </c:pt>
              </c:numCache>
            </c:numRef>
          </c:val>
          <c:smooth val="0"/>
          <c:extLst>
            <c:ext xmlns:c16="http://schemas.microsoft.com/office/drawing/2014/chart" uri="{C3380CC4-5D6E-409C-BE32-E72D297353CC}">
              <c16:uniqueId val="{00000000-63A6-448B-BEA2-5E9E005BD295}"/>
            </c:ext>
          </c:extLst>
        </c:ser>
        <c:ser>
          <c:idx val="1"/>
          <c:order val="1"/>
          <c:tx>
            <c:strRef>
              <c:f>'20. EEP CARTAGO'!$K$6</c:f>
              <c:strCache>
                <c:ptCount val="1"/>
                <c:pt idx="0">
                  <c:v>CUV_Op</c:v>
                </c:pt>
              </c:strCache>
            </c:strRef>
          </c:tx>
          <c:spPr>
            <a:ln w="28575" cap="rnd">
              <a:solidFill>
                <a:schemeClr val="accent2"/>
              </a:solidFill>
              <a:prstDash val="lgDash"/>
              <a:round/>
            </a:ln>
            <a:effectLst/>
          </c:spPr>
          <c:marker>
            <c:symbol val="none"/>
          </c:marker>
          <c:cat>
            <c:strRef>
              <c:f>'20. EEP CARTAGO'!$A$7:$A$18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'20. EEP CARTAGO'!$K$7:$K$13</c:f>
              <c:numCache>
                <c:formatCode>0.00</c:formatCode>
                <c:ptCount val="7"/>
              </c:numCache>
            </c:numRef>
          </c:val>
          <c:smooth val="0"/>
          <c:extLst>
            <c:ext xmlns:c16="http://schemas.microsoft.com/office/drawing/2014/chart" uri="{C3380CC4-5D6E-409C-BE32-E72D297353CC}">
              <c16:uniqueId val="{00000001-63A6-448B-BEA2-5E9E005BD295}"/>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'20. EEP CARTAGO'!$D$6</c:f>
              <c:strCache>
                <c:ptCount val="1"/>
                <c:pt idx="0">
                  <c:v>GM</c:v>
                </c:pt>
              </c:strCache>
            </c:strRef>
          </c:tx>
          <c:spPr>
            <a:solidFill>
              <a:schemeClr val="accent2"/>
            </a:solidFill>
            <a:ln>
              <a:noFill/>
            </a:ln>
            <a:effectLst/>
          </c:spPr>
          <c:val>
            <c:numRef>
              <c:f>'20. EEP CARTAGO'!$D$7:$D$18</c:f>
              <c:numCache>
                <c:formatCode>0.00</c:formatCode>
                <c:ptCount val="12"/>
                <c:pt idx="0">
                  <c:v>392.64</c:v>
                </c:pt>
                <c:pt idx="1">
                  <c:v>398.72</c:v>
                </c:pt>
                <c:pt idx="2">
                  <c:v>401.59</c:v>
                </c:pt>
                <c:pt idx="3">
                  <c:v>317.95999999999998</c:v>
                </c:pt>
                <c:pt idx="4">
                  <c:v>307.58</c:v>
                </c:pt>
                <c:pt idx="5">
                  <c:v>311.94</c:v>
                </c:pt>
                <c:pt idx="6">
                  <c:v>333.2176</c:v>
                </c:pt>
                <c:pt idx="7">
                  <c:v>380.64949999999999</c:v>
                </c:pt>
                <c:pt idx="8">
                  <c:v>345.27050000000003</c:v>
                </c:pt>
                <c:pt idx="9">
                  <c:v>331.47070000000002</c:v>
                </c:pt>
                <c:pt idx="10">
                  <c:v>356.84179999999998</c:v>
                </c:pt>
                <c:pt idx="11">
                  <c:v>343.87740000000002</c:v>
                </c:pt>
              </c:numCache>
            </c:numRef>
          </c:val>
          <c:extLst>
            <c:ext xmlns:c16="http://schemas.microsoft.com/office/drawing/2014/chart" uri="{C3380CC4-5D6E-409C-BE32-E72D297353CC}">
              <c16:uniqueId val="{00000000-76F7-496F-A637-ED99A267A9AB}"/>
            </c:ext>
          </c:extLst>
        </c:ser>
        <c:ser>
          <c:idx val="2"/>
          <c:order val="2"/>
          <c:tx>
            <c:strRef>
              <c:f>'20. EEP CARTAGO'!$G$6</c:f>
              <c:strCache>
                <c:ptCount val="1"/>
                <c:pt idx="0">
                  <c:v>D</c:v>
                </c:pt>
              </c:strCache>
            </c:strRef>
          </c:tx>
          <c:spPr>
            <a:solidFill>
              <a:schemeClr val="accent3"/>
            </a:solidFill>
            <a:ln>
              <a:noFill/>
            </a:ln>
            <a:effectLst/>
          </c:spPr>
          <c:val>
            <c:numRef>
              <c:f>'20. EEP CARTAGO'!$G$7:$G$18</c:f>
              <c:numCache>
                <c:formatCode>0.00</c:formatCode>
                <c:ptCount val="12"/>
                <c:pt idx="0">
                  <c:v>282.04000000000002</c:v>
                </c:pt>
                <c:pt idx="1">
                  <c:v>254.7</c:v>
                </c:pt>
                <c:pt idx="2">
                  <c:v>251.44</c:v>
                </c:pt>
                <c:pt idx="3">
                  <c:v>260.81</c:v>
                </c:pt>
                <c:pt idx="4">
                  <c:v>264.36</c:v>
                </c:pt>
                <c:pt idx="5">
                  <c:v>261.35000000000002</c:v>
                </c:pt>
                <c:pt idx="6">
                  <c:v>247.83779999999999</c:v>
                </c:pt>
                <c:pt idx="7">
                  <c:v>257.24939999999998</c:v>
                </c:pt>
                <c:pt idx="8">
                  <c:v>265.73239999999998</c:v>
                </c:pt>
                <c:pt idx="9">
                  <c:v>264.32150000000001</c:v>
                </c:pt>
                <c:pt idx="10">
                  <c:v>257.7423</c:v>
                </c:pt>
                <c:pt idx="11">
                  <c:v>269.91899999999998</c:v>
                </c:pt>
              </c:numCache>
            </c:numRef>
          </c:val>
          <c:extLst>
            <c:ext xmlns:c16="http://schemas.microsoft.com/office/drawing/2014/chart" uri="{C3380CC4-5D6E-409C-BE32-E72D297353CC}">
              <c16:uniqueId val="{00000001-76F7-496F-A637-ED99A267A9AB}"/>
            </c:ext>
          </c:extLst>
        </c:ser>
        <c:ser>
          <c:idx val="3"/>
          <c:order val="3"/>
          <c:tx>
            <c:strRef>
              <c:f>'20. EEP CARTAGO'!$H$6</c:f>
              <c:strCache>
                <c:ptCount val="1"/>
                <c:pt idx="0">
                  <c:v>CV</c:v>
                </c:pt>
              </c:strCache>
            </c:strRef>
          </c:tx>
          <c:spPr>
            <a:solidFill>
              <a:schemeClr val="accent4"/>
            </a:solidFill>
            <a:ln>
              <a:noFill/>
            </a:ln>
            <a:effectLst/>
          </c:spPr>
          <c:val>
            <c:numRef>
              <c:f>'20. EEP CARTAGO'!$H$7:$H$18</c:f>
              <c:numCache>
                <c:formatCode>0.00</c:formatCode>
                <c:ptCount val="12"/>
                <c:pt idx="0">
                  <c:v>170.47</c:v>
                </c:pt>
                <c:pt idx="1">
                  <c:v>170.37</c:v>
                </c:pt>
                <c:pt idx="2">
                  <c:v>160.78</c:v>
                </c:pt>
                <c:pt idx="3">
                  <c:v>165.85</c:v>
                </c:pt>
                <c:pt idx="4">
                  <c:v>72.11</c:v>
                </c:pt>
                <c:pt idx="5">
                  <c:v>74.48</c:v>
                </c:pt>
                <c:pt idx="6">
                  <c:v>75.1755</c:v>
                </c:pt>
                <c:pt idx="7">
                  <c:v>72.1614</c:v>
                </c:pt>
                <c:pt idx="8">
                  <c:v>77.364099999999993</c:v>
                </c:pt>
                <c:pt idx="9">
                  <c:v>74.473100000000002</c:v>
                </c:pt>
                <c:pt idx="10">
                  <c:v>78.070400000000006</c:v>
                </c:pt>
                <c:pt idx="11">
                  <c:v>78.218800000000002</c:v>
                </c:pt>
              </c:numCache>
            </c:numRef>
          </c:val>
          <c:extLst>
            <c:ext xmlns:c16="http://schemas.microsoft.com/office/drawing/2014/chart" uri="{C3380CC4-5D6E-409C-BE32-E72D297353CC}">
              <c16:uniqueId val="{00000002-76F7-496F-A637-ED99A267A9AB}"/>
            </c:ext>
          </c:extLst>
        </c:ser>
        <c:ser>
          <c:idx val="4"/>
          <c:order val="4"/>
          <c:tx>
            <c:strRef>
              <c:f>'20. EEP CARTAGO'!$F$6</c:f>
              <c:strCache>
                <c:ptCount val="1"/>
                <c:pt idx="0">
                  <c:v>PR</c:v>
                </c:pt>
              </c:strCache>
            </c:strRef>
          </c:tx>
          <c:spPr>
            <a:solidFill>
              <a:schemeClr val="accent5"/>
            </a:solidFill>
            <a:ln>
              <a:noFill/>
            </a:ln>
            <a:effectLst/>
          </c:spPr>
          <c:val>
            <c:numRef>
              <c:f>'20. EEP CARTAGO'!$F$7:$F$18</c:f>
              <c:numCache>
                <c:formatCode>0.00</c:formatCode>
                <c:ptCount val="12"/>
                <c:pt idx="0">
                  <c:v>103.7</c:v>
                </c:pt>
                <c:pt idx="1">
                  <c:v>97.52</c:v>
                </c:pt>
                <c:pt idx="2">
                  <c:v>96.01</c:v>
                </c:pt>
                <c:pt idx="3">
                  <c:v>80.540000000000006</c:v>
                </c:pt>
                <c:pt idx="4">
                  <c:v>77.09</c:v>
                </c:pt>
                <c:pt idx="5">
                  <c:v>78.53</c:v>
                </c:pt>
                <c:pt idx="6">
                  <c:v>82.202399999999997</c:v>
                </c:pt>
                <c:pt idx="7">
                  <c:v>93.6357</c:v>
                </c:pt>
                <c:pt idx="8">
                  <c:v>85.489400000000003</c:v>
                </c:pt>
                <c:pt idx="9">
                  <c:v>83.818299999999994</c:v>
                </c:pt>
                <c:pt idx="10">
                  <c:v>89.177099999999996</c:v>
                </c:pt>
                <c:pt idx="11">
                  <c:v>85.307100000000005</c:v>
                </c:pt>
              </c:numCache>
            </c:numRef>
          </c:val>
          <c:extLst>
            <c:ext xmlns:c16="http://schemas.microsoft.com/office/drawing/2014/chart" uri="{C3380CC4-5D6E-409C-BE32-E72D297353CC}">
              <c16:uniqueId val="{00000003-76F7-496F-A637-ED99A267A9AB}"/>
            </c:ext>
          </c:extLst>
        </c:ser>
        <c:ser>
          <c:idx val="5"/>
          <c:order val="5"/>
          <c:tx>
            <c:strRef>
              <c:f>'20. EEP CARTAGO'!$E$6</c:f>
              <c:strCache>
                <c:ptCount val="1"/>
                <c:pt idx="0">
                  <c:v>TM</c:v>
                </c:pt>
              </c:strCache>
            </c:strRef>
          </c:tx>
          <c:spPr>
            <a:solidFill>
              <a:schemeClr val="accent6"/>
            </a:solidFill>
            <a:ln>
              <a:noFill/>
            </a:ln>
            <a:effectLst/>
          </c:spPr>
          <c:val>
            <c:numRef>
              <c:f>'20. EEP CARTAGO'!$E$7:$E$18</c:f>
              <c:numCache>
                <c:formatCode>0.00</c:formatCode>
                <c:ptCount val="12"/>
                <c:pt idx="0">
                  <c:v>57.43</c:v>
                </c:pt>
                <c:pt idx="1">
                  <c:v>54.27</c:v>
                </c:pt>
                <c:pt idx="2">
                  <c:v>47.96</c:v>
                </c:pt>
                <c:pt idx="3">
                  <c:v>52.84</c:v>
                </c:pt>
                <c:pt idx="4">
                  <c:v>55.93</c:v>
                </c:pt>
                <c:pt idx="5">
                  <c:v>57.14</c:v>
                </c:pt>
                <c:pt idx="6">
                  <c:v>48.551600000000001</c:v>
                </c:pt>
                <c:pt idx="7">
                  <c:v>52.269399999999997</c:v>
                </c:pt>
                <c:pt idx="8">
                  <c:v>55.369100000000003</c:v>
                </c:pt>
                <c:pt idx="9">
                  <c:v>58.1922</c:v>
                </c:pt>
                <c:pt idx="10">
                  <c:v>56.032699999999998</c:v>
                </c:pt>
                <c:pt idx="11">
                  <c:v>49.846800000000002</c:v>
                </c:pt>
              </c:numCache>
            </c:numRef>
          </c:val>
          <c:extLst>
            <c:ext xmlns:c16="http://schemas.microsoft.com/office/drawing/2014/chart" uri="{C3380CC4-5D6E-409C-BE32-E72D297353CC}">
              <c16:uniqueId val="{00000004-76F7-496F-A637-ED99A267A9AB}"/>
            </c:ext>
          </c:extLst>
        </c:ser>
        <c:ser>
          <c:idx val="6"/>
          <c:order val="6"/>
          <c:tx>
            <c:strRef>
              <c:f>'20. EEP CARTAGO'!$I$6</c:f>
              <c:strCache>
                <c:ptCount val="1"/>
                <c:pt idx="0">
                  <c:v>RM</c:v>
                </c:pt>
              </c:strCache>
            </c:strRef>
          </c:tx>
          <c:spPr>
            <a:solidFill>
              <a:schemeClr val="accent5">
                <a:lumMod val="75000"/>
              </a:schemeClr>
            </a:solidFill>
            <a:ln>
              <a:noFill/>
            </a:ln>
            <a:effectLst/>
          </c:spPr>
          <c:val>
            <c:numRef>
              <c:f>'20. EEP CARTAGO'!$I$7:$I$18</c:f>
              <c:numCache>
                <c:formatCode>0.00</c:formatCode>
                <c:ptCount val="12"/>
                <c:pt idx="0">
                  <c:v>7.01</c:v>
                </c:pt>
                <c:pt idx="1">
                  <c:v>7.05</c:v>
                </c:pt>
                <c:pt idx="2">
                  <c:v>37.79</c:v>
                </c:pt>
                <c:pt idx="3">
                  <c:v>24.89</c:v>
                </c:pt>
                <c:pt idx="4">
                  <c:v>27.07</c:v>
                </c:pt>
                <c:pt idx="5">
                  <c:v>31.38</c:v>
                </c:pt>
                <c:pt idx="6">
                  <c:v>11.167199999999999</c:v>
                </c:pt>
                <c:pt idx="7">
                  <c:v>0.3508</c:v>
                </c:pt>
                <c:pt idx="8">
                  <c:v>4.8521999999999998</c:v>
                </c:pt>
                <c:pt idx="9">
                  <c:v>5.5236999999999998</c:v>
                </c:pt>
                <c:pt idx="10">
                  <c:v>13.229100000000001</c:v>
                </c:pt>
                <c:pt idx="11">
                  <c:v>13.5128</c:v>
                </c:pt>
              </c:numCache>
            </c:numRef>
          </c:val>
          <c:extLst>
            <c:ext xmlns:c16="http://schemas.microsoft.com/office/drawing/2014/chart" uri="{C3380CC4-5D6E-409C-BE32-E72D297353CC}">
              <c16:uniqueId val="{00000005-76F7-496F-A637-ED99A267A9AB}"/>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'20. EEP CARTAGO'!$J$6</c:f>
              <c:strCache>
                <c:ptCount val="1"/>
                <c:pt idx="0">
                  <c:v>CUV_119</c:v>
                </c:pt>
              </c:strCache>
            </c:strRef>
          </c:tx>
          <c:spPr>
            <a:ln w="28575" cap="rnd" cmpd="sng" algn="ctr">
              <a:solidFill>
                <a:schemeClr val="tx1"/>
              </a:solidFill>
              <a:prstDash val="solid"/>
              <a:round/>
            </a:ln>
            <a:effectLst/>
          </c:spPr>
          <c:marker>
            <c:symbol val="none"/>
          </c:marker>
          <c:cat>
            <c:strRef>
              <c:f>'20. EEP CARTAGO'!$A$7:$A$18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'20. EEP CARTAGO'!$J$7:$J$18</c:f>
              <c:numCache>
                <c:formatCode>0.00</c:formatCode>
                <c:ptCount val="12"/>
                <c:pt idx="0">
                  <c:v>1013.3</c:v>
                </c:pt>
                <c:pt idx="1">
                  <c:v>982.62</c:v>
                </c:pt>
                <c:pt idx="2">
                  <c:v>995.58</c:v>
                </c:pt>
                <c:pt idx="3">
                  <c:v>902.88</c:v>
                </c:pt>
                <c:pt idx="4">
                  <c:v>804.15</c:v>
                </c:pt>
                <c:pt idx="5">
                  <c:v>814.83</c:v>
                </c:pt>
                <c:pt idx="6">
                  <c:v>798.15210000000002</c:v>
                </c:pt>
                <c:pt idx="7">
                  <c:v>856.31619999999998</c:v>
                </c:pt>
                <c:pt idx="8">
                  <c:v>834.07770000000005</c:v>
                </c:pt>
                <c:pt idx="9">
                  <c:v>817.79949999999997</c:v>
                </c:pt>
                <c:pt idx="10">
                  <c:v>851.09339999999997</c:v>
                </c:pt>
                <c:pt idx="11">
                  <c:v>840.68190000000004</c:v>
                </c:pt>
              </c:numCache>
            </c:numRef>
          </c:val>
          <c:smooth val="0"/>
          <c:extLst>
            <c:ext xmlns:c16="http://schemas.microsoft.com/office/drawing/2014/chart" uri="{C3380CC4-5D6E-409C-BE32-E72D297353CC}">
              <c16:uniqueId val="{00000006-76F7-496F-A637-ED99A267A9AB}"/>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'20. EEP CARTAGO'!$P$7</c:f>
              <c:strCache>
                <c:ptCount val="1"/>
                <c:pt idx="0">
                  <c:v>Mar-24</c:v>
                </c:pt>
              </c:strCache>
            </c:strRef>
          </c:tx>
          <c:spPr>
            <a:solidFill>
              <a:schemeClr val="accent6">
                <a:tint val="41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CARTAGO'!$S$7:$W$7</c:f>
              <c:numCache>
                <c:formatCode>0.00</c:formatCode>
                <c:ptCount val="5"/>
                <c:pt idx="0">
                  <c:v>405.39</c:v>
                </c:pt>
                <c:pt idx="1">
                  <c:v>506.74</c:v>
                </c:pt>
                <c:pt idx="2">
                  <c:v>861.31</c:v>
                </c:pt>
                <c:pt idx="3">
                  <c:v>1013.3</c:v>
                </c:pt>
                <c:pt idx="4">
                  <c:v>1215.96</c:v>
                </c:pt>
              </c:numCache>
            </c:numRef>
          </c:val>
          <c:extLst>
            <c:ext xmlns:c16="http://schemas.microsoft.com/office/drawing/2014/chart" uri="{C3380CC4-5D6E-409C-BE32-E72D297353CC}">
              <c16:uniqueId val="{00000000-44F3-4725-A3FB-E76EA4E29832}"/>
            </c:ext>
          </c:extLst>
        </c:ser>
        <c:ser>
          <c:idx val="1"/>
          <c:order val="1"/>
          <c:tx>
            <c:strRef>
              <c:f>'20. EEP CARTAGO'!$P$8</c:f>
              <c:strCache>
                <c:ptCount val="1"/>
                <c:pt idx="0">
                  <c:v>Abr-24</c:v>
                </c:pt>
              </c:strCache>
            </c:strRef>
          </c:tx>
          <c:spPr>
            <a:solidFill>
              <a:schemeClr val="accent6">
                <a:tint val="52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CARTAGO'!$S$8:$W$8</c:f>
              <c:numCache>
                <c:formatCode>0.00</c:formatCode>
                <c:ptCount val="5"/>
                <c:pt idx="0">
                  <c:v>408.25</c:v>
                </c:pt>
                <c:pt idx="1">
                  <c:v>510.31</c:v>
                </c:pt>
                <c:pt idx="2">
                  <c:v>835.23</c:v>
                </c:pt>
                <c:pt idx="3">
                  <c:v>982.62</c:v>
                </c:pt>
                <c:pt idx="4">
                  <c:v>1179.1500000000001</c:v>
                </c:pt>
              </c:numCache>
            </c:numRef>
          </c:val>
          <c:extLst>
            <c:ext xmlns:c16="http://schemas.microsoft.com/office/drawing/2014/chart" uri="{C3380CC4-5D6E-409C-BE32-E72D297353CC}">
              <c16:uniqueId val="{00000001-44F3-4725-A3FB-E76EA4E29832}"/>
            </c:ext>
          </c:extLst>
        </c:ser>
        <c:ser>
          <c:idx val="2"/>
          <c:order val="2"/>
          <c:tx>
            <c:strRef>
              <c:f>'20. EEP CARTAGO'!$P$9</c:f>
              <c:strCache>
                <c:ptCount val="1"/>
                <c:pt idx="0">
                  <c:v>May-24</c:v>
                </c:pt>
              </c:strCache>
            </c:strRef>
          </c:tx>
          <c:spPr>
            <a:solidFill>
              <a:schemeClr val="accent6">
                <a:tint val="63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CARTAGO'!$S$9:$W$9</c:f>
              <c:numCache>
                <c:formatCode>0.00</c:formatCode>
                <c:ptCount val="5"/>
                <c:pt idx="0">
                  <c:v>410.67</c:v>
                </c:pt>
                <c:pt idx="1">
                  <c:v>513.34</c:v>
                </c:pt>
                <c:pt idx="2">
                  <c:v>846.24</c:v>
                </c:pt>
                <c:pt idx="3">
                  <c:v>995.58</c:v>
                </c:pt>
                <c:pt idx="4">
                  <c:v>1194.69</c:v>
                </c:pt>
              </c:numCache>
            </c:numRef>
          </c:val>
          <c:extLst>
            <c:ext xmlns:c16="http://schemas.microsoft.com/office/drawing/2014/chart" uri="{C3380CC4-5D6E-409C-BE32-E72D297353CC}">
              <c16:uniqueId val="{00000002-44F3-4725-A3FB-E76EA4E29832}"/>
            </c:ext>
          </c:extLst>
        </c:ser>
        <c:ser>
          <c:idx val="3"/>
          <c:order val="3"/>
          <c:tx>
            <c:strRef>
              <c:f>'20. EEP CARTAGO'!$P$10</c:f>
              <c:strCache>
                <c:ptCount val="1"/>
                <c:pt idx="0">
                  <c:v>Jun-24</c:v>
                </c:pt>
              </c:strCache>
            </c:strRef>
          </c:tx>
          <c:spPr>
            <a:solidFill>
              <a:schemeClr val="accent6">
                <a:tint val="74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CARTAGO'!$S$10:$W$10</c:f>
              <c:numCache>
                <c:formatCode>0.00</c:formatCode>
                <c:ptCount val="5"/>
                <c:pt idx="0">
                  <c:v>412.4</c:v>
                </c:pt>
                <c:pt idx="1">
                  <c:v>515.5</c:v>
                </c:pt>
                <c:pt idx="2">
                  <c:v>767.45</c:v>
                </c:pt>
                <c:pt idx="3">
                  <c:v>902.88</c:v>
                </c:pt>
                <c:pt idx="4">
                  <c:v>1083.4559999999999</c:v>
                </c:pt>
              </c:numCache>
            </c:numRef>
          </c:val>
          <c:extLst>
            <c:ext xmlns:c16="http://schemas.microsoft.com/office/drawing/2014/chart" uri="{C3380CC4-5D6E-409C-BE32-E72D297353CC}">
              <c16:uniqueId val="{00000003-44F3-4725-A3FB-E76EA4E29832}"/>
            </c:ext>
          </c:extLst>
        </c:ser>
        <c:ser>
          <c:idx val="4"/>
          <c:order val="4"/>
          <c:tx>
            <c:strRef>
              <c:f>'20. EEP CARTAGO'!$P$11</c:f>
              <c:strCache>
                <c:ptCount val="1"/>
                <c:pt idx="0">
                  <c:v>Jul-24</c:v>
                </c:pt>
              </c:strCache>
            </c:strRef>
          </c:tx>
          <c:spPr>
            <a:solidFill>
              <a:schemeClr val="accent6">
                <a:tint val="84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CARTAGO'!$S$11:$W$11</c:f>
              <c:numCache>
                <c:formatCode>0.00</c:formatCode>
                <c:ptCount val="5"/>
                <c:pt idx="0">
                  <c:v>413.73</c:v>
                </c:pt>
                <c:pt idx="1">
                  <c:v>517.16</c:v>
                </c:pt>
                <c:pt idx="2">
                  <c:v>683.53</c:v>
                </c:pt>
                <c:pt idx="3">
                  <c:v>804.15</c:v>
                </c:pt>
                <c:pt idx="4">
                  <c:v>964.9799999999999</c:v>
                </c:pt>
              </c:numCache>
            </c:numRef>
          </c:val>
          <c:extLst>
            <c:ext xmlns:c16="http://schemas.microsoft.com/office/drawing/2014/chart" uri="{C3380CC4-5D6E-409C-BE32-E72D297353CC}">
              <c16:uniqueId val="{00000004-44F3-4725-A3FB-E76EA4E29832}"/>
            </c:ext>
          </c:extLst>
        </c:ser>
        <c:ser>
          <c:idx val="5"/>
          <c:order val="5"/>
          <c:tx>
            <c:strRef>
              <c:f>'20. EEP CARTAGO'!$P$12</c:f>
              <c:strCache>
                <c:ptCount val="1"/>
                <c:pt idx="0">
                  <c:v>Ago-24</c:v>
                </c:pt>
              </c:strCache>
            </c:strRef>
          </c:tx>
          <c:spPr>
            <a:solidFill>
              <a:schemeClr val="accent6">
                <a:tint val="95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CARTAGO'!$S$12:$W$12</c:f>
              <c:numCache>
                <c:formatCode>0.00</c:formatCode>
                <c:ptCount val="5"/>
                <c:pt idx="0">
                  <c:v>414.57</c:v>
                </c:pt>
                <c:pt idx="1">
                  <c:v>518.21</c:v>
                </c:pt>
                <c:pt idx="2">
                  <c:v>692.61</c:v>
                </c:pt>
                <c:pt idx="3">
                  <c:v>814.83</c:v>
                </c:pt>
                <c:pt idx="4">
                  <c:v>977.79600000000005</c:v>
                </c:pt>
              </c:numCache>
            </c:numRef>
          </c:val>
          <c:extLst>
            <c:ext xmlns:c16="http://schemas.microsoft.com/office/drawing/2014/chart" uri="{C3380CC4-5D6E-409C-BE32-E72D297353CC}">
              <c16:uniqueId val="{00000005-44F3-4725-A3FB-E76EA4E29832}"/>
            </c:ext>
          </c:extLst>
        </c:ser>
        <c:ser>
          <c:idx val="6"/>
          <c:order val="6"/>
          <c:tx>
            <c:strRef>
              <c:f>'20. EEP CARTAGO'!$P$13</c:f>
              <c:strCache>
                <c:ptCount val="1"/>
                <c:pt idx="0">
                  <c:v>Sep-24</c:v>
                </c:pt>
              </c:strCache>
            </c:strRef>
          </c:tx>
          <c:spPr>
            <a:solidFill>
              <a:schemeClr val="accent6">
                <a:shade val="94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CARTAGO'!$S$13:$W$13</c:f>
              <c:numCache>
                <c:formatCode>0.00</c:formatCode>
                <c:ptCount val="5"/>
                <c:pt idx="0">
                  <c:v>414.57</c:v>
                </c:pt>
                <c:pt idx="1">
                  <c:v>518.21</c:v>
                </c:pt>
                <c:pt idx="2">
                  <c:v>678.43</c:v>
                </c:pt>
                <c:pt idx="3">
                  <c:v>798.15</c:v>
                </c:pt>
                <c:pt idx="4">
                  <c:v>957.78</c:v>
                </c:pt>
              </c:numCache>
            </c:numRef>
          </c:val>
          <c:extLst>
            <c:ext xmlns:c16="http://schemas.microsoft.com/office/drawing/2014/chart" uri="{C3380CC4-5D6E-409C-BE32-E72D297353CC}">
              <c16:uniqueId val="{00000006-44F3-4725-A3FB-E76EA4E29832}"/>
            </c:ext>
          </c:extLst>
        </c:ser>
        <c:ser>
          <c:idx val="7"/>
          <c:order val="7"/>
          <c:tx>
            <c:strRef>
              <c:f>'20. EEP CARTAGO'!$P$14</c:f>
              <c:strCache>
                <c:ptCount val="1"/>
                <c:pt idx="0">
                  <c:v>Oct-24</c:v>
                </c:pt>
              </c:strCache>
            </c:strRef>
          </c:tx>
          <c:spPr>
            <a:solidFill>
              <a:schemeClr val="accent6">
                <a:shade val="83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CARTAGO'!$S$14:$W$14</c:f>
              <c:numCache>
                <c:formatCode>0.00</c:formatCode>
                <c:ptCount val="5"/>
                <c:pt idx="0">
                  <c:v>415.57</c:v>
                </c:pt>
                <c:pt idx="1">
                  <c:v>519.47</c:v>
                </c:pt>
                <c:pt idx="2">
                  <c:v>727.87</c:v>
                </c:pt>
                <c:pt idx="3">
                  <c:v>856.32</c:v>
                </c:pt>
                <c:pt idx="4">
                  <c:v>1027.5840000000001</c:v>
                </c:pt>
              </c:numCache>
            </c:numRef>
          </c:val>
          <c:extLst>
            <c:ext xmlns:c16="http://schemas.microsoft.com/office/drawing/2014/chart" uri="{C3380CC4-5D6E-409C-BE32-E72D297353CC}">
              <c16:uniqueId val="{00000007-44F3-4725-A3FB-E76EA4E29832}"/>
            </c:ext>
          </c:extLst>
        </c:ser>
        <c:ser>
          <c:idx val="8"/>
          <c:order val="8"/>
          <c:tx>
            <c:strRef>
              <c:f>'20. EEP CARTAGO'!$P$15</c:f>
              <c:strCache>
                <c:ptCount val="1"/>
                <c:pt idx="0">
                  <c:v>Nov-24</c:v>
                </c:pt>
              </c:strCache>
            </c:strRef>
          </c:tx>
          <c:spPr>
            <a:solidFill>
              <a:schemeClr val="accent6">
                <a:shade val="73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CARTAGO'!$S$15:$W$15</c:f>
              <c:numCache>
                <c:formatCode>0.00</c:formatCode>
                <c:ptCount val="5"/>
                <c:pt idx="0">
                  <c:v>415.03</c:v>
                </c:pt>
                <c:pt idx="1">
                  <c:v>518.78</c:v>
                </c:pt>
                <c:pt idx="2">
                  <c:v>708.97</c:v>
                </c:pt>
                <c:pt idx="3">
                  <c:v>834.08</c:v>
                </c:pt>
                <c:pt idx="4">
                  <c:v>1000.896</c:v>
                </c:pt>
              </c:numCache>
            </c:numRef>
          </c:val>
          <c:extLst>
            <c:ext xmlns:c16="http://schemas.microsoft.com/office/drawing/2014/chart" uri="{C3380CC4-5D6E-409C-BE32-E72D297353CC}">
              <c16:uniqueId val="{00000008-44F3-4725-A3FB-E76EA4E29832}"/>
            </c:ext>
          </c:extLst>
        </c:ser>
        <c:ser>
          <c:idx val="9"/>
          <c:order val="9"/>
          <c:tx>
            <c:strRef>
              <c:f>'20. EEP CARTAGO'!$P$16</c:f>
              <c:strCache>
                <c:ptCount val="1"/>
                <c:pt idx="0">
                  <c:v>Dic-24</c:v>
                </c:pt>
              </c:strCache>
            </c:strRef>
          </c:tx>
          <c:spPr>
            <a:solidFill>
              <a:schemeClr val="accent6">
                <a:shade val="62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CARTAGO'!$S$16:$W$16</c:f>
              <c:numCache>
                <c:formatCode>0.00</c:formatCode>
                <c:ptCount val="5"/>
                <c:pt idx="0">
                  <c:v>416.15</c:v>
                </c:pt>
                <c:pt idx="1">
                  <c:v>520.19000000000005</c:v>
                </c:pt>
                <c:pt idx="2">
                  <c:v>695.13</c:v>
                </c:pt>
                <c:pt idx="3">
                  <c:v>817.8</c:v>
                </c:pt>
                <c:pt idx="4">
                  <c:v>981.3599999999999</c:v>
                </c:pt>
              </c:numCache>
            </c:numRef>
          </c:val>
          <c:extLst>
            <c:ext xmlns:c16="http://schemas.microsoft.com/office/drawing/2014/chart" uri="{C3380CC4-5D6E-409C-BE32-E72D297353CC}">
              <c16:uniqueId val="{00000009-44F3-4725-A3FB-E76EA4E29832}"/>
            </c:ext>
          </c:extLst>
        </c:ser>
        <c:ser>
          <c:idx val="10"/>
          <c:order val="10"/>
          <c:tx>
            <c:strRef>
              <c:f>'20. EEP CARTAGO'!$P$17</c:f>
              <c:strCache>
                <c:ptCount val="1"/>
                <c:pt idx="0">
                  <c:v>Ene-25</c:v>
                </c:pt>
              </c:strCache>
            </c:strRef>
          </c:tx>
          <c:spPr>
            <a:solidFill>
              <a:schemeClr val="accent6">
                <a:shade val="51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CARTAGO'!$S$17:$W$17</c:f>
              <c:numCache>
                <c:formatCode>0.00</c:formatCode>
                <c:ptCount val="5"/>
                <c:pt idx="0">
                  <c:v>418.06</c:v>
                </c:pt>
                <c:pt idx="1">
                  <c:v>522.57000000000005</c:v>
                </c:pt>
                <c:pt idx="2">
                  <c:v>723.43</c:v>
                </c:pt>
                <c:pt idx="3">
                  <c:v>851.09</c:v>
                </c:pt>
                <c:pt idx="4">
                  <c:v>1021.308</c:v>
                </c:pt>
              </c:numCache>
            </c:numRef>
          </c:val>
          <c:extLst>
            <c:ext xmlns:c16="http://schemas.microsoft.com/office/drawing/2014/chart" uri="{C3380CC4-5D6E-409C-BE32-E72D297353CC}">
              <c16:uniqueId val="{0000000A-44F3-4725-A3FB-E76EA4E29832}"/>
            </c:ext>
          </c:extLst>
        </c:ser>
        <c:ser>
          <c:idx val="11"/>
          <c:order val="11"/>
          <c:tx>
            <c:strRef>
              <c:f>'20. EEP CARTAGO'!$P$18</c:f>
              <c:strCache>
                <c:ptCount val="1"/>
                <c:pt idx="0">
                  <c:v>Feb-25</c:v>
                </c:pt>
              </c:strCache>
            </c:strRef>
          </c:tx>
          <c:spPr>
            <a:solidFill>
              <a:schemeClr val="accent6">
                <a:shade val="40000"/>
              </a:schemeClr>
            </a:solidFill>
            <a:ln>
              <a:noFill/>
            </a:ln>
            <a:effectLst/>
          </c:spPr>
          <c:invertIfNegative val="0"/>
          <c:cat>
            <c:strRef>
              <c:f>'20. EEP CARTAGO'!$S$6:$W$6</c:f>
              <c:strCache>
                <c:ptCount val="5"/>
                <c:pt idx="0">
                  <c:v>ESTRATO 1</c:v>
                </c:pt>
                <c:pt idx="1">
                  <c:v>ESTRATO 2</c:v>
                </c:pt>
                <c:pt idx="2">
                  <c:v>ESTRATO 3</c:v>
                </c:pt>
                <c:pt idx="3">
                  <c:v>ESTRATO 4</c:v>
                </c:pt>
                <c:pt idx="4">
                  <c:v>ESTRATO 5 y 6, Ind y Com</c:v>
                </c:pt>
              </c:strCache>
            </c:strRef>
          </c:cat>
          <c:val>
            <c:numRef>
              <c:f>'20. EEP CARTAGO'!$S$18:$W$18</c:f>
              <c:numCache>
                <c:formatCode>0.00</c:formatCode>
                <c:ptCount val="5"/>
                <c:pt idx="0">
                  <c:v>421.98</c:v>
                </c:pt>
                <c:pt idx="1">
                  <c:v>527.48</c:v>
                </c:pt>
                <c:pt idx="2">
                  <c:v>714.58</c:v>
                </c:pt>
                <c:pt idx="3">
                  <c:v>840.68</c:v>
                </c:pt>
                <c:pt idx="4">
                  <c:v>1008.8159999999999</c:v>
                </c:pt>
              </c:numCache>
            </c:numRef>
          </c:val>
          <c:extLst>
            <c:ext xmlns:c16="http://schemas.microsoft.com/office/drawing/2014/chart" uri="{C3380CC4-5D6E-409C-BE32-E72D297353CC}">
              <c16:uniqueId val="{0000000B-44F3-4725-A3FB-E76EA4E29832}"/>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 CELSIA COLOMBIA Valle'!$M$6</c:f>
              <c:strCache>
                <c:ptCount val="1"/>
                <c:pt idx="0">
                  <c:v>COT</c:v>
                </c:pt>
              </c:strCache>
            </c:strRef>
          </c:tx>
          <c:spPr>
            <a:ln w="28575" cap="rnd">
              <a:solidFill>
                <a:srgbClr val="FFC000"/>
              </a:solidFill>
              <a:prstDash val="sysDash"/>
              <a:round/>
            </a:ln>
            <a:effectLst/>
          </c:spPr>
          <c:marker>
            <c:symbol val="none"/>
          </c:marker>
          <c:cat>
            <c:strRef>
              <c:f>'2. CELSIA COLOMBIA Valle'!$A$7:$A$18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 CELSIA COLOMBIA Valle'!$M$7:$M$18</c:f>
              <c:numCache>
                <c:formatCode>0.00</c:formatCode>
                <c:ptCount val="12"/>
                <c:pt idx="0">
                  <c:v>53.45</c:v>
                </c:pt>
                <c:pt idx="1">
                  <c:v>52.727429999999998</c:v>
                </c:pt>
                <c:pt idx="2">
                  <c:v>56.374040000000001</c:v>
                </c:pt>
                <c:pt idx="3">
                  <c:v>52.946210000000001</c:v>
                </c:pt>
                <c:pt idx="4">
                  <c:v>56.632199999999997</c:v>
                </c:pt>
                <c:pt idx="5">
                  <c:v>56.45</c:v>
                </c:pt>
                <c:pt idx="6">
                  <c:v>60.01</c:v>
                </c:pt>
                <c:pt idx="7">
                  <c:v>53.47</c:v>
                </c:pt>
                <c:pt idx="8">
                  <c:v>53.13</c:v>
                </c:pt>
                <c:pt idx="9">
                  <c:v>54.29</c:v>
                </c:pt>
                <c:pt idx="10">
                  <c:v>56.79</c:v>
                </c:pt>
                <c:pt idx="11">
                  <c:v>53.9</c:v>
                </c:pt>
              </c:numCache>
            </c:numRef>
          </c:val>
          <c:smooth val="0"/>
          <c:extLst>
            <c:ext xmlns:c16="http://schemas.microsoft.com/office/drawing/2014/chart" uri="{C3380CC4-5D6E-409C-BE32-E72D297353CC}">
              <c16:uniqueId val="{00000000-C2D5-43BF-823E-A3BA5DC8BC6A}"/>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'20. EEP CARTAGO'!$M$6</c:f>
              <c:strCache>
                <c:ptCount val="1"/>
                <c:pt idx="0">
                  <c:v>COT</c:v>
                </c:pt>
              </c:strCache>
            </c:strRef>
          </c:tx>
          <c:spPr>
            <a:ln w="28575" cap="rnd">
              <a:solidFill>
                <a:srgbClr val="FFC000"/>
              </a:solidFill>
              <a:prstDash val="sysDash"/>
              <a:round/>
            </a:ln>
            <a:effectLst/>
          </c:spPr>
          <c:marker>
            <c:symbol val="none"/>
          </c:marker>
          <c:cat>
            <c:strRef>
              <c:f>'20. EEP CARTAGO'!$A$7:$A$18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'20. EEP CARTAGO'!$M$7:$M$18</c:f>
              <c:numCache>
                <c:formatCode>_(* #,##0.00_);_(* \(#,##0.00\);_(* "-"??_);_(@_)</c:formatCode>
                <c:ptCount val="12"/>
                <c:pt idx="0">
                  <c:v>96.242699999999999</c:v>
                </c:pt>
                <c:pt idx="1">
                  <c:v>95.918800000000005</c:v>
                </c:pt>
                <c:pt idx="2">
                  <c:v>89.030699999999996</c:v>
                </c:pt>
                <c:pt idx="3">
                  <c:v>92.445599999999999</c:v>
                </c:pt>
              </c:numCache>
            </c:numRef>
          </c:val>
          <c:smooth val="0"/>
          <c:extLst>
            <c:ext xmlns:c16="http://schemas.microsoft.com/office/drawing/2014/chart" uri="{C3380CC4-5D6E-409C-BE32-E72D297353CC}">
              <c16:uniqueId val="{00000000-490E-4CA6-94AB-6C98DA87E878}"/>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'21. EMEESA'!$J$6</c:f>
              <c:strCache>
                <c:ptCount val="1"/>
                <c:pt idx="0">
                  <c:v>CUV_119</c:v>
                </c:pt>
              </c:strCache>
            </c:strRef>
          </c:tx>
          <c:spPr>
            <a:ln w="28575" cap="rnd">
              <a:solidFill>
                <a:schemeClr val="accent1"/>
              </a:solidFill>
              <a:round/>
            </a:ln>
            <a:effectLst/>
          </c:spPr>
          <c:marker>
            <c:symbol val="none"/>
          </c:marker>
          <c:cat>
            <c:strRef>
              <c:f>'21. EMEESA'!$A$7:$A$18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'21. EMEESA'!$J$7:$J$18</c:f>
              <c:numCache>
                <c:formatCode>0.00</c:formatCode>
                <c:ptCount val="12"/>
                <c:pt idx="0">
                  <c:v>913.92</c:v>
                </c:pt>
                <c:pt idx="1">
                  <c:v>918.12300000000005</c:v>
                </c:pt>
              </c:numCache>
            </c:numRef>
          </c:val>
          <c:smooth val="0"/>
          <c:extLst>
            <c:ext xmlns:c16="http://schemas.microsoft.com/office/drawing/2014/chart" uri="{C3380CC4-5D6E-409C-BE32-E72D297353CC}">
              <c16:uniqueId val="{00000000-E56A-4766-8397-CCFBD4F7AEE2}"/>
            </c:ext>
          </c:extLst>
        </c:ser>
        <c:ser>
          <c:idx val="1"/>
          <c:order val="1"/>
          <c:tx>
            <c:strRef>
              <c:f>'21. EMEESA'!$K$6</c:f>
              <c:strCache>
                <c:ptCount val="1"/>
                <c:pt idx="0">
                  <c:v>CUV_Op</c:v>
                </c:pt>
              </c:strCache>
            </c:strRef>
          </c:tx>
          <c:spPr>
            <a:ln w="28575" cap="rnd">
              <a:solidFill>
                <a:schemeClr val="accent2"/>
              </a:solidFill>
              <a:prstDash val="lgDash"/>
              <a:round/>
            </a:ln>
            <a:effectLst/>
          </c:spPr>
          <c:marker>
            <c:symbol val="none"/>
          </c:marker>
          <c:cat>
            <c:strRef>
              <c:f>'21. EMEESA'!$A$7:$A$18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'21. EMEESA'!$K$7:$K$13</c:f>
              <c:numCache>
                <c:formatCode>0.00</c:formatCode>
                <c:ptCount val="7"/>
              </c:numCache>
            </c:numRef>
          </c:val>
          <c:smooth val="0"/>
          <c:extLst>
            <c:ext xmlns:c16="http://schemas.microsoft.com/office/drawing/2014/chart" uri="{C3380CC4-5D6E-409C-BE32-E72D297353CC}">
              <c16:uniqueId val="{00000001-E56A-4766-8397-CCFBD4F7AEE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'21. EMEESA'!$D$6</c:f>
              <c:strCache>
                <c:ptCount val="1"/>
                <c:pt idx="0">
                  <c:v>GM</c:v>
                </c:pt>
              </c:strCache>
            </c:strRef>
          </c:tx>
          <c:spPr>
            <a:solidFill>
              <a:schemeClr val="accent2"/>
            </a:solidFill>
            <a:ln>
              <a:noFill/>
            </a:ln>
            <a:effectLst/>
          </c:spPr>
          <c:val>
            <c:numRef>
              <c:f>'21. EMEESA'!$D$7:$D$18</c:f>
              <c:numCache>
                <c:formatCode>0.00</c:formatCode>
                <c:ptCount val="12"/>
                <c:pt idx="0">
                  <c:v>383.16399999999999</c:v>
                </c:pt>
                <c:pt idx="1">
                  <c:v>409.529</c:v>
                </c:pt>
              </c:numCache>
            </c:numRef>
          </c:val>
          <c:extLst>
            <c:ext xmlns:c16="http://schemas.microsoft.com/office/drawing/2014/chart" uri="{C3380CC4-5D6E-409C-BE32-E72D297353CC}">
              <c16:uniqueId val="{00000000-8963-41BA-B804-B6E395C17B51}"/>
            </c:ext>
          </c:extLst>
        </c:ser>
        <c:ser>
          <c:idx val="2"/>
          <c:order val="2"/>
          <c:tx>
            <c:strRef>
              <c:f>'21. EMEESA'!$G$6</c:f>
              <c:strCache>
                <c:ptCount val="1"/>
                <c:pt idx="0">
                  <c:v>D</c:v>
                </c:pt>
              </c:strCache>
            </c:strRef>
          </c:tx>
          <c:spPr>
            <a:solidFill>
              <a:schemeClr val="accent3"/>
            </a:solidFill>
            <a:ln>
              <a:noFill/>
            </a:ln>
            <a:effectLst/>
          </c:spPr>
          <c:val>
            <c:numRef>
              <c:f>'21. EMEESA'!$G$7:$G$18</c:f>
              <c:numCache>
                <c:formatCode>0.00</c:formatCode>
                <c:ptCount val="12"/>
                <c:pt idx="0">
                  <c:v>282.04399999999998</c:v>
                </c:pt>
                <c:pt idx="1">
                  <c:v>254.70099999999999</c:v>
                </c:pt>
              </c:numCache>
            </c:numRef>
          </c:val>
          <c:extLst>
            <c:ext xmlns:c16="http://schemas.microsoft.com/office/drawing/2014/chart" uri="{C3380CC4-5D6E-409C-BE32-E72D297353CC}">
              <c16:uniqueId val="{00000001-8963-41BA-B804-B6E395C17B51}"/>
            </c:ext>
          </c:extLst>
        </c:ser>
        <c:ser>
          <c:idx val="3"/>
          <c:order val="3"/>
          <c:tx>
            <c:strRef>
              <c:f>'21. EMEESA'!$H$6</c:f>
              <c:strCache>
                <c:ptCount val="1"/>
                <c:pt idx="0">
                  <c:v>CV</c:v>
                </c:pt>
              </c:strCache>
            </c:strRef>
          </c:tx>
          <c:spPr>
            <a:solidFill>
              <a:schemeClr val="accent4"/>
            </a:solidFill>
            <a:ln>
              <a:noFill/>
            </a:ln>
            <a:effectLst/>
          </c:spPr>
          <c:val>
            <c:numRef>
              <c:f>'21. EMEESA'!$H$7:$H$18</c:f>
              <c:numCache>
                <c:formatCode>0.00</c:formatCode>
                <c:ptCount val="12"/>
                <c:pt idx="0">
                  <c:v>128.30000000000001</c:v>
                </c:pt>
                <c:pt idx="1">
                  <c:v>128.30000000000001</c:v>
                </c:pt>
              </c:numCache>
            </c:numRef>
          </c:val>
          <c:extLst>
            <c:ext xmlns:c16="http://schemas.microsoft.com/office/drawing/2014/chart" uri="{C3380CC4-5D6E-409C-BE32-E72D297353CC}">
              <c16:uniqueId val="{00000002-8963-41BA-B804-B6E395C17B51}"/>
            </c:ext>
          </c:extLst>
        </c:ser>
        <c:ser>
          <c:idx val="4"/>
          <c:order val="4"/>
          <c:tx>
            <c:strRef>
              <c:f>'21. EMEESA'!$F$6</c:f>
              <c:strCache>
                <c:ptCount val="1"/>
                <c:pt idx="0">
                  <c:v>PR</c:v>
                </c:pt>
              </c:strCache>
            </c:strRef>
          </c:tx>
          <c:spPr>
            <a:solidFill>
              <a:schemeClr val="accent5"/>
            </a:solidFill>
            <a:ln>
              <a:noFill/>
            </a:ln>
            <a:effectLst/>
          </c:spPr>
          <c:val>
            <c:numRef>
              <c:f>'21. EMEESA'!$F$7:$F$18</c:f>
              <c:numCache>
                <c:formatCode>0.00</c:formatCode>
                <c:ptCount val="12"/>
                <c:pt idx="0">
                  <c:v>57.719000000000001</c:v>
                </c:pt>
                <c:pt idx="1">
                  <c:v>61.771000000000001</c:v>
                </c:pt>
              </c:numCache>
            </c:numRef>
          </c:val>
          <c:extLst>
            <c:ext xmlns:c16="http://schemas.microsoft.com/office/drawing/2014/chart" uri="{C3380CC4-5D6E-409C-BE32-E72D297353CC}">
              <c16:uniqueId val="{00000003-8963-41BA-B804-B6E395C17B51}"/>
            </c:ext>
          </c:extLst>
        </c:ser>
        <c:ser>
          <c:idx val="5"/>
          <c:order val="5"/>
          <c:tx>
            <c:strRef>
              <c:f>'21. EMEESA'!$E$6</c:f>
              <c:strCache>
                <c:ptCount val="1"/>
                <c:pt idx="0">
                  <c:v>TM</c:v>
                </c:pt>
              </c:strCache>
            </c:strRef>
          </c:tx>
          <c:spPr>
            <a:solidFill>
              <a:schemeClr val="accent6"/>
            </a:solidFill>
            <a:ln>
              <a:noFill/>
            </a:ln>
            <a:effectLst/>
          </c:spPr>
          <c:val>
            <c:numRef>
              <c:f>'21. EMEESA'!$E$7:$E$18</c:f>
              <c:numCache>
                <c:formatCode>0.00</c:formatCode>
                <c:ptCount val="12"/>
                <c:pt idx="0">
                  <c:v>57.433</c:v>
                </c:pt>
                <c:pt idx="1">
                  <c:v>54.267000000000003</c:v>
                </c:pt>
              </c:numCache>
            </c:numRef>
          </c:val>
          <c:extLst>
            <c:ext xmlns:c16="http://schemas.microsoft.com/office/drawing/2014/chart" uri="{C3380CC4-5D6E-409C-BE32-E72D297353CC}">
              <c16:uniqueId val="{00000004-8963-41BA-B804-B6E395C17B51}"/>
            </c:ext>
          </c:extLst>
        </c:ser>
        <c:ser>
          <c:idx val="6"/>
          <c:order val="6"/>
          <c:tx>
            <c:strRef>
              <c:f>'21. EMEESA'!$I$6</c:f>
              <c:strCache>
                <c:ptCount val="1"/>
                <c:pt idx="0">
                  <c:v>RM</c:v>
                </c:pt>
              </c:strCache>
            </c:strRef>
          </c:tx>
          <c:spPr>
            <a:solidFill>
              <a:schemeClr val="accent5">
                <a:lumMod val="75000"/>
              </a:schemeClr>
            </a:solidFill>
            <a:ln>
              <a:noFill/>
            </a:ln>
            <a:effectLst/>
          </c:spPr>
          <c:val>
            <c:numRef>
              <c:f>'21. EMEESA'!$I$7:$I$18</c:f>
              <c:numCache>
                <c:formatCode>0.00</c:formatCode>
                <c:ptCount val="12"/>
                <c:pt idx="0">
                  <c:v>5.2549999999999999</c:v>
                </c:pt>
                <c:pt idx="1">
                  <c:v>9.5510000000000002</c:v>
                </c:pt>
              </c:numCache>
            </c:numRef>
          </c:val>
          <c:extLst>
            <c:ext xmlns:c16="http://schemas.microsoft.com/office/drawing/2014/chart" uri="{C3380CC4-5D6E-409C-BE32-E72D297353CC}">
              <c16:uniqueId val="{00000005-8963-41BA-B804-B6E395C17B51}"/>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'21. EMEESA'!$J$6</c:f>
              <c:strCache>
                <c:ptCount val="1"/>
                <c:pt idx="0">
                  <c:v>CUV_119</c:v>
                </c:pt>
              </c:strCache>
            </c:strRef>
          </c:tx>
          <c:spPr>
            <a:ln w="28575" cap="rnd" cmpd="sng" algn="ctr">
              <a:solidFill>
                <a:schemeClr val="tx1"/>
              </a:solidFill>
              <a:prstDash val="solid"/>
              <a:round/>
            </a:ln>
            <a:effectLst/>
          </c:spPr>
          <c:marker>
            <c:symbol val="none"/>
          </c:marker>
          <c:cat>
            <c:strRef>
              <c:f>'21. EMEESA'!$A$7:$A$18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'21. EMEESA'!$J$7:$J$18</c:f>
              <c:numCache>
                <c:formatCode>0.00</c:formatCode>
                <c:ptCount val="12"/>
                <c:pt idx="0">
                  <c:v>913.92</c:v>
                </c:pt>
                <c:pt idx="1">
                  <c:v>918.12300000000005</c:v>
                </c:pt>
              </c:numCache>
            </c:numRef>
          </c:val>
          <c:smooth val="0"/>
          <c:extLst>
            <c:ext xmlns:c16="http://schemas.microsoft.com/office/drawing/2014/chart" uri="{C3380CC4-5D6E-409C-BE32-E72D297353CC}">
              <c16:uniqueId val="{00000006-8963-41BA-B804-B6E395C17B51}"/>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'21. EMEESA'!$P$7</c:f>
              <c:strCache>
                <c:ptCount val="1"/>
                <c:pt idx="0">
                  <c:v>Mar-24</c:v>
                </c:pt>
              </c:strCache>
            </c:strRef>
          </c:tx>
          <c:spPr>
            <a:solidFill>
              <a:schemeClr val="accent6">
                <a:tint val="4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EMEESA'!$S$7:$W$7</c:f>
              <c:numCache>
                <c:formatCode>0.00</c:formatCode>
                <c:ptCount val="5"/>
                <c:pt idx="0">
                  <c:v>363.56099999999998</c:v>
                </c:pt>
                <c:pt idx="1">
                  <c:v>454.452</c:v>
                </c:pt>
                <c:pt idx="2">
                  <c:v>779.35900000000004</c:v>
                </c:pt>
                <c:pt idx="3">
                  <c:v>913.92</c:v>
                </c:pt>
                <c:pt idx="4">
                  <c:v>1096.704</c:v>
                </c:pt>
              </c:numCache>
            </c:numRef>
          </c:val>
          <c:extLst>
            <c:ext xmlns:c16="http://schemas.microsoft.com/office/drawing/2014/chart" uri="{C3380CC4-5D6E-409C-BE32-E72D297353CC}">
              <c16:uniqueId val="{00000000-5A64-4730-B3AE-F946701AFDAE}"/>
            </c:ext>
          </c:extLst>
        </c:ser>
        <c:ser>
          <c:idx val="1"/>
          <c:order val="1"/>
          <c:tx>
            <c:strRef>
              <c:f>'21. EMEESA'!$P$8</c:f>
              <c:strCache>
                <c:ptCount val="1"/>
                <c:pt idx="0">
                  <c:v>Abr-24</c:v>
                </c:pt>
              </c:strCache>
            </c:strRef>
          </c:tx>
          <c:spPr>
            <a:solidFill>
              <a:schemeClr val="accent6">
                <a:tint val="5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EMEESA'!$S$8:$W$8</c:f>
              <c:numCache>
                <c:formatCode>0.00</c:formatCode>
                <c:ptCount val="5"/>
                <c:pt idx="0">
                  <c:v>367.24900000000002</c:v>
                </c:pt>
                <c:pt idx="1">
                  <c:v>459.06200000000001</c:v>
                </c:pt>
                <c:pt idx="2">
                  <c:v>780.40499999999997</c:v>
                </c:pt>
                <c:pt idx="3">
                  <c:v>918.12300000000005</c:v>
                </c:pt>
                <c:pt idx="4">
                  <c:v>1101.748</c:v>
                </c:pt>
              </c:numCache>
            </c:numRef>
          </c:val>
          <c:extLst>
            <c:ext xmlns:c16="http://schemas.microsoft.com/office/drawing/2014/chart" uri="{C3380CC4-5D6E-409C-BE32-E72D297353CC}">
              <c16:uniqueId val="{00000001-5A64-4730-B3AE-F946701AFDAE}"/>
            </c:ext>
          </c:extLst>
        </c:ser>
        <c:ser>
          <c:idx val="2"/>
          <c:order val="2"/>
          <c:tx>
            <c:strRef>
              <c:f>'21. EMEESA'!$P$9</c:f>
              <c:strCache>
                <c:ptCount val="1"/>
                <c:pt idx="0">
                  <c:v>May-24</c:v>
                </c:pt>
              </c:strCache>
            </c:strRef>
          </c:tx>
          <c:spPr>
            <a:solidFill>
              <a:schemeClr val="accent6">
                <a:tint val="6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EMEESA'!$S$9:$W$9</c:f>
              <c:numCache>
                <c:formatCode>0.00</c:formatCode>
                <c:ptCount val="5"/>
              </c:numCache>
            </c:numRef>
          </c:val>
          <c:extLst>
            <c:ext xmlns:c16="http://schemas.microsoft.com/office/drawing/2014/chart" uri="{C3380CC4-5D6E-409C-BE32-E72D297353CC}">
              <c16:uniqueId val="{00000002-5A64-4730-B3AE-F946701AFDAE}"/>
            </c:ext>
          </c:extLst>
        </c:ser>
        <c:ser>
          <c:idx val="3"/>
          <c:order val="3"/>
          <c:tx>
            <c:strRef>
              <c:f>'21. EMEESA'!$P$10</c:f>
              <c:strCache>
                <c:ptCount val="1"/>
                <c:pt idx="0">
                  <c:v>Jun-24</c:v>
                </c:pt>
              </c:strCache>
            </c:strRef>
          </c:tx>
          <c:spPr>
            <a:solidFill>
              <a:schemeClr val="accent6">
                <a:tint val="7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EMEESA'!$S$10:$W$10</c:f>
              <c:numCache>
                <c:formatCode>0.00</c:formatCode>
                <c:ptCount val="5"/>
              </c:numCache>
            </c:numRef>
          </c:val>
          <c:extLst>
            <c:ext xmlns:c16="http://schemas.microsoft.com/office/drawing/2014/chart" uri="{C3380CC4-5D6E-409C-BE32-E72D297353CC}">
              <c16:uniqueId val="{00000003-5A64-4730-B3AE-F946701AFDAE}"/>
            </c:ext>
          </c:extLst>
        </c:ser>
        <c:ser>
          <c:idx val="4"/>
          <c:order val="4"/>
          <c:tx>
            <c:strRef>
              <c:f>'21. EMEESA'!$P$11</c:f>
              <c:strCache>
                <c:ptCount val="1"/>
                <c:pt idx="0">
                  <c:v>Jul-24</c:v>
                </c:pt>
              </c:strCache>
            </c:strRef>
          </c:tx>
          <c:spPr>
            <a:solidFill>
              <a:schemeClr val="accent6">
                <a:tint val="8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EMEESA'!$S$11:$W$11</c:f>
              <c:numCache>
                <c:formatCode>0.00</c:formatCode>
                <c:ptCount val="5"/>
              </c:numCache>
            </c:numRef>
          </c:val>
          <c:extLst>
            <c:ext xmlns:c16="http://schemas.microsoft.com/office/drawing/2014/chart" uri="{C3380CC4-5D6E-409C-BE32-E72D297353CC}">
              <c16:uniqueId val="{00000004-5A64-4730-B3AE-F946701AFDAE}"/>
            </c:ext>
          </c:extLst>
        </c:ser>
        <c:ser>
          <c:idx val="5"/>
          <c:order val="5"/>
          <c:tx>
            <c:strRef>
              <c:f>'21. EMEESA'!$P$12</c:f>
              <c:strCache>
                <c:ptCount val="1"/>
                <c:pt idx="0">
                  <c:v>Ago-24</c:v>
                </c:pt>
              </c:strCache>
            </c:strRef>
          </c:tx>
          <c:spPr>
            <a:solidFill>
              <a:schemeClr val="accent6">
                <a:tint val="95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EMEESA'!$S$12:$W$12</c:f>
              <c:numCache>
                <c:formatCode>0.00</c:formatCode>
                <c:ptCount val="5"/>
              </c:numCache>
            </c:numRef>
          </c:val>
          <c:extLst>
            <c:ext xmlns:c16="http://schemas.microsoft.com/office/drawing/2014/chart" uri="{C3380CC4-5D6E-409C-BE32-E72D297353CC}">
              <c16:uniqueId val="{00000005-5A64-4730-B3AE-F946701AFDAE}"/>
            </c:ext>
          </c:extLst>
        </c:ser>
        <c:ser>
          <c:idx val="6"/>
          <c:order val="6"/>
          <c:tx>
            <c:strRef>
              <c:f>'21. EMEESA'!$P$13</c:f>
              <c:strCache>
                <c:ptCount val="1"/>
                <c:pt idx="0">
                  <c:v>Sep-24</c:v>
                </c:pt>
              </c:strCache>
            </c:strRef>
          </c:tx>
          <c:spPr>
            <a:solidFill>
              <a:schemeClr val="accent6">
                <a:shade val="94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EMEESA'!$S$13:$W$13</c:f>
              <c:numCache>
                <c:formatCode>0.00</c:formatCode>
                <c:ptCount val="5"/>
              </c:numCache>
            </c:numRef>
          </c:val>
          <c:extLst>
            <c:ext xmlns:c16="http://schemas.microsoft.com/office/drawing/2014/chart" uri="{C3380CC4-5D6E-409C-BE32-E72D297353CC}">
              <c16:uniqueId val="{00000006-5A64-4730-B3AE-F946701AFDAE}"/>
            </c:ext>
          </c:extLst>
        </c:ser>
        <c:ser>
          <c:idx val="7"/>
          <c:order val="7"/>
          <c:tx>
            <c:strRef>
              <c:f>'21. EMEESA'!$P$14</c:f>
              <c:strCache>
                <c:ptCount val="1"/>
                <c:pt idx="0">
                  <c:v>Oct-24</c:v>
                </c:pt>
              </c:strCache>
            </c:strRef>
          </c:tx>
          <c:spPr>
            <a:solidFill>
              <a:schemeClr val="accent6">
                <a:shade val="8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EMEESA'!$S$14:$W$14</c:f>
              <c:numCache>
                <c:formatCode>0.00</c:formatCode>
                <c:ptCount val="5"/>
              </c:numCache>
            </c:numRef>
          </c:val>
          <c:extLst>
            <c:ext xmlns:c16="http://schemas.microsoft.com/office/drawing/2014/chart" uri="{C3380CC4-5D6E-409C-BE32-E72D297353CC}">
              <c16:uniqueId val="{00000007-5A64-4730-B3AE-F946701AFDAE}"/>
            </c:ext>
          </c:extLst>
        </c:ser>
        <c:ser>
          <c:idx val="8"/>
          <c:order val="8"/>
          <c:tx>
            <c:strRef>
              <c:f>'21. EMEESA'!$P$15</c:f>
              <c:strCache>
                <c:ptCount val="1"/>
                <c:pt idx="0">
                  <c:v>Nov-24</c:v>
                </c:pt>
              </c:strCache>
            </c:strRef>
          </c:tx>
          <c:spPr>
            <a:solidFill>
              <a:schemeClr val="accent6">
                <a:shade val="73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EMEESA'!$S$15:$W$15</c:f>
              <c:numCache>
                <c:formatCode>0.00</c:formatCode>
                <c:ptCount val="5"/>
              </c:numCache>
            </c:numRef>
          </c:val>
          <c:extLst>
            <c:ext xmlns:c16="http://schemas.microsoft.com/office/drawing/2014/chart" uri="{C3380CC4-5D6E-409C-BE32-E72D297353CC}">
              <c16:uniqueId val="{00000008-5A64-4730-B3AE-F946701AFDAE}"/>
            </c:ext>
          </c:extLst>
        </c:ser>
        <c:ser>
          <c:idx val="9"/>
          <c:order val="9"/>
          <c:tx>
            <c:strRef>
              <c:f>'21. EMEESA'!$P$16</c:f>
              <c:strCache>
                <c:ptCount val="1"/>
                <c:pt idx="0">
                  <c:v>Dic-24</c:v>
                </c:pt>
              </c:strCache>
            </c:strRef>
          </c:tx>
          <c:spPr>
            <a:solidFill>
              <a:schemeClr val="accent6">
                <a:shade val="62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EMEESA'!$S$16:$W$16</c:f>
              <c:numCache>
                <c:formatCode>0.00</c:formatCode>
                <c:ptCount val="5"/>
              </c:numCache>
            </c:numRef>
          </c:val>
          <c:extLst>
            <c:ext xmlns:c16="http://schemas.microsoft.com/office/drawing/2014/chart" uri="{C3380CC4-5D6E-409C-BE32-E72D297353CC}">
              <c16:uniqueId val="{00000009-5A64-4730-B3AE-F946701AFDAE}"/>
            </c:ext>
          </c:extLst>
        </c:ser>
        <c:ser>
          <c:idx val="10"/>
          <c:order val="10"/>
          <c:tx>
            <c:strRef>
              <c:f>'21. EMEESA'!$P$17</c:f>
              <c:strCache>
                <c:ptCount val="1"/>
                <c:pt idx="0">
                  <c:v>Ene-25</c:v>
                </c:pt>
              </c:strCache>
            </c:strRef>
          </c:tx>
          <c:spPr>
            <a:solidFill>
              <a:schemeClr val="accent6">
                <a:shade val="51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EMEESA'!$S$17:$W$17</c:f>
              <c:numCache>
                <c:formatCode>0.00</c:formatCode>
                <c:ptCount val="5"/>
              </c:numCache>
            </c:numRef>
          </c:val>
          <c:extLst>
            <c:ext xmlns:c16="http://schemas.microsoft.com/office/drawing/2014/chart" uri="{C3380CC4-5D6E-409C-BE32-E72D297353CC}">
              <c16:uniqueId val="{0000000A-5A64-4730-B3AE-F946701AFDAE}"/>
            </c:ext>
          </c:extLst>
        </c:ser>
        <c:ser>
          <c:idx val="11"/>
          <c:order val="11"/>
          <c:tx>
            <c:strRef>
              <c:f>'21. EMEESA'!$P$18</c:f>
              <c:strCache>
                <c:ptCount val="1"/>
                <c:pt idx="0">
                  <c:v>Feb-25</c:v>
                </c:pt>
              </c:strCache>
            </c:strRef>
          </c:tx>
          <c:spPr>
            <a:solidFill>
              <a:schemeClr val="accent6">
                <a:shade val="40000"/>
              </a:schemeClr>
            </a:solidFill>
            <a:ln>
              <a:noFill/>
            </a:ln>
            <a:effectLst/>
          </c:spPr>
          <c:invertIfNegative val="0"/>
          <c:cat>
            <c:strRef>
              <c:f>'21. EMEESA'!$S$6:$W$6</c:f>
              <c:strCache>
                <c:ptCount val="5"/>
                <c:pt idx="0">
                  <c:v>ESTRATO 1</c:v>
                </c:pt>
                <c:pt idx="1">
                  <c:v>ESTRATO 2</c:v>
                </c:pt>
                <c:pt idx="2">
                  <c:v>ESTRATO 3</c:v>
                </c:pt>
                <c:pt idx="3">
                  <c:v>ESTRATO 4</c:v>
                </c:pt>
                <c:pt idx="4">
                  <c:v>ESTRATO 5 y 6, Ind y Com</c:v>
                </c:pt>
              </c:strCache>
            </c:strRef>
          </c:cat>
          <c:val>
            <c:numRef>
              <c:f>'21. EMEESA'!$S$18:$W$18</c:f>
              <c:numCache>
                <c:formatCode>0.00</c:formatCode>
                <c:ptCount val="5"/>
              </c:numCache>
            </c:numRef>
          </c:val>
          <c:extLst>
            <c:ext xmlns:c16="http://schemas.microsoft.com/office/drawing/2014/chart" uri="{C3380CC4-5D6E-409C-BE32-E72D297353CC}">
              <c16:uniqueId val="{0000000B-5A64-4730-B3AE-F946701AFDAE}"/>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'21. EMEESA'!$M$6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'21. EMEESA'!$M$7:$M$18</c:f>
              <c:numCache>
                <c:formatCode>0.00</c:formatCode>
                <c:ptCount val="12"/>
                <c:pt idx="0">
                  <c:v>29.120008899999998</c:v>
                </c:pt>
                <c:pt idx="1">
                  <c:v>29.02</c:v>
                </c:pt>
                <c:pt idx="2">
                  <c:v>44.492626679740717</c:v>
                </c:pt>
                <c:pt idx="3">
                  <c:v>41.307363456633851</c:v>
                </c:pt>
                <c:pt idx="4">
                  <c:v>44.509795458277466</c:v>
                </c:pt>
                <c:pt idx="5">
                  <c:v>45.890678399999999</c:v>
                </c:pt>
                <c:pt idx="6">
                  <c:v>44.56</c:v>
                </c:pt>
                <c:pt idx="7">
                  <c:v>44.98</c:v>
                </c:pt>
                <c:pt idx="8">
                  <c:v>44.23</c:v>
                </c:pt>
                <c:pt idx="9">
                  <c:v>44.71</c:v>
                </c:pt>
                <c:pt idx="10">
                  <c:v>43.68</c:v>
                </c:pt>
                <c:pt idx="11">
                  <c:v>45.67</c:v>
                </c:pt>
              </c:numCache>
            </c:numRef>
          </c:val>
          <c:smooth val="0"/>
          <c:extLst>
            <c:ext xmlns:c16="http://schemas.microsoft.com/office/drawing/2014/chart" uri="{C3380CC4-5D6E-409C-BE32-E72D297353CC}">
              <c16:uniqueId val="{00000000-6D03-462E-9FB8-C8DFF5696AAF}"/>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'22. EMEVASI'!$D$6</c:f>
              <c:strCache>
                <c:ptCount val="1"/>
                <c:pt idx="0">
                  <c:v>GM</c:v>
                </c:pt>
              </c:strCache>
            </c:strRef>
          </c:tx>
          <c:spPr>
            <a:solidFill>
              <a:srgbClr val="ED7D31"/>
            </a:solidFill>
            <a:ln w="25400">
              <a:noFill/>
            </a:ln>
          </c:spPr>
          <c:val>
            <c:numRef>
              <c:f>'22. EMEVASI'!$D$7:$D$18</c:f>
              <c:numCache>
                <c:formatCode>0.00</c:formatCode>
                <c:ptCount val="12"/>
                <c:pt idx="0">
                  <c:v>379.60899999999998</c:v>
                </c:pt>
                <c:pt idx="1">
                  <c:v>407.69779999999997</c:v>
                </c:pt>
                <c:pt idx="2">
                  <c:v>431.84359999999998</c:v>
                </c:pt>
                <c:pt idx="3">
                  <c:v>450.24829999999997</c:v>
                </c:pt>
                <c:pt idx="4">
                  <c:v>458.56889999999999</c:v>
                </c:pt>
                <c:pt idx="5">
                  <c:v>454.96230000000003</c:v>
                </c:pt>
                <c:pt idx="6">
                  <c:v>446.19574999999998</c:v>
                </c:pt>
                <c:pt idx="7">
                  <c:v>449.99599999999998</c:v>
                </c:pt>
                <c:pt idx="8">
                  <c:v>427.84582999999998</c:v>
                </c:pt>
                <c:pt idx="9">
                  <c:v>454.48766999999998</c:v>
                </c:pt>
                <c:pt idx="10">
                  <c:v>429.01972999999998</c:v>
                </c:pt>
                <c:pt idx="11">
                  <c:v>414.02647000000002</c:v>
                </c:pt>
              </c:numCache>
            </c:numRef>
          </c:val>
          <c:extLst>
            <c:ext xmlns:c16="http://schemas.microsoft.com/office/drawing/2014/chart" uri="{C3380CC4-5D6E-409C-BE32-E72D297353CC}">
              <c16:uniqueId val="{00000000-2BF7-4510-BC11-7605D8E11AB0}"/>
            </c:ext>
          </c:extLst>
        </c:ser>
        <c:ser>
          <c:idx val="2"/>
          <c:order val="2"/>
          <c:tx>
            <c:strRef>
              <c:f>'22. EMEVASI'!$G$6</c:f>
              <c:strCache>
                <c:ptCount val="1"/>
                <c:pt idx="0">
                  <c:v>D</c:v>
                </c:pt>
              </c:strCache>
            </c:strRef>
          </c:tx>
          <c:spPr>
            <a:solidFill>
              <a:srgbClr val="A5A5A5"/>
            </a:solidFill>
            <a:ln w="25400">
              <a:noFill/>
            </a:ln>
          </c:spPr>
          <c:val>
            <c:numRef>
              <c:f>'22. EMEVASI'!$G$7:$G$18</c:f>
              <c:numCache>
                <c:formatCode>0.00</c:formatCode>
                <c:ptCount val="12"/>
                <c:pt idx="0">
                  <c:v>258.2337</c:v>
                </c:pt>
                <c:pt idx="1">
                  <c:v>252.5137</c:v>
                </c:pt>
                <c:pt idx="2">
                  <c:v>243.9384</c:v>
                </c:pt>
                <c:pt idx="3">
                  <c:v>244.09620000000001</c:v>
                </c:pt>
                <c:pt idx="4">
                  <c:v>254.7867</c:v>
                </c:pt>
                <c:pt idx="5">
                  <c:v>251.1902</c:v>
                </c:pt>
                <c:pt idx="6">
                  <c:v>239.78276</c:v>
                </c:pt>
                <c:pt idx="7">
                  <c:v>243.935</c:v>
                </c:pt>
                <c:pt idx="8">
                  <c:v>254.69497000000001</c:v>
                </c:pt>
                <c:pt idx="9">
                  <c:v>257.19328999999999</c:v>
                </c:pt>
                <c:pt idx="10">
                  <c:v>249.01036999999999</c:v>
                </c:pt>
                <c:pt idx="11">
                  <c:v>253.23455999999999</c:v>
                </c:pt>
              </c:numCache>
            </c:numRef>
          </c:val>
          <c:extLst>
            <c:ext xmlns:c16="http://schemas.microsoft.com/office/drawing/2014/chart" uri="{C3380CC4-5D6E-409C-BE32-E72D297353CC}">
              <c16:uniqueId val="{00000001-2BF7-4510-BC11-7605D8E11AB0}"/>
            </c:ext>
          </c:extLst>
        </c:ser>
        <c:ser>
          <c:idx val="3"/>
          <c:order val="3"/>
          <c:tx>
            <c:strRef>
              <c:f>'22. EMEVASI'!$H$6</c:f>
              <c:strCache>
                <c:ptCount val="1"/>
                <c:pt idx="0">
                  <c:v>CV</c:v>
                </c:pt>
              </c:strCache>
            </c:strRef>
          </c:tx>
          <c:spPr>
            <a:solidFill>
              <a:srgbClr val="FFC000"/>
            </a:solidFill>
            <a:ln w="25400">
              <a:noFill/>
            </a:ln>
          </c:spPr>
          <c:val>
            <c:numRef>
              <c:f>'22. EMEVASI'!$H$7:$H$18</c:f>
              <c:numCache>
                <c:formatCode>0.00</c:formatCode>
                <c:ptCount val="12"/>
                <c:pt idx="0">
                  <c:v>222.93279999999999</c:v>
                </c:pt>
                <c:pt idx="1">
                  <c:v>211.0745</c:v>
                </c:pt>
                <c:pt idx="2">
                  <c:v>222.4933</c:v>
                </c:pt>
                <c:pt idx="3">
                  <c:v>236.96190000000001</c:v>
                </c:pt>
                <c:pt idx="4">
                  <c:v>229.2045</c:v>
                </c:pt>
                <c:pt idx="5">
                  <c:v>233.93860000000001</c:v>
                </c:pt>
                <c:pt idx="6">
                  <c:v>229.22242</c:v>
                </c:pt>
                <c:pt idx="7">
                  <c:v>236.52379999999999</c:v>
                </c:pt>
                <c:pt idx="8">
                  <c:v>234.47601</c:v>
                </c:pt>
                <c:pt idx="9">
                  <c:v>226.58694</c:v>
                </c:pt>
                <c:pt idx="10">
                  <c:v>232.5617</c:v>
                </c:pt>
                <c:pt idx="11">
                  <c:v>225.30569</c:v>
                </c:pt>
              </c:numCache>
            </c:numRef>
          </c:val>
          <c:extLst>
            <c:ext xmlns:c16="http://schemas.microsoft.com/office/drawing/2014/chart" uri="{C3380CC4-5D6E-409C-BE32-E72D297353CC}">
              <c16:uniqueId val="{00000002-2BF7-4510-BC11-7605D8E11AB0}"/>
            </c:ext>
          </c:extLst>
        </c:ser>
        <c:ser>
          <c:idx val="4"/>
          <c:order val="4"/>
          <c:tx>
            <c:strRef>
              <c:f>'22. EMEVASI'!$F$6</c:f>
              <c:strCache>
                <c:ptCount val="1"/>
                <c:pt idx="0">
                  <c:v>PR</c:v>
                </c:pt>
              </c:strCache>
            </c:strRef>
          </c:tx>
          <c:spPr>
            <a:solidFill>
              <a:srgbClr val="5B9BD5"/>
            </a:solidFill>
            <a:ln w="25400">
              <a:noFill/>
            </a:ln>
          </c:spPr>
          <c:val>
            <c:numRef>
              <c:f>'22. EMEVASI'!$F$7:$F$18</c:f>
              <c:numCache>
                <c:formatCode>0.00</c:formatCode>
                <c:ptCount val="12"/>
                <c:pt idx="0">
                  <c:v>70.391999999999996</c:v>
                </c:pt>
                <c:pt idx="1">
                  <c:v>75.846000000000004</c:v>
                </c:pt>
                <c:pt idx="2">
                  <c:v>78.043800000000005</c:v>
                </c:pt>
                <c:pt idx="3">
                  <c:v>82.6126</c:v>
                </c:pt>
                <c:pt idx="4">
                  <c:v>82.670900000000003</c:v>
                </c:pt>
                <c:pt idx="5">
                  <c:v>82.946600000000004</c:v>
                </c:pt>
                <c:pt idx="6">
                  <c:v>81.300259999999994</c:v>
                </c:pt>
                <c:pt idx="7">
                  <c:v>82.786500000000004</c:v>
                </c:pt>
                <c:pt idx="8">
                  <c:v>78.236369999999994</c:v>
                </c:pt>
                <c:pt idx="9">
                  <c:v>82.767979999999994</c:v>
                </c:pt>
                <c:pt idx="10">
                  <c:v>78.804259999999999</c:v>
                </c:pt>
                <c:pt idx="11">
                  <c:v>75.184380000000004</c:v>
                </c:pt>
              </c:numCache>
            </c:numRef>
          </c:val>
          <c:extLst>
            <c:ext xmlns:c16="http://schemas.microsoft.com/office/drawing/2014/chart" uri="{C3380CC4-5D6E-409C-BE32-E72D297353CC}">
              <c16:uniqueId val="{00000003-2BF7-4510-BC11-7605D8E11AB0}"/>
            </c:ext>
          </c:extLst>
        </c:ser>
        <c:ser>
          <c:idx val="5"/>
          <c:order val="5"/>
          <c:tx>
            <c:strRef>
              <c:f>'22. EMEVASI'!$E$6</c:f>
              <c:strCache>
                <c:ptCount val="1"/>
                <c:pt idx="0">
                  <c:v>TM</c:v>
                </c:pt>
              </c:strCache>
            </c:strRef>
          </c:tx>
          <c:spPr>
            <a:solidFill>
              <a:srgbClr val="70AD47"/>
            </a:solidFill>
            <a:ln w="25400">
              <a:noFill/>
            </a:ln>
          </c:spPr>
          <c:val>
            <c:numRef>
              <c:f>'22. EMEVASI'!$E$7:$E$18</c:f>
              <c:numCache>
                <c:formatCode>0.00</c:formatCode>
                <c:ptCount val="12"/>
                <c:pt idx="0">
                  <c:v>57.433599999999998</c:v>
                </c:pt>
                <c:pt idx="1">
                  <c:v>54.2667</c:v>
                </c:pt>
                <c:pt idx="2">
                  <c:v>47.9634</c:v>
                </c:pt>
                <c:pt idx="3">
                  <c:v>52.837400000000002</c:v>
                </c:pt>
                <c:pt idx="4">
                  <c:v>55.932400000000001</c:v>
                </c:pt>
                <c:pt idx="5">
                  <c:v>57.142000000000003</c:v>
                </c:pt>
                <c:pt idx="6">
                  <c:v>48.551650000000002</c:v>
                </c:pt>
                <c:pt idx="7">
                  <c:v>52.269399999999997</c:v>
                </c:pt>
                <c:pt idx="8">
                  <c:v>55.369109999999999</c:v>
                </c:pt>
                <c:pt idx="9">
                  <c:v>58.192230000000002</c:v>
                </c:pt>
                <c:pt idx="10">
                  <c:v>56.032690000000002</c:v>
                </c:pt>
                <c:pt idx="11">
                  <c:v>49.846739999999997</c:v>
                </c:pt>
              </c:numCache>
            </c:numRef>
          </c:val>
          <c:extLst>
            <c:ext xmlns:c16="http://schemas.microsoft.com/office/drawing/2014/chart" uri="{C3380CC4-5D6E-409C-BE32-E72D297353CC}">
              <c16:uniqueId val="{00000004-2BF7-4510-BC11-7605D8E11AB0}"/>
            </c:ext>
          </c:extLst>
        </c:ser>
        <c:ser>
          <c:idx val="6"/>
          <c:order val="6"/>
          <c:tx>
            <c:strRef>
              <c:f>'22. EMEVASI'!$I$6</c:f>
              <c:strCache>
                <c:ptCount val="1"/>
                <c:pt idx="0">
                  <c:v>RM</c:v>
                </c:pt>
              </c:strCache>
            </c:strRef>
          </c:tx>
          <c:spPr>
            <a:solidFill>
              <a:schemeClr val="accent1">
                <a:lumMod val="40000"/>
                <a:lumOff val="60000"/>
              </a:schemeClr>
            </a:solidFill>
            <a:ln>
              <a:noFill/>
            </a:ln>
            <a:effectLst/>
          </c:spPr>
          <c:val>
            <c:numRef>
              <c:f>'22. EMEVASI'!$I$7:$I$18</c:f>
              <c:numCache>
                <c:formatCode>0.00</c:formatCode>
                <c:ptCount val="12"/>
                <c:pt idx="0">
                  <c:v>6.7820999999999998</c:v>
                </c:pt>
                <c:pt idx="1">
                  <c:v>6.7876000000000003</c:v>
                </c:pt>
                <c:pt idx="2">
                  <c:v>41.713099999999997</c:v>
                </c:pt>
                <c:pt idx="3">
                  <c:v>25.796900000000001</c:v>
                </c:pt>
                <c:pt idx="4">
                  <c:v>28.8827</c:v>
                </c:pt>
                <c:pt idx="5">
                  <c:v>30.911200000000001</c:v>
                </c:pt>
                <c:pt idx="6">
                  <c:v>11.815440000000001</c:v>
                </c:pt>
                <c:pt idx="7">
                  <c:v>-0.43740000000000001</c:v>
                </c:pt>
                <c:pt idx="8">
                  <c:v>3.7857099999999999</c:v>
                </c:pt>
                <c:pt idx="9">
                  <c:v>4.7608300000000003</c:v>
                </c:pt>
                <c:pt idx="10">
                  <c:v>13.73442</c:v>
                </c:pt>
                <c:pt idx="11">
                  <c:v>15.39616</c:v>
                </c:pt>
              </c:numCache>
            </c:numRef>
          </c:val>
          <c:extLst>
            <c:ext xmlns:c16="http://schemas.microsoft.com/office/drawing/2014/chart" uri="{C3380CC4-5D6E-409C-BE32-E72D297353CC}">
              <c16:uniqueId val="{00000005-2BF7-4510-BC11-7605D8E11AB0}"/>
            </c:ext>
          </c:extLst>
        </c:ser>
        <c:dLbls>
          <c:showLegendKey val="0"/>
          <c:showVal val="0"/>
          <c:showCatName val="0"/>
          <c:showSerName val="0"/>
          <c:showPercent val="0"/>
          <c:showBubbleSize val="0"/>
        </c:dLbls>
        <c:axId val="561320656"/>
        <c:axId val="561320264"/>
      </c:areaChart>
      <c:lineChart>
        <c:grouping val="standard"/>
        <c:varyColors val="0"/>
        <c:ser>
          <c:idx val="0"/>
          <c:order val="0"/>
          <c:tx>
            <c:strRef>
              <c:f>'22. EMEVASI'!$J$6</c:f>
              <c:strCache>
                <c:ptCount val="1"/>
                <c:pt idx="0">
                  <c:v>CUV_119</c:v>
                </c:pt>
              </c:strCache>
            </c:strRef>
          </c:tx>
          <c:spPr>
            <a:ln w="38100" cap="rnd">
              <a:solidFill>
                <a:sysClr val="windowText" lastClr="000000"/>
              </a:solidFill>
              <a:round/>
            </a:ln>
            <a:effectLst/>
          </c:spPr>
          <c:marker>
            <c:symbol val="none"/>
          </c:marker>
          <c:cat>
            <c:strRef>
              <c:f>'22. EMEVASI'!$A$7:$A$18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'22. EMEVASI'!$J$7:$J$18</c:f>
              <c:numCache>
                <c:formatCode>0.00</c:formatCode>
                <c:ptCount val="12"/>
                <c:pt idx="0">
                  <c:v>995.38319999999999</c:v>
                </c:pt>
                <c:pt idx="1">
                  <c:v>1008.1862</c:v>
                </c:pt>
                <c:pt idx="2">
                  <c:v>1065.9955</c:v>
                </c:pt>
                <c:pt idx="3">
                  <c:v>1092.5533</c:v>
                </c:pt>
                <c:pt idx="4">
                  <c:v>1110.0462</c:v>
                </c:pt>
                <c:pt idx="5">
                  <c:v>1111.0899999999999</c:v>
                </c:pt>
                <c:pt idx="6">
                  <c:v>1056.8682799999999</c:v>
                </c:pt>
                <c:pt idx="7">
                  <c:v>1065.0742</c:v>
                </c:pt>
                <c:pt idx="8">
                  <c:v>1054.4079999999999</c:v>
                </c:pt>
                <c:pt idx="9">
                  <c:v>1083.98894</c:v>
                </c:pt>
                <c:pt idx="10">
                  <c:v>1059.16317</c:v>
                </c:pt>
                <c:pt idx="11">
                  <c:v>1032.9939999999999</c:v>
                </c:pt>
              </c:numCache>
            </c:numRef>
          </c:val>
          <c:smooth val="0"/>
          <c:extLst>
            <c:ext xmlns:c16="http://schemas.microsoft.com/office/drawing/2014/chart" uri="{C3380CC4-5D6E-409C-BE32-E72D297353CC}">
              <c16:uniqueId val="{00000006-2BF7-4510-BC11-7605D8E11AB0}"/>
            </c:ext>
          </c:extLst>
        </c:ser>
        <c:dLbls>
          <c:showLegendKey val="0"/>
          <c:showVal val="0"/>
          <c:showCatName val="0"/>
          <c:showSerName val="0"/>
          <c:showPercent val="0"/>
          <c:showBubbleSize val="0"/>
        </c:dLbls>
        <c:marker val="1"/>
        <c:smooth val="0"/>
        <c:axId val="561320656"/>
        <c:axId val="561320264"/>
      </c:lineChart>
      <c:catAx>
        <c:axId val="5613206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400" b="1" i="0" u="none" strike="noStrike" baseline="0">
                <a:solidFill>
                  <a:srgbClr val="333333"/>
                </a:solidFill>
                <a:latin typeface="Calibri"/>
                <a:ea typeface="Calibri"/>
                <a:cs typeface="Calibri"/>
              </a:defRPr>
            </a:pPr>
            <a:endParaRPr lang="es-CO"/>
          </a:p>
        </c:txPr>
        <c:crossAx val="561320264"/>
        <c:crosses val="autoZero"/>
        <c:auto val="1"/>
        <c:lblAlgn val="ctr"/>
        <c:lblOffset val="100"/>
        <c:noMultiLvlLbl val="0"/>
      </c:catAx>
      <c:valAx>
        <c:axId val="561320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600" b="1" i="0" u="none" strike="noStrike" baseline="0">
                    <a:solidFill>
                      <a:srgbClr val="333333"/>
                    </a:solidFill>
                    <a:latin typeface="Calibri"/>
                    <a:ea typeface="Calibri"/>
                    <a:cs typeface="Calibri"/>
                  </a:defRPr>
                </a:pPr>
                <a:r>
                  <a:rPr lang="es-CO"/>
                  <a:t>$/kWh</a:t>
                </a:r>
              </a:p>
            </c:rich>
          </c:tx>
          <c:overlay val="0"/>
          <c:spPr>
            <a:noFill/>
            <a:ln w="25400">
              <a:noFill/>
            </a:ln>
          </c:spPr>
        </c:title>
        <c:numFmt formatCode="0" sourceLinked="0"/>
        <c:majorTickMark val="none"/>
        <c:minorTickMark val="none"/>
        <c:tickLblPos val="nextTo"/>
        <c:spPr>
          <a:ln w="9525">
            <a:noFill/>
          </a:ln>
        </c:spPr>
        <c:txPr>
          <a:bodyPr rot="0" vert="horz"/>
          <a:lstStyle/>
          <a:p>
            <a:pPr>
              <a:defRPr sz="1400" b="1" i="0" u="none" strike="noStrike" baseline="0">
                <a:solidFill>
                  <a:srgbClr val="333333"/>
                </a:solidFill>
                <a:latin typeface="Calibri"/>
                <a:ea typeface="Calibri"/>
                <a:cs typeface="Calibri"/>
              </a:defRPr>
            </a:pPr>
            <a:endParaRPr lang="es-CO"/>
          </a:p>
        </c:txPr>
        <c:crossAx val="561320656"/>
        <c:crosses val="autoZero"/>
        <c:crossBetween val="between"/>
      </c:valAx>
      <c:spPr>
        <a:noFill/>
        <a:ln w="25400">
          <a:noFill/>
        </a:ln>
      </c:spPr>
    </c:plotArea>
    <c:legend>
      <c:legendPos val="b"/>
      <c:overlay val="0"/>
      <c:spPr>
        <a:noFill/>
        <a:ln w="25400">
          <a:noFill/>
        </a:ln>
      </c:spPr>
      <c:txPr>
        <a:bodyPr/>
        <a:lstStyle/>
        <a:p>
          <a:pPr>
            <a:defRPr sz="1655" b="0" i="0" u="none" strike="noStrike"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'22. EMEVASI'!$P$7</c:f>
              <c:strCache>
                <c:ptCount val="1"/>
                <c:pt idx="0">
                  <c:v>Mar-24</c:v>
                </c:pt>
              </c:strCache>
            </c:strRef>
          </c:tx>
          <c:spPr>
            <a:solidFill>
              <a:schemeClr val="accent6">
                <a:tint val="4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EMEVASI'!$S$7:$W$7</c:f>
              <c:numCache>
                <c:formatCode>0.00</c:formatCode>
                <c:ptCount val="5"/>
                <c:pt idx="0">
                  <c:v>459.0335</c:v>
                </c:pt>
                <c:pt idx="1">
                  <c:v>573.79179999999997</c:v>
                </c:pt>
                <c:pt idx="2">
                  <c:v>846.07579999999996</c:v>
                </c:pt>
                <c:pt idx="3">
                  <c:v>995.38319999999999</c:v>
                </c:pt>
                <c:pt idx="4">
                  <c:v>1194.4599000000001</c:v>
                </c:pt>
              </c:numCache>
            </c:numRef>
          </c:val>
          <c:extLst>
            <c:ext xmlns:c16="http://schemas.microsoft.com/office/drawing/2014/chart" uri="{C3380CC4-5D6E-409C-BE32-E72D297353CC}">
              <c16:uniqueId val="{00000000-B2CA-4257-A315-857B0D4A8FDC}"/>
            </c:ext>
          </c:extLst>
        </c:ser>
        <c:ser>
          <c:idx val="1"/>
          <c:order val="1"/>
          <c:tx>
            <c:strRef>
              <c:f>'22. EMEVASI'!$P$8</c:f>
              <c:strCache>
                <c:ptCount val="1"/>
                <c:pt idx="0">
                  <c:v>Abr-24</c:v>
                </c:pt>
              </c:strCache>
            </c:strRef>
          </c:tx>
          <c:spPr>
            <a:solidFill>
              <a:schemeClr val="accent6">
                <a:tint val="5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EMEVASI'!$S$8:$W$8</c:f>
              <c:numCache>
                <c:formatCode>0.00</c:formatCode>
                <c:ptCount val="5"/>
                <c:pt idx="0">
                  <c:v>462.26819999999998</c:v>
                </c:pt>
                <c:pt idx="1">
                  <c:v>577.83519999999999</c:v>
                </c:pt>
                <c:pt idx="2">
                  <c:v>856.95830000000001</c:v>
                </c:pt>
                <c:pt idx="3">
                  <c:v>1008.1862</c:v>
                </c:pt>
                <c:pt idx="4">
                  <c:v>1209.8235</c:v>
                </c:pt>
              </c:numCache>
            </c:numRef>
          </c:val>
          <c:extLst>
            <c:ext xmlns:c16="http://schemas.microsoft.com/office/drawing/2014/chart" uri="{C3380CC4-5D6E-409C-BE32-E72D297353CC}">
              <c16:uniqueId val="{00000001-B2CA-4257-A315-857B0D4A8FDC}"/>
            </c:ext>
          </c:extLst>
        </c:ser>
        <c:ser>
          <c:idx val="2"/>
          <c:order val="2"/>
          <c:tx>
            <c:strRef>
              <c:f>'22. EMEVASI'!$P$9</c:f>
              <c:strCache>
                <c:ptCount val="1"/>
                <c:pt idx="0">
                  <c:v>May-24</c:v>
                </c:pt>
              </c:strCache>
            </c:strRef>
          </c:tx>
          <c:spPr>
            <a:solidFill>
              <a:schemeClr val="accent6">
                <a:tint val="6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EMEVASI'!$S$9:$W$9</c:f>
              <c:numCache>
                <c:formatCode>0.00</c:formatCode>
                <c:ptCount val="5"/>
                <c:pt idx="0">
                  <c:v>465.0127</c:v>
                </c:pt>
                <c:pt idx="1">
                  <c:v>581.26589999999999</c:v>
                </c:pt>
                <c:pt idx="2">
                  <c:v>906.09619999999995</c:v>
                </c:pt>
                <c:pt idx="3">
                  <c:v>1065.9955</c:v>
                </c:pt>
                <c:pt idx="4">
                  <c:v>1279.1946</c:v>
                </c:pt>
              </c:numCache>
            </c:numRef>
          </c:val>
          <c:extLst>
            <c:ext xmlns:c16="http://schemas.microsoft.com/office/drawing/2014/chart" uri="{C3380CC4-5D6E-409C-BE32-E72D297353CC}">
              <c16:uniqueId val="{00000002-B2CA-4257-A315-857B0D4A8FDC}"/>
            </c:ext>
          </c:extLst>
        </c:ser>
        <c:ser>
          <c:idx val="3"/>
          <c:order val="3"/>
          <c:tx>
            <c:strRef>
              <c:f>'22. EMEVASI'!$P$10</c:f>
              <c:strCache>
                <c:ptCount val="1"/>
                <c:pt idx="0">
                  <c:v>Jun-24</c:v>
                </c:pt>
              </c:strCache>
            </c:strRef>
          </c:tx>
          <c:spPr>
            <a:solidFill>
              <a:schemeClr val="accent6">
                <a:tint val="7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EMEVASI'!$S$10:$W$10</c:f>
              <c:numCache>
                <c:formatCode>0.00</c:formatCode>
                <c:ptCount val="5"/>
                <c:pt idx="0">
                  <c:v>466.97320000000002</c:v>
                </c:pt>
                <c:pt idx="1">
                  <c:v>583.71640000000002</c:v>
                </c:pt>
                <c:pt idx="2">
                  <c:v>928.6703</c:v>
                </c:pt>
                <c:pt idx="3">
                  <c:v>1092.5533</c:v>
                </c:pt>
                <c:pt idx="4">
                  <c:v>1311.06396</c:v>
                </c:pt>
              </c:numCache>
            </c:numRef>
          </c:val>
          <c:extLst>
            <c:ext xmlns:c16="http://schemas.microsoft.com/office/drawing/2014/chart" uri="{C3380CC4-5D6E-409C-BE32-E72D297353CC}">
              <c16:uniqueId val="{00000003-B2CA-4257-A315-857B0D4A8FDC}"/>
            </c:ext>
          </c:extLst>
        </c:ser>
        <c:ser>
          <c:idx val="4"/>
          <c:order val="4"/>
          <c:tx>
            <c:strRef>
              <c:f>'22. EMEVASI'!$P$11</c:f>
              <c:strCache>
                <c:ptCount val="1"/>
                <c:pt idx="0">
                  <c:v>Jul-24</c:v>
                </c:pt>
              </c:strCache>
            </c:strRef>
          </c:tx>
          <c:spPr>
            <a:solidFill>
              <a:schemeClr val="accent6">
                <a:tint val="8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EMEVASI'!$S$11:$W$11</c:f>
              <c:numCache>
                <c:formatCode>0.00</c:formatCode>
                <c:ptCount val="5"/>
                <c:pt idx="0">
                  <c:v>468.47620000000001</c:v>
                </c:pt>
                <c:pt idx="1">
                  <c:v>585.59519999999998</c:v>
                </c:pt>
                <c:pt idx="2">
                  <c:v>943.53930000000003</c:v>
                </c:pt>
                <c:pt idx="3">
                  <c:v>1110.0462</c:v>
                </c:pt>
                <c:pt idx="4">
                  <c:v>1332.0554399999999</c:v>
                </c:pt>
              </c:numCache>
            </c:numRef>
          </c:val>
          <c:extLst>
            <c:ext xmlns:c16="http://schemas.microsoft.com/office/drawing/2014/chart" uri="{C3380CC4-5D6E-409C-BE32-E72D297353CC}">
              <c16:uniqueId val="{00000004-B2CA-4257-A315-857B0D4A8FDC}"/>
            </c:ext>
          </c:extLst>
        </c:ser>
        <c:ser>
          <c:idx val="5"/>
          <c:order val="5"/>
          <c:tx>
            <c:strRef>
              <c:f>'22. EMEVASI'!$P$12</c:f>
              <c:strCache>
                <c:ptCount val="1"/>
                <c:pt idx="0">
                  <c:v>Ago-24</c:v>
                </c:pt>
              </c:strCache>
            </c:strRef>
          </c:tx>
          <c:spPr>
            <a:solidFill>
              <a:schemeClr val="accent6">
                <a:tint val="95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EMEVASI'!$S$12:$W$12</c:f>
              <c:numCache>
                <c:formatCode>0.00</c:formatCode>
                <c:ptCount val="5"/>
                <c:pt idx="0">
                  <c:v>469.4237</c:v>
                </c:pt>
                <c:pt idx="1">
                  <c:v>586.77959999999996</c:v>
                </c:pt>
                <c:pt idx="2">
                  <c:v>944.42719999999997</c:v>
                </c:pt>
                <c:pt idx="3">
                  <c:v>1111.0899999999999</c:v>
                </c:pt>
                <c:pt idx="4">
                  <c:v>1333.3079999999998</c:v>
                </c:pt>
              </c:numCache>
            </c:numRef>
          </c:val>
          <c:extLst>
            <c:ext xmlns:c16="http://schemas.microsoft.com/office/drawing/2014/chart" uri="{C3380CC4-5D6E-409C-BE32-E72D297353CC}">
              <c16:uniqueId val="{00000005-B2CA-4257-A315-857B0D4A8FDC}"/>
            </c:ext>
          </c:extLst>
        </c:ser>
        <c:ser>
          <c:idx val="6"/>
          <c:order val="6"/>
          <c:tx>
            <c:strRef>
              <c:f>'22. EMEVASI'!$P$13</c:f>
              <c:strCache>
                <c:ptCount val="1"/>
                <c:pt idx="0">
                  <c:v>Sep-24</c:v>
                </c:pt>
              </c:strCache>
            </c:strRef>
          </c:tx>
          <c:spPr>
            <a:solidFill>
              <a:schemeClr val="accent6">
                <a:shade val="94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EMEVASI'!$S$13:$W$13</c:f>
              <c:numCache>
                <c:formatCode>0.00</c:formatCode>
                <c:ptCount val="5"/>
                <c:pt idx="0">
                  <c:v>469.4237</c:v>
                </c:pt>
                <c:pt idx="1">
                  <c:v>586.77959999999996</c:v>
                </c:pt>
                <c:pt idx="2">
                  <c:v>898.33799999999997</c:v>
                </c:pt>
                <c:pt idx="3">
                  <c:v>1056.8682799999999</c:v>
                </c:pt>
                <c:pt idx="4">
                  <c:v>1268.2419359999999</c:v>
                </c:pt>
              </c:numCache>
            </c:numRef>
          </c:val>
          <c:extLst>
            <c:ext xmlns:c16="http://schemas.microsoft.com/office/drawing/2014/chart" uri="{C3380CC4-5D6E-409C-BE32-E72D297353CC}">
              <c16:uniqueId val="{00000006-B2CA-4257-A315-857B0D4A8FDC}"/>
            </c:ext>
          </c:extLst>
        </c:ser>
        <c:ser>
          <c:idx val="7"/>
          <c:order val="7"/>
          <c:tx>
            <c:strRef>
              <c:f>'22. EMEVASI'!$P$14</c:f>
              <c:strCache>
                <c:ptCount val="1"/>
                <c:pt idx="0">
                  <c:v>Oct-24</c:v>
                </c:pt>
              </c:strCache>
            </c:strRef>
          </c:tx>
          <c:spPr>
            <a:solidFill>
              <a:schemeClr val="accent6">
                <a:shade val="8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EMEVASI'!$S$14:$W$14</c:f>
              <c:numCache>
                <c:formatCode>0.00</c:formatCode>
                <c:ptCount val="5"/>
                <c:pt idx="0">
                  <c:v>470.56729999999999</c:v>
                </c:pt>
                <c:pt idx="1">
                  <c:v>588.20910000000003</c:v>
                </c:pt>
                <c:pt idx="2">
                  <c:v>905.31299999999999</c:v>
                </c:pt>
                <c:pt idx="3">
                  <c:v>1065.0742</c:v>
                </c:pt>
                <c:pt idx="4">
                  <c:v>1278.0890400000001</c:v>
                </c:pt>
              </c:numCache>
            </c:numRef>
          </c:val>
          <c:extLst>
            <c:ext xmlns:c16="http://schemas.microsoft.com/office/drawing/2014/chart" uri="{C3380CC4-5D6E-409C-BE32-E72D297353CC}">
              <c16:uniqueId val="{00000007-B2CA-4257-A315-857B0D4A8FDC}"/>
            </c:ext>
          </c:extLst>
        </c:ser>
        <c:ser>
          <c:idx val="8"/>
          <c:order val="8"/>
          <c:tx>
            <c:strRef>
              <c:f>'22. EMEVASI'!$P$15</c:f>
              <c:strCache>
                <c:ptCount val="1"/>
                <c:pt idx="0">
                  <c:v>Nov-24</c:v>
                </c:pt>
              </c:strCache>
            </c:strRef>
          </c:tx>
          <c:spPr>
            <a:solidFill>
              <a:schemeClr val="accent6">
                <a:shade val="73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EMEVASI'!$S$15:$W$15</c:f>
              <c:numCache>
                <c:formatCode>0.00</c:formatCode>
                <c:ptCount val="5"/>
                <c:pt idx="0">
                  <c:v>469.94650000000001</c:v>
                </c:pt>
                <c:pt idx="1">
                  <c:v>587.43309999999997</c:v>
                </c:pt>
                <c:pt idx="2">
                  <c:v>896.24680000000001</c:v>
                </c:pt>
                <c:pt idx="3">
                  <c:v>1054.4079999999999</c:v>
                </c:pt>
                <c:pt idx="4">
                  <c:v>1265.2895999999998</c:v>
                </c:pt>
              </c:numCache>
            </c:numRef>
          </c:val>
          <c:extLst>
            <c:ext xmlns:c16="http://schemas.microsoft.com/office/drawing/2014/chart" uri="{C3380CC4-5D6E-409C-BE32-E72D297353CC}">
              <c16:uniqueId val="{00000008-B2CA-4257-A315-857B0D4A8FDC}"/>
            </c:ext>
          </c:extLst>
        </c:ser>
        <c:ser>
          <c:idx val="9"/>
          <c:order val="9"/>
          <c:tx>
            <c:strRef>
              <c:f>'22. EMEVASI'!$P$16</c:f>
              <c:strCache>
                <c:ptCount val="1"/>
                <c:pt idx="0">
                  <c:v>Dic-24</c:v>
                </c:pt>
              </c:strCache>
            </c:strRef>
          </c:tx>
          <c:spPr>
            <a:solidFill>
              <a:schemeClr val="accent6">
                <a:shade val="62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EMEVASI'!$S$16:$W$16</c:f>
              <c:numCache>
                <c:formatCode>0.00</c:formatCode>
                <c:ptCount val="5"/>
                <c:pt idx="0">
                  <c:v>471.2208</c:v>
                </c:pt>
                <c:pt idx="1">
                  <c:v>589.02589999999998</c:v>
                </c:pt>
                <c:pt idx="2">
                  <c:v>921.39059999999995</c:v>
                </c:pt>
                <c:pt idx="3">
                  <c:v>1083.98894</c:v>
                </c:pt>
                <c:pt idx="4">
                  <c:v>1300.7867279999998</c:v>
                </c:pt>
              </c:numCache>
            </c:numRef>
          </c:val>
          <c:extLst>
            <c:ext xmlns:c16="http://schemas.microsoft.com/office/drawing/2014/chart" uri="{C3380CC4-5D6E-409C-BE32-E72D297353CC}">
              <c16:uniqueId val="{00000009-B2CA-4257-A315-857B0D4A8FDC}"/>
            </c:ext>
          </c:extLst>
        </c:ser>
        <c:ser>
          <c:idx val="10"/>
          <c:order val="10"/>
          <c:tx>
            <c:strRef>
              <c:f>'22. EMEVASI'!$P$17</c:f>
              <c:strCache>
                <c:ptCount val="1"/>
                <c:pt idx="0">
                  <c:v>Ene-25</c:v>
                </c:pt>
              </c:strCache>
            </c:strRef>
          </c:tx>
          <c:spPr>
            <a:solidFill>
              <a:schemeClr val="accent6">
                <a:shade val="51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EMEVASI'!$S$17:$W$17</c:f>
              <c:numCache>
                <c:formatCode>0.00</c:formatCode>
                <c:ptCount val="5"/>
                <c:pt idx="0">
                  <c:v>473.37720000000002</c:v>
                </c:pt>
                <c:pt idx="1">
                  <c:v>591.72149999999999</c:v>
                </c:pt>
                <c:pt idx="2">
                  <c:v>900.28869999999995</c:v>
                </c:pt>
                <c:pt idx="3">
                  <c:v>1059.1600000000001</c:v>
                </c:pt>
                <c:pt idx="4">
                  <c:v>1270.992</c:v>
                </c:pt>
              </c:numCache>
            </c:numRef>
          </c:val>
          <c:extLst>
            <c:ext xmlns:c16="http://schemas.microsoft.com/office/drawing/2014/chart" uri="{C3380CC4-5D6E-409C-BE32-E72D297353CC}">
              <c16:uniqueId val="{0000000A-B2CA-4257-A315-857B0D4A8FDC}"/>
            </c:ext>
          </c:extLst>
        </c:ser>
        <c:ser>
          <c:idx val="11"/>
          <c:order val="11"/>
          <c:tx>
            <c:strRef>
              <c:f>'22. EMEVASI'!$P$18</c:f>
              <c:strCache>
                <c:ptCount val="1"/>
                <c:pt idx="0">
                  <c:v>Feb-25</c:v>
                </c:pt>
              </c:strCache>
            </c:strRef>
          </c:tx>
          <c:spPr>
            <a:solidFill>
              <a:schemeClr val="accent6">
                <a:shade val="40000"/>
              </a:schemeClr>
            </a:solidFill>
            <a:ln>
              <a:noFill/>
            </a:ln>
            <a:effectLst/>
          </c:spPr>
          <c:invertIfNegative val="0"/>
          <c:cat>
            <c:strRef>
              <c:f>'22. EMEVASI'!$S$6:$W$6</c:f>
              <c:strCache>
                <c:ptCount val="5"/>
                <c:pt idx="0">
                  <c:v>ESTRATO 1</c:v>
                </c:pt>
                <c:pt idx="1">
                  <c:v>ESTRATO 2</c:v>
                </c:pt>
                <c:pt idx="2">
                  <c:v>ESTRATO 3</c:v>
                </c:pt>
                <c:pt idx="3">
                  <c:v>ESTRATO 4</c:v>
                </c:pt>
                <c:pt idx="4">
                  <c:v>ESTRATO 5 y 6, Ind y Com</c:v>
                </c:pt>
              </c:strCache>
            </c:strRef>
          </c:cat>
          <c:val>
            <c:numRef>
              <c:f>'22. EMEVASI'!$S$18:$W$18</c:f>
              <c:numCache>
                <c:formatCode>0.00</c:formatCode>
                <c:ptCount val="5"/>
                <c:pt idx="0">
                  <c:v>477.82089999999999</c:v>
                </c:pt>
                <c:pt idx="1">
                  <c:v>597.27610000000004</c:v>
                </c:pt>
                <c:pt idx="2">
                  <c:v>878.04489999999998</c:v>
                </c:pt>
                <c:pt idx="3">
                  <c:v>1032.9939999999999</c:v>
                </c:pt>
                <c:pt idx="4">
                  <c:v>1239.5927999999999</c:v>
                </c:pt>
              </c:numCache>
            </c:numRef>
          </c:val>
          <c:extLst>
            <c:ext xmlns:c16="http://schemas.microsoft.com/office/drawing/2014/chart" uri="{C3380CC4-5D6E-409C-BE32-E72D297353CC}">
              <c16:uniqueId val="{0000000B-B2CA-4257-A315-857B0D4A8FDC}"/>
            </c:ext>
          </c:extLst>
        </c:ser>
        <c:dLbls>
          <c:showLegendKey val="0"/>
          <c:showVal val="0"/>
          <c:showCatName val="0"/>
          <c:showSerName val="0"/>
          <c:showPercent val="0"/>
          <c:showBubbleSize val="0"/>
        </c:dLbls>
        <c:gapWidth val="150"/>
        <c:axId val="561323400"/>
        <c:axId val="561321048"/>
      </c:barChart>
      <c:catAx>
        <c:axId val="561323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561321048"/>
        <c:crosses val="autoZero"/>
        <c:auto val="1"/>
        <c:lblAlgn val="ctr"/>
        <c:lblOffset val="100"/>
        <c:noMultiLvlLbl val="0"/>
      </c:catAx>
      <c:valAx>
        <c:axId val="561321048"/>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561323400"/>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470"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'22. EMEVASI'!$J$6</c:f>
              <c:strCache>
                <c:ptCount val="1"/>
                <c:pt idx="0">
                  <c:v>CUV_119</c:v>
                </c:pt>
              </c:strCache>
            </c:strRef>
          </c:tx>
          <c:spPr>
            <a:ln w="28575" cap="rnd">
              <a:solidFill>
                <a:schemeClr val="accent1"/>
              </a:solidFill>
              <a:round/>
            </a:ln>
            <a:effectLst/>
          </c:spPr>
          <c:marker>
            <c:symbol val="none"/>
          </c:marker>
          <c:cat>
            <c:strRef>
              <c:f>'22. EMEVASI'!$A$7:$A$18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'22. EMEVASI'!$J$7:$J$18</c:f>
              <c:numCache>
                <c:formatCode>0.00</c:formatCode>
                <c:ptCount val="12"/>
                <c:pt idx="0">
                  <c:v>995.38319999999999</c:v>
                </c:pt>
                <c:pt idx="1">
                  <c:v>1008.1862</c:v>
                </c:pt>
                <c:pt idx="2">
                  <c:v>1065.9955</c:v>
                </c:pt>
                <c:pt idx="3">
                  <c:v>1092.5533</c:v>
                </c:pt>
                <c:pt idx="4">
                  <c:v>1110.0462</c:v>
                </c:pt>
                <c:pt idx="5">
                  <c:v>1111.0899999999999</c:v>
                </c:pt>
                <c:pt idx="6">
                  <c:v>1056.8682799999999</c:v>
                </c:pt>
                <c:pt idx="7">
                  <c:v>1065.0742</c:v>
                </c:pt>
                <c:pt idx="8">
                  <c:v>1054.4079999999999</c:v>
                </c:pt>
                <c:pt idx="9">
                  <c:v>1083.98894</c:v>
                </c:pt>
                <c:pt idx="10">
                  <c:v>1059.16317</c:v>
                </c:pt>
                <c:pt idx="11">
                  <c:v>1032.9939999999999</c:v>
                </c:pt>
              </c:numCache>
            </c:numRef>
          </c:val>
          <c:smooth val="0"/>
          <c:extLst>
            <c:ext xmlns:c16="http://schemas.microsoft.com/office/drawing/2014/chart" uri="{C3380CC4-5D6E-409C-BE32-E72D297353CC}">
              <c16:uniqueId val="{00000000-F9DF-41B6-B927-88031E188003}"/>
            </c:ext>
          </c:extLst>
        </c:ser>
        <c:ser>
          <c:idx val="1"/>
          <c:order val="1"/>
          <c:tx>
            <c:strRef>
              <c:f>'22. EMEVASI'!$K$6</c:f>
              <c:strCache>
                <c:ptCount val="1"/>
                <c:pt idx="0">
                  <c:v>CUV_Op</c:v>
                </c:pt>
              </c:strCache>
            </c:strRef>
          </c:tx>
          <c:spPr>
            <a:ln w="28575" cap="rnd">
              <a:solidFill>
                <a:schemeClr val="accent2"/>
              </a:solidFill>
              <a:prstDash val="lgDash"/>
              <a:round/>
            </a:ln>
            <a:effectLst/>
          </c:spPr>
          <c:marker>
            <c:symbol val="none"/>
          </c:marker>
          <c:cat>
            <c:strRef>
              <c:f>'22. EMEVASI'!$A$7:$A$18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'22. EMEVASI'!$K$7:$K$18</c:f>
              <c:numCache>
                <c:formatCode>0.00</c:formatCode>
                <c:ptCount val="12"/>
              </c:numCache>
            </c:numRef>
          </c:val>
          <c:smooth val="0"/>
          <c:extLst>
            <c:ext xmlns:c16="http://schemas.microsoft.com/office/drawing/2014/chart" uri="{C3380CC4-5D6E-409C-BE32-E72D297353CC}">
              <c16:uniqueId val="{00000001-F9DF-41B6-B927-88031E188003}"/>
            </c:ext>
          </c:extLst>
        </c:ser>
        <c:dLbls>
          <c:showLegendKey val="0"/>
          <c:showVal val="0"/>
          <c:showCatName val="0"/>
          <c:showSerName val="0"/>
          <c:showPercent val="0"/>
          <c:showBubbleSize val="0"/>
        </c:dLbls>
        <c:smooth val="0"/>
        <c:axId val="471688824"/>
        <c:axId val="606217040"/>
      </c:lineChart>
      <c:catAx>
        <c:axId val="47168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6217040"/>
        <c:crosses val="autoZero"/>
        <c:auto val="1"/>
        <c:lblAlgn val="ctr"/>
        <c:lblOffset val="100"/>
        <c:noMultiLvlLbl val="0"/>
      </c:catAx>
      <c:valAx>
        <c:axId val="606217040"/>
        <c:scaling>
          <c:orientation val="minMax"/>
          <c:min val="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71688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'22. EMEVASI'!$M$6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'22. EMEVASI'!$M$7:$M$18</c:f>
              <c:numCache>
                <c:formatCode>0.00</c:formatCode>
                <c:ptCount val="12"/>
              </c:numCache>
            </c:numRef>
          </c:val>
          <c:smooth val="0"/>
          <c:extLst>
            <c:ext xmlns:c16="http://schemas.microsoft.com/office/drawing/2014/chart" uri="{C3380CC4-5D6E-409C-BE32-E72D297353CC}">
              <c16:uniqueId val="{00000000-CA7E-407F-8F6E-9692D1F3C4B2}"/>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'23. EMSA'!$J$6</c:f>
              <c:strCache>
                <c:ptCount val="1"/>
                <c:pt idx="0">
                  <c:v>CUV_119</c:v>
                </c:pt>
              </c:strCache>
            </c:strRef>
          </c:tx>
          <c:spPr>
            <a:ln w="28575" cap="rnd">
              <a:solidFill>
                <a:schemeClr val="accent1"/>
              </a:solidFill>
              <a:round/>
            </a:ln>
            <a:effectLst/>
          </c:spPr>
          <c:marker>
            <c:symbol val="none"/>
          </c:marker>
          <c:cat>
            <c:strRef>
              <c:f>'23. EMSA'!$A$7:$A$18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'23. EMSA'!$J$7:$J$18</c:f>
              <c:numCache>
                <c:formatCode>0.00</c:formatCode>
                <c:ptCount val="12"/>
                <c:pt idx="0">
                  <c:v>908.42</c:v>
                </c:pt>
                <c:pt idx="1">
                  <c:v>911.13</c:v>
                </c:pt>
                <c:pt idx="2">
                  <c:v>928.3</c:v>
                </c:pt>
                <c:pt idx="3">
                  <c:v>885.55</c:v>
                </c:pt>
                <c:pt idx="4">
                  <c:v>837.08</c:v>
                </c:pt>
                <c:pt idx="5">
                  <c:v>835.75</c:v>
                </c:pt>
                <c:pt idx="6">
                  <c:v>854.12860000000001</c:v>
                </c:pt>
                <c:pt idx="7">
                  <c:v>917.95169999999996</c:v>
                </c:pt>
                <c:pt idx="8">
                  <c:v>944.95960000000002</c:v>
                </c:pt>
                <c:pt idx="9">
                  <c:v>925.25139999999999</c:v>
                </c:pt>
                <c:pt idx="10">
                  <c:v>938.79070000000002</c:v>
                </c:pt>
                <c:pt idx="11">
                  <c:v>934.88239999999996</c:v>
                </c:pt>
              </c:numCache>
            </c:numRef>
          </c:val>
          <c:smooth val="0"/>
          <c:extLst>
            <c:ext xmlns:c16="http://schemas.microsoft.com/office/drawing/2014/chart" uri="{C3380CC4-5D6E-409C-BE32-E72D297353CC}">
              <c16:uniqueId val="{00000000-4C9B-4922-B624-B822533704BD}"/>
            </c:ext>
          </c:extLst>
        </c:ser>
        <c:ser>
          <c:idx val="1"/>
          <c:order val="1"/>
          <c:tx>
            <c:strRef>
              <c:f>'23. EMSA'!$K$6</c:f>
              <c:strCache>
                <c:ptCount val="1"/>
                <c:pt idx="0">
                  <c:v>CUV_Op</c:v>
                </c:pt>
              </c:strCache>
            </c:strRef>
          </c:tx>
          <c:spPr>
            <a:ln w="28575" cap="rnd">
              <a:solidFill>
                <a:schemeClr val="accent2"/>
              </a:solidFill>
              <a:prstDash val="lgDash"/>
              <a:round/>
            </a:ln>
            <a:effectLst/>
          </c:spPr>
          <c:marker>
            <c:symbol val="none"/>
          </c:marker>
          <c:cat>
            <c:strRef>
              <c:f>'23. EMSA'!$A$7:$A$18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'23. EMSA'!$K$7:$K$13</c:f>
              <c:numCache>
                <c:formatCode>0.00</c:formatCode>
                <c:ptCount val="7"/>
              </c:numCache>
            </c:numRef>
          </c:val>
          <c:smooth val="0"/>
          <c:extLst>
            <c:ext xmlns:c16="http://schemas.microsoft.com/office/drawing/2014/chart" uri="{C3380CC4-5D6E-409C-BE32-E72D297353CC}">
              <c16:uniqueId val="{00000001-4C9B-4922-B624-B822533704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 CELSIA COLOMBIA Tolima'!$J$6</c:f>
              <c:strCache>
                <c:ptCount val="1"/>
                <c:pt idx="0">
                  <c:v>CUV_119</c:v>
                </c:pt>
              </c:strCache>
            </c:strRef>
          </c:tx>
          <c:spPr>
            <a:ln w="28575" cap="rnd">
              <a:solidFill>
                <a:schemeClr val="accent1"/>
              </a:solidFill>
              <a:round/>
            </a:ln>
            <a:effectLst/>
          </c:spPr>
          <c:marker>
            <c:symbol val="none"/>
          </c:marker>
          <c:cat>
            <c:strRef>
              <c:f>'3. CELSIA COLOMBIA Tolima'!$A$7:$A$18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'3. CELSIA COLOMBIA Tolima'!$J$7:$J$18</c:f>
              <c:numCache>
                <c:formatCode>0.00</c:formatCode>
                <c:ptCount val="12"/>
                <c:pt idx="0">
                  <c:v>958.3</c:v>
                </c:pt>
                <c:pt idx="1">
                  <c:v>993.3</c:v>
                </c:pt>
                <c:pt idx="2">
                  <c:v>1019.07</c:v>
                </c:pt>
                <c:pt idx="3">
                  <c:v>906.06</c:v>
                </c:pt>
                <c:pt idx="4">
                  <c:v>917.03</c:v>
                </c:pt>
                <c:pt idx="5">
                  <c:v>930.35</c:v>
                </c:pt>
                <c:pt idx="6">
                  <c:v>967.14</c:v>
                </c:pt>
                <c:pt idx="7">
                  <c:v>1013.66</c:v>
                </c:pt>
                <c:pt idx="8">
                  <c:v>1012.59</c:v>
                </c:pt>
                <c:pt idx="9">
                  <c:v>1042.8599999999999</c:v>
                </c:pt>
                <c:pt idx="10">
                  <c:v>1045.6099999999999</c:v>
                </c:pt>
                <c:pt idx="11">
                  <c:v>1046.96</c:v>
                </c:pt>
              </c:numCache>
            </c:numRef>
          </c:val>
          <c:smooth val="0"/>
          <c:extLst>
            <c:ext xmlns:c16="http://schemas.microsoft.com/office/drawing/2014/chart" uri="{C3380CC4-5D6E-409C-BE32-E72D297353CC}">
              <c16:uniqueId val="{00000000-B995-4A77-8F2C-09635233392B}"/>
            </c:ext>
          </c:extLst>
        </c:ser>
        <c:ser>
          <c:idx val="1"/>
          <c:order val="1"/>
          <c:tx>
            <c:strRef>
              <c:f>'3. CELSIA COLOMBIA Tolima'!$K$6</c:f>
              <c:strCache>
                <c:ptCount val="1"/>
                <c:pt idx="0">
                  <c:v>CUV_Op</c:v>
                </c:pt>
              </c:strCache>
            </c:strRef>
          </c:tx>
          <c:spPr>
            <a:ln w="28575" cap="rnd">
              <a:solidFill>
                <a:schemeClr val="accent2"/>
              </a:solidFill>
              <a:prstDash val="lgDash"/>
              <a:round/>
            </a:ln>
            <a:effectLst/>
          </c:spPr>
          <c:marker>
            <c:symbol val="none"/>
          </c:marker>
          <c:cat>
            <c:strRef>
              <c:f>'3. CELSIA COLOMBIA Tolima'!$A$7:$A$18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'3. CELSIA COLOMBIA Tolima'!$K$7:$K$13</c:f>
              <c:numCache>
                <c:formatCode>0.00</c:formatCode>
                <c:ptCount val="7"/>
              </c:numCache>
            </c:numRef>
          </c:val>
          <c:smooth val="0"/>
          <c:extLst>
            <c:ext xmlns:c16="http://schemas.microsoft.com/office/drawing/2014/chart" uri="{C3380CC4-5D6E-409C-BE32-E72D297353CC}">
              <c16:uniqueId val="{00000001-B995-4A77-8F2C-09635233392B}"/>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sz="800"/>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'23. EMSA'!$D$6</c:f>
              <c:strCache>
                <c:ptCount val="1"/>
                <c:pt idx="0">
                  <c:v>GM</c:v>
                </c:pt>
              </c:strCache>
            </c:strRef>
          </c:tx>
          <c:spPr>
            <a:solidFill>
              <a:schemeClr val="accent2"/>
            </a:solidFill>
            <a:ln>
              <a:noFill/>
            </a:ln>
            <a:effectLst/>
          </c:spPr>
          <c:val>
            <c:numRef>
              <c:f>'23. EMSA'!$D$7:$D$18</c:f>
              <c:numCache>
                <c:formatCode>0.00</c:formatCode>
                <c:ptCount val="12"/>
                <c:pt idx="0">
                  <c:v>385.94</c:v>
                </c:pt>
                <c:pt idx="1">
                  <c:v>396.01</c:v>
                </c:pt>
                <c:pt idx="2">
                  <c:v>398.53</c:v>
                </c:pt>
                <c:pt idx="3">
                  <c:v>366.92</c:v>
                </c:pt>
                <c:pt idx="4">
                  <c:v>304.02</c:v>
                </c:pt>
                <c:pt idx="5">
                  <c:v>304.51</c:v>
                </c:pt>
                <c:pt idx="6">
                  <c:v>338.84780000000001</c:v>
                </c:pt>
                <c:pt idx="7">
                  <c:v>397.1354</c:v>
                </c:pt>
                <c:pt idx="8">
                  <c:v>401.99540000000002</c:v>
                </c:pt>
                <c:pt idx="9">
                  <c:v>371.38099999999997</c:v>
                </c:pt>
                <c:pt idx="10">
                  <c:v>404.27140000000003</c:v>
                </c:pt>
                <c:pt idx="11">
                  <c:v>396.05369999999999</c:v>
                </c:pt>
              </c:numCache>
            </c:numRef>
          </c:val>
          <c:extLst>
            <c:ext xmlns:c16="http://schemas.microsoft.com/office/drawing/2014/chart" uri="{C3380CC4-5D6E-409C-BE32-E72D297353CC}">
              <c16:uniqueId val="{00000000-25C3-428B-A922-E368B492F04D}"/>
            </c:ext>
          </c:extLst>
        </c:ser>
        <c:ser>
          <c:idx val="2"/>
          <c:order val="2"/>
          <c:tx>
            <c:strRef>
              <c:f>'23. EMSA'!$G$6</c:f>
              <c:strCache>
                <c:ptCount val="1"/>
                <c:pt idx="0">
                  <c:v>D</c:v>
                </c:pt>
              </c:strCache>
            </c:strRef>
          </c:tx>
          <c:spPr>
            <a:solidFill>
              <a:schemeClr val="accent3"/>
            </a:solidFill>
            <a:ln>
              <a:noFill/>
            </a:ln>
            <a:effectLst/>
          </c:spPr>
          <c:val>
            <c:numRef>
              <c:f>'23. EMSA'!$G$7:$G$18</c:f>
              <c:numCache>
                <c:formatCode>0.00</c:formatCode>
                <c:ptCount val="12"/>
                <c:pt idx="0">
                  <c:v>258.23</c:v>
                </c:pt>
                <c:pt idx="1">
                  <c:v>252.51</c:v>
                </c:pt>
                <c:pt idx="2">
                  <c:v>243.94</c:v>
                </c:pt>
                <c:pt idx="3">
                  <c:v>244.1</c:v>
                </c:pt>
                <c:pt idx="4">
                  <c:v>254.79</c:v>
                </c:pt>
                <c:pt idx="5">
                  <c:v>251.19</c:v>
                </c:pt>
                <c:pt idx="6">
                  <c:v>239.78280000000001</c:v>
                </c:pt>
                <c:pt idx="7">
                  <c:v>243.935</c:v>
                </c:pt>
                <c:pt idx="8">
                  <c:v>254.69499999999999</c:v>
                </c:pt>
                <c:pt idx="9">
                  <c:v>257.19330000000002</c:v>
                </c:pt>
                <c:pt idx="10">
                  <c:v>249.0104</c:v>
                </c:pt>
                <c:pt idx="11">
                  <c:v>253.2346</c:v>
                </c:pt>
              </c:numCache>
            </c:numRef>
          </c:val>
          <c:extLst>
            <c:ext xmlns:c16="http://schemas.microsoft.com/office/drawing/2014/chart" uri="{C3380CC4-5D6E-409C-BE32-E72D297353CC}">
              <c16:uniqueId val="{00000001-25C3-428B-A922-E368B492F04D}"/>
            </c:ext>
          </c:extLst>
        </c:ser>
        <c:ser>
          <c:idx val="3"/>
          <c:order val="3"/>
          <c:tx>
            <c:strRef>
              <c:f>'23. EMSA'!$H$6</c:f>
              <c:strCache>
                <c:ptCount val="1"/>
                <c:pt idx="0">
                  <c:v>CV</c:v>
                </c:pt>
              </c:strCache>
            </c:strRef>
          </c:tx>
          <c:spPr>
            <a:solidFill>
              <a:schemeClr val="accent4"/>
            </a:solidFill>
            <a:ln>
              <a:noFill/>
            </a:ln>
            <a:effectLst/>
          </c:spPr>
          <c:val>
            <c:numRef>
              <c:f>'23. EMSA'!$H$7:$H$18</c:f>
              <c:numCache>
                <c:formatCode>0.00</c:formatCode>
                <c:ptCount val="12"/>
                <c:pt idx="0">
                  <c:v>129.66999999999999</c:v>
                </c:pt>
                <c:pt idx="1">
                  <c:v>129.36000000000001</c:v>
                </c:pt>
                <c:pt idx="2">
                  <c:v>125.85</c:v>
                </c:pt>
                <c:pt idx="3">
                  <c:v>128.47</c:v>
                </c:pt>
                <c:pt idx="4">
                  <c:v>137.25</c:v>
                </c:pt>
                <c:pt idx="5">
                  <c:v>132.59</c:v>
                </c:pt>
                <c:pt idx="6">
                  <c:v>152.6978</c:v>
                </c:pt>
                <c:pt idx="7">
                  <c:v>151.41720000000001</c:v>
                </c:pt>
                <c:pt idx="8">
                  <c:v>157.66210000000001</c:v>
                </c:pt>
                <c:pt idx="9">
                  <c:v>154.66630000000001</c:v>
                </c:pt>
                <c:pt idx="10">
                  <c:v>144.32</c:v>
                </c:pt>
                <c:pt idx="11">
                  <c:v>150.70500000000001</c:v>
                </c:pt>
              </c:numCache>
            </c:numRef>
          </c:val>
          <c:extLst>
            <c:ext xmlns:c16="http://schemas.microsoft.com/office/drawing/2014/chart" uri="{C3380CC4-5D6E-409C-BE32-E72D297353CC}">
              <c16:uniqueId val="{00000002-25C3-428B-A922-E368B492F04D}"/>
            </c:ext>
          </c:extLst>
        </c:ser>
        <c:ser>
          <c:idx val="4"/>
          <c:order val="4"/>
          <c:tx>
            <c:strRef>
              <c:f>'23. EMSA'!$F$6</c:f>
              <c:strCache>
                <c:ptCount val="1"/>
                <c:pt idx="0">
                  <c:v>PR</c:v>
                </c:pt>
              </c:strCache>
            </c:strRef>
          </c:tx>
          <c:spPr>
            <a:solidFill>
              <a:schemeClr val="accent5"/>
            </a:solidFill>
            <a:ln>
              <a:noFill/>
            </a:ln>
            <a:effectLst/>
          </c:spPr>
          <c:val>
            <c:numRef>
              <c:f>'23. EMSA'!$F$7:$F$18</c:f>
              <c:numCache>
                <c:formatCode>0.00</c:formatCode>
                <c:ptCount val="12"/>
                <c:pt idx="0">
                  <c:v>69.47</c:v>
                </c:pt>
                <c:pt idx="1">
                  <c:v>71.47</c:v>
                </c:pt>
                <c:pt idx="2">
                  <c:v>70.02</c:v>
                </c:pt>
                <c:pt idx="3">
                  <c:v>66.930000000000007</c:v>
                </c:pt>
                <c:pt idx="4">
                  <c:v>56.82</c:v>
                </c:pt>
                <c:pt idx="5">
                  <c:v>57.4</c:v>
                </c:pt>
                <c:pt idx="6">
                  <c:v>61.527999999999999</c:v>
                </c:pt>
                <c:pt idx="7">
                  <c:v>71.4221</c:v>
                </c:pt>
                <c:pt idx="8">
                  <c:v>71.418300000000002</c:v>
                </c:pt>
                <c:pt idx="9">
                  <c:v>67.626000000000005</c:v>
                </c:pt>
                <c:pt idx="10">
                  <c:v>72.736599999999996</c:v>
                </c:pt>
                <c:pt idx="11">
                  <c:v>69.950400000000002</c:v>
                </c:pt>
              </c:numCache>
            </c:numRef>
          </c:val>
          <c:extLst>
            <c:ext xmlns:c16="http://schemas.microsoft.com/office/drawing/2014/chart" uri="{C3380CC4-5D6E-409C-BE32-E72D297353CC}">
              <c16:uniqueId val="{00000003-25C3-428B-A922-E368B492F04D}"/>
            </c:ext>
          </c:extLst>
        </c:ser>
        <c:ser>
          <c:idx val="5"/>
          <c:order val="5"/>
          <c:tx>
            <c:strRef>
              <c:f>'23. EMSA'!$E$6</c:f>
              <c:strCache>
                <c:ptCount val="1"/>
                <c:pt idx="0">
                  <c:v>TM</c:v>
                </c:pt>
              </c:strCache>
            </c:strRef>
          </c:tx>
          <c:spPr>
            <a:solidFill>
              <a:schemeClr val="accent6"/>
            </a:solidFill>
            <a:ln>
              <a:noFill/>
            </a:ln>
            <a:effectLst/>
          </c:spPr>
          <c:val>
            <c:numRef>
              <c:f>'23. EMSA'!$E$7:$E$18</c:f>
              <c:numCache>
                <c:formatCode>0.00</c:formatCode>
                <c:ptCount val="12"/>
                <c:pt idx="0">
                  <c:v>57.43</c:v>
                </c:pt>
                <c:pt idx="1">
                  <c:v>54.27</c:v>
                </c:pt>
                <c:pt idx="2">
                  <c:v>47.96</c:v>
                </c:pt>
                <c:pt idx="3">
                  <c:v>52.84</c:v>
                </c:pt>
                <c:pt idx="4">
                  <c:v>55.93</c:v>
                </c:pt>
                <c:pt idx="5">
                  <c:v>57.14</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25C3-428B-A922-E368B492F04D}"/>
            </c:ext>
          </c:extLst>
        </c:ser>
        <c:ser>
          <c:idx val="6"/>
          <c:order val="6"/>
          <c:tx>
            <c:strRef>
              <c:f>'23. EMSA'!$I$6</c:f>
              <c:strCache>
                <c:ptCount val="1"/>
                <c:pt idx="0">
                  <c:v>RM</c:v>
                </c:pt>
              </c:strCache>
            </c:strRef>
          </c:tx>
          <c:spPr>
            <a:solidFill>
              <a:schemeClr val="accent5">
                <a:lumMod val="75000"/>
              </a:schemeClr>
            </a:solidFill>
            <a:ln>
              <a:noFill/>
            </a:ln>
            <a:effectLst/>
          </c:spPr>
          <c:val>
            <c:numRef>
              <c:f>'23. EMSA'!$I$7:$I$18</c:f>
              <c:numCache>
                <c:formatCode>0.00</c:formatCode>
                <c:ptCount val="12"/>
                <c:pt idx="0">
                  <c:v>7.68</c:v>
                </c:pt>
                <c:pt idx="1">
                  <c:v>7.51</c:v>
                </c:pt>
                <c:pt idx="2">
                  <c:v>42</c:v>
                </c:pt>
                <c:pt idx="3">
                  <c:v>26.29</c:v>
                </c:pt>
                <c:pt idx="4">
                  <c:v>28.27</c:v>
                </c:pt>
                <c:pt idx="5">
                  <c:v>32.92</c:v>
                </c:pt>
                <c:pt idx="6">
                  <c:v>12.720499999999999</c:v>
                </c:pt>
                <c:pt idx="7">
                  <c:v>1.7726</c:v>
                </c:pt>
                <c:pt idx="8">
                  <c:v>3.8197000000000001</c:v>
                </c:pt>
                <c:pt idx="9">
                  <c:v>16.192599999999999</c:v>
                </c:pt>
                <c:pt idx="10">
                  <c:v>12.419600000000001</c:v>
                </c:pt>
                <c:pt idx="11">
                  <c:v>15.092000000000001</c:v>
                </c:pt>
              </c:numCache>
            </c:numRef>
          </c:val>
          <c:extLst>
            <c:ext xmlns:c16="http://schemas.microsoft.com/office/drawing/2014/chart" uri="{C3380CC4-5D6E-409C-BE32-E72D297353CC}">
              <c16:uniqueId val="{00000005-25C3-428B-A922-E368B492F04D}"/>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'23. EMSA'!$J$6</c:f>
              <c:strCache>
                <c:ptCount val="1"/>
                <c:pt idx="0">
                  <c:v>CUV_119</c:v>
                </c:pt>
              </c:strCache>
            </c:strRef>
          </c:tx>
          <c:spPr>
            <a:ln w="28575" cap="rnd" cmpd="sng" algn="ctr">
              <a:solidFill>
                <a:schemeClr val="tx1"/>
              </a:solidFill>
              <a:prstDash val="solid"/>
              <a:round/>
            </a:ln>
            <a:effectLst/>
          </c:spPr>
          <c:marker>
            <c:symbol val="none"/>
          </c:marker>
          <c:cat>
            <c:strRef>
              <c:f>'23. EMSA'!$A$7:$A$18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'23. EMSA'!$J$7:$J$18</c:f>
              <c:numCache>
                <c:formatCode>0.00</c:formatCode>
                <c:ptCount val="12"/>
                <c:pt idx="0">
                  <c:v>908.42</c:v>
                </c:pt>
                <c:pt idx="1">
                  <c:v>911.13</c:v>
                </c:pt>
                <c:pt idx="2">
                  <c:v>928.3</c:v>
                </c:pt>
                <c:pt idx="3">
                  <c:v>885.55</c:v>
                </c:pt>
                <c:pt idx="4">
                  <c:v>837.08</c:v>
                </c:pt>
                <c:pt idx="5">
                  <c:v>835.75</c:v>
                </c:pt>
                <c:pt idx="6">
                  <c:v>854.12860000000001</c:v>
                </c:pt>
                <c:pt idx="7">
                  <c:v>917.95169999999996</c:v>
                </c:pt>
                <c:pt idx="8">
                  <c:v>944.95960000000002</c:v>
                </c:pt>
                <c:pt idx="9">
                  <c:v>925.25139999999999</c:v>
                </c:pt>
                <c:pt idx="10">
                  <c:v>938.79070000000002</c:v>
                </c:pt>
                <c:pt idx="11">
                  <c:v>934.88239999999996</c:v>
                </c:pt>
              </c:numCache>
            </c:numRef>
          </c:val>
          <c:smooth val="0"/>
          <c:extLst>
            <c:ext xmlns:c16="http://schemas.microsoft.com/office/drawing/2014/chart" uri="{C3380CC4-5D6E-409C-BE32-E72D297353CC}">
              <c16:uniqueId val="{00000006-25C3-428B-A922-E368B492F04D}"/>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'23. EMSA'!$P$7</c:f>
              <c:strCache>
                <c:ptCount val="1"/>
                <c:pt idx="0">
                  <c:v>Mar-24</c:v>
                </c:pt>
              </c:strCache>
            </c:strRef>
          </c:tx>
          <c:spPr>
            <a:solidFill>
              <a:schemeClr val="accent6">
                <a:tint val="4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EMSA'!$S$7:$W$7</c:f>
              <c:numCache>
                <c:formatCode>0.00</c:formatCode>
                <c:ptCount val="5"/>
                <c:pt idx="0">
                  <c:v>371.85</c:v>
                </c:pt>
                <c:pt idx="1">
                  <c:v>464.82</c:v>
                </c:pt>
                <c:pt idx="2">
                  <c:v>772.16</c:v>
                </c:pt>
                <c:pt idx="3">
                  <c:v>908.42</c:v>
                </c:pt>
                <c:pt idx="4">
                  <c:v>1090.0999999999999</c:v>
                </c:pt>
              </c:numCache>
            </c:numRef>
          </c:val>
          <c:extLst>
            <c:ext xmlns:c16="http://schemas.microsoft.com/office/drawing/2014/chart" uri="{C3380CC4-5D6E-409C-BE32-E72D297353CC}">
              <c16:uniqueId val="{00000000-B115-4B11-82EB-19CE92790A5D}"/>
            </c:ext>
          </c:extLst>
        </c:ser>
        <c:ser>
          <c:idx val="1"/>
          <c:order val="1"/>
          <c:tx>
            <c:strRef>
              <c:f>'23. EMSA'!$P$8</c:f>
              <c:strCache>
                <c:ptCount val="1"/>
                <c:pt idx="0">
                  <c:v>Abr-24</c:v>
                </c:pt>
              </c:strCache>
            </c:strRef>
          </c:tx>
          <c:spPr>
            <a:solidFill>
              <a:schemeClr val="accent6">
                <a:tint val="5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EMSA'!$S$8:$W$8</c:f>
              <c:numCache>
                <c:formatCode>0.00</c:formatCode>
                <c:ptCount val="5"/>
                <c:pt idx="0">
                  <c:v>374.47</c:v>
                </c:pt>
                <c:pt idx="1">
                  <c:v>468.1</c:v>
                </c:pt>
                <c:pt idx="2">
                  <c:v>774.46</c:v>
                </c:pt>
                <c:pt idx="3">
                  <c:v>911.13</c:v>
                </c:pt>
                <c:pt idx="4">
                  <c:v>1093.3599999999999</c:v>
                </c:pt>
              </c:numCache>
            </c:numRef>
          </c:val>
          <c:extLst>
            <c:ext xmlns:c16="http://schemas.microsoft.com/office/drawing/2014/chart" uri="{C3380CC4-5D6E-409C-BE32-E72D297353CC}">
              <c16:uniqueId val="{00000001-B115-4B11-82EB-19CE92790A5D}"/>
            </c:ext>
          </c:extLst>
        </c:ser>
        <c:ser>
          <c:idx val="2"/>
          <c:order val="2"/>
          <c:tx>
            <c:strRef>
              <c:f>'23. EMSA'!$P$9</c:f>
              <c:strCache>
                <c:ptCount val="1"/>
                <c:pt idx="0">
                  <c:v>May-24</c:v>
                </c:pt>
              </c:strCache>
            </c:strRef>
          </c:tx>
          <c:spPr>
            <a:solidFill>
              <a:schemeClr val="accent6">
                <a:tint val="6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EMSA'!$S$9:$W$9</c:f>
              <c:numCache>
                <c:formatCode>0.00</c:formatCode>
                <c:ptCount val="5"/>
                <c:pt idx="0">
                  <c:v>376.69</c:v>
                </c:pt>
                <c:pt idx="1">
                  <c:v>470.88</c:v>
                </c:pt>
                <c:pt idx="2">
                  <c:v>789.06</c:v>
                </c:pt>
                <c:pt idx="3">
                  <c:v>928.3</c:v>
                </c:pt>
                <c:pt idx="4">
                  <c:v>1113.96</c:v>
                </c:pt>
              </c:numCache>
            </c:numRef>
          </c:val>
          <c:extLst>
            <c:ext xmlns:c16="http://schemas.microsoft.com/office/drawing/2014/chart" uri="{C3380CC4-5D6E-409C-BE32-E72D297353CC}">
              <c16:uniqueId val="{00000002-B115-4B11-82EB-19CE92790A5D}"/>
            </c:ext>
          </c:extLst>
        </c:ser>
        <c:ser>
          <c:idx val="3"/>
          <c:order val="3"/>
          <c:tx>
            <c:strRef>
              <c:f>'23. EMSA'!$P$10</c:f>
              <c:strCache>
                <c:ptCount val="1"/>
                <c:pt idx="0">
                  <c:v>Jun-24</c:v>
                </c:pt>
              </c:strCache>
            </c:strRef>
          </c:tx>
          <c:spPr>
            <a:solidFill>
              <a:schemeClr val="accent6">
                <a:tint val="7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EMSA'!$S$10:$W$10</c:f>
              <c:numCache>
                <c:formatCode>0.00</c:formatCode>
                <c:ptCount val="5"/>
                <c:pt idx="0">
                  <c:v>378.28</c:v>
                </c:pt>
                <c:pt idx="1">
                  <c:v>472.87</c:v>
                </c:pt>
                <c:pt idx="2">
                  <c:v>752.72</c:v>
                </c:pt>
                <c:pt idx="3">
                  <c:v>885.55</c:v>
                </c:pt>
                <c:pt idx="4">
                  <c:v>1062.6600000000001</c:v>
                </c:pt>
              </c:numCache>
            </c:numRef>
          </c:val>
          <c:extLst>
            <c:ext xmlns:c16="http://schemas.microsoft.com/office/drawing/2014/chart" uri="{C3380CC4-5D6E-409C-BE32-E72D297353CC}">
              <c16:uniqueId val="{00000003-B115-4B11-82EB-19CE92790A5D}"/>
            </c:ext>
          </c:extLst>
        </c:ser>
        <c:ser>
          <c:idx val="4"/>
          <c:order val="4"/>
          <c:tx>
            <c:strRef>
              <c:f>'23. EMSA'!$P$11</c:f>
              <c:strCache>
                <c:ptCount val="1"/>
                <c:pt idx="0">
                  <c:v>Jul-24</c:v>
                </c:pt>
              </c:strCache>
            </c:strRef>
          </c:tx>
          <c:spPr>
            <a:solidFill>
              <a:schemeClr val="accent6">
                <a:tint val="8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EMSA'!$S$11:$W$11</c:f>
              <c:numCache>
                <c:formatCode>0.00</c:formatCode>
                <c:ptCount val="5"/>
                <c:pt idx="0">
                  <c:v>379.5</c:v>
                </c:pt>
                <c:pt idx="1">
                  <c:v>474.39</c:v>
                </c:pt>
                <c:pt idx="2">
                  <c:v>711.52</c:v>
                </c:pt>
                <c:pt idx="3">
                  <c:v>837.08</c:v>
                </c:pt>
                <c:pt idx="4">
                  <c:v>1004.5</c:v>
                </c:pt>
              </c:numCache>
            </c:numRef>
          </c:val>
          <c:extLst>
            <c:ext xmlns:c16="http://schemas.microsoft.com/office/drawing/2014/chart" uri="{C3380CC4-5D6E-409C-BE32-E72D297353CC}">
              <c16:uniqueId val="{00000004-B115-4B11-82EB-19CE92790A5D}"/>
            </c:ext>
          </c:extLst>
        </c:ser>
        <c:ser>
          <c:idx val="5"/>
          <c:order val="5"/>
          <c:tx>
            <c:strRef>
              <c:f>'23. EMSA'!$P$12</c:f>
              <c:strCache>
                <c:ptCount val="1"/>
                <c:pt idx="0">
                  <c:v>Ago-24</c:v>
                </c:pt>
              </c:strCache>
            </c:strRef>
          </c:tx>
          <c:spPr>
            <a:solidFill>
              <a:schemeClr val="accent6">
                <a:tint val="95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EMSA'!$S$12:$W$12</c:f>
              <c:numCache>
                <c:formatCode>0.00</c:formatCode>
                <c:ptCount val="5"/>
                <c:pt idx="0">
                  <c:v>380.27</c:v>
                </c:pt>
                <c:pt idx="1">
                  <c:v>475.35</c:v>
                </c:pt>
                <c:pt idx="2">
                  <c:v>710.39</c:v>
                </c:pt>
                <c:pt idx="3">
                  <c:v>835.75</c:v>
                </c:pt>
                <c:pt idx="4">
                  <c:v>1002.9</c:v>
                </c:pt>
              </c:numCache>
            </c:numRef>
          </c:val>
          <c:extLst>
            <c:ext xmlns:c16="http://schemas.microsoft.com/office/drawing/2014/chart" uri="{C3380CC4-5D6E-409C-BE32-E72D297353CC}">
              <c16:uniqueId val="{00000005-B115-4B11-82EB-19CE92790A5D}"/>
            </c:ext>
          </c:extLst>
        </c:ser>
        <c:ser>
          <c:idx val="6"/>
          <c:order val="6"/>
          <c:tx>
            <c:strRef>
              <c:f>'23. EMSA'!$P$13</c:f>
              <c:strCache>
                <c:ptCount val="1"/>
                <c:pt idx="0">
                  <c:v>Sep-24</c:v>
                </c:pt>
              </c:strCache>
            </c:strRef>
          </c:tx>
          <c:spPr>
            <a:solidFill>
              <a:schemeClr val="accent6">
                <a:shade val="94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EMSA'!$S$13:$W$13</c:f>
              <c:numCache>
                <c:formatCode>0.00</c:formatCode>
                <c:ptCount val="5"/>
                <c:pt idx="0">
                  <c:v>380.27</c:v>
                </c:pt>
                <c:pt idx="1">
                  <c:v>475.35</c:v>
                </c:pt>
                <c:pt idx="2">
                  <c:v>726.01</c:v>
                </c:pt>
                <c:pt idx="3">
                  <c:v>854.13</c:v>
                </c:pt>
                <c:pt idx="4">
                  <c:v>1024.96</c:v>
                </c:pt>
              </c:numCache>
            </c:numRef>
          </c:val>
          <c:extLst>
            <c:ext xmlns:c16="http://schemas.microsoft.com/office/drawing/2014/chart" uri="{C3380CC4-5D6E-409C-BE32-E72D297353CC}">
              <c16:uniqueId val="{00000006-B115-4B11-82EB-19CE92790A5D}"/>
            </c:ext>
          </c:extLst>
        </c:ser>
        <c:ser>
          <c:idx val="7"/>
          <c:order val="7"/>
          <c:tx>
            <c:strRef>
              <c:f>'23. EMSA'!$P$14</c:f>
              <c:strCache>
                <c:ptCount val="1"/>
                <c:pt idx="0">
                  <c:v>Oct-24</c:v>
                </c:pt>
              </c:strCache>
            </c:strRef>
          </c:tx>
          <c:spPr>
            <a:solidFill>
              <a:schemeClr val="accent6">
                <a:shade val="8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EMSA'!$S$14:$W$14</c:f>
              <c:numCache>
                <c:formatCode>0.00</c:formatCode>
                <c:ptCount val="5"/>
                <c:pt idx="0">
                  <c:v>381.2</c:v>
                </c:pt>
                <c:pt idx="1">
                  <c:v>476.51</c:v>
                </c:pt>
                <c:pt idx="2">
                  <c:v>780.26</c:v>
                </c:pt>
                <c:pt idx="3">
                  <c:v>917.95</c:v>
                </c:pt>
                <c:pt idx="4">
                  <c:v>1101.54</c:v>
                </c:pt>
              </c:numCache>
            </c:numRef>
          </c:val>
          <c:extLst>
            <c:ext xmlns:c16="http://schemas.microsoft.com/office/drawing/2014/chart" uri="{C3380CC4-5D6E-409C-BE32-E72D297353CC}">
              <c16:uniqueId val="{00000007-B115-4B11-82EB-19CE92790A5D}"/>
            </c:ext>
          </c:extLst>
        </c:ser>
        <c:ser>
          <c:idx val="8"/>
          <c:order val="8"/>
          <c:tx>
            <c:strRef>
              <c:f>'23. EMSA'!$P$15</c:f>
              <c:strCache>
                <c:ptCount val="1"/>
                <c:pt idx="0">
                  <c:v>Nov-24</c:v>
                </c:pt>
              </c:strCache>
            </c:strRef>
          </c:tx>
          <c:spPr>
            <a:solidFill>
              <a:schemeClr val="accent6">
                <a:shade val="73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EMSA'!$S$15:$W$15</c:f>
              <c:numCache>
                <c:formatCode>0.00</c:formatCode>
                <c:ptCount val="5"/>
                <c:pt idx="0">
                  <c:v>380.7</c:v>
                </c:pt>
                <c:pt idx="1">
                  <c:v>475.88</c:v>
                </c:pt>
                <c:pt idx="2">
                  <c:v>803.22</c:v>
                </c:pt>
                <c:pt idx="3">
                  <c:v>944.96</c:v>
                </c:pt>
                <c:pt idx="4">
                  <c:v>1133.952</c:v>
                </c:pt>
              </c:numCache>
            </c:numRef>
          </c:val>
          <c:extLst>
            <c:ext xmlns:c16="http://schemas.microsoft.com/office/drawing/2014/chart" uri="{C3380CC4-5D6E-409C-BE32-E72D297353CC}">
              <c16:uniqueId val="{00000008-B115-4B11-82EB-19CE92790A5D}"/>
            </c:ext>
          </c:extLst>
        </c:ser>
        <c:ser>
          <c:idx val="9"/>
          <c:order val="9"/>
          <c:tx>
            <c:strRef>
              <c:f>'23. EMSA'!$P$16</c:f>
              <c:strCache>
                <c:ptCount val="1"/>
                <c:pt idx="0">
                  <c:v>Dic-24</c:v>
                </c:pt>
              </c:strCache>
            </c:strRef>
          </c:tx>
          <c:spPr>
            <a:solidFill>
              <a:schemeClr val="accent6">
                <a:shade val="62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EMSA'!$S$16:$W$16</c:f>
              <c:numCache>
                <c:formatCode>0.00</c:formatCode>
                <c:ptCount val="5"/>
                <c:pt idx="0">
                  <c:v>381.73</c:v>
                </c:pt>
                <c:pt idx="1">
                  <c:v>477.17</c:v>
                </c:pt>
                <c:pt idx="2">
                  <c:v>786.46</c:v>
                </c:pt>
                <c:pt idx="3">
                  <c:v>925.25</c:v>
                </c:pt>
                <c:pt idx="4">
                  <c:v>1110.3</c:v>
                </c:pt>
              </c:numCache>
            </c:numRef>
          </c:val>
          <c:extLst>
            <c:ext xmlns:c16="http://schemas.microsoft.com/office/drawing/2014/chart" uri="{C3380CC4-5D6E-409C-BE32-E72D297353CC}">
              <c16:uniqueId val="{00000009-B115-4B11-82EB-19CE92790A5D}"/>
            </c:ext>
          </c:extLst>
        </c:ser>
        <c:ser>
          <c:idx val="10"/>
          <c:order val="10"/>
          <c:tx>
            <c:strRef>
              <c:f>'23. EMSA'!$P$17</c:f>
              <c:strCache>
                <c:ptCount val="1"/>
                <c:pt idx="0">
                  <c:v>Ene-25</c:v>
                </c:pt>
              </c:strCache>
            </c:strRef>
          </c:tx>
          <c:spPr>
            <a:solidFill>
              <a:schemeClr val="accent6">
                <a:shade val="51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EMSA'!$S$17:$W$17</c:f>
              <c:numCache>
                <c:formatCode>0.00</c:formatCode>
                <c:ptCount val="5"/>
                <c:pt idx="0">
                  <c:v>383.48</c:v>
                </c:pt>
                <c:pt idx="1">
                  <c:v>479.35</c:v>
                </c:pt>
                <c:pt idx="2">
                  <c:v>797.97</c:v>
                </c:pt>
                <c:pt idx="3">
                  <c:v>938.79</c:v>
                </c:pt>
                <c:pt idx="4">
                  <c:v>1126.55</c:v>
                </c:pt>
              </c:numCache>
            </c:numRef>
          </c:val>
          <c:extLst>
            <c:ext xmlns:c16="http://schemas.microsoft.com/office/drawing/2014/chart" uri="{C3380CC4-5D6E-409C-BE32-E72D297353CC}">
              <c16:uniqueId val="{0000000A-B115-4B11-82EB-19CE92790A5D}"/>
            </c:ext>
          </c:extLst>
        </c:ser>
        <c:ser>
          <c:idx val="11"/>
          <c:order val="11"/>
          <c:tx>
            <c:strRef>
              <c:f>'23. EMSA'!$P$18</c:f>
              <c:strCache>
                <c:ptCount val="1"/>
                <c:pt idx="0">
                  <c:v>Feb-25</c:v>
                </c:pt>
              </c:strCache>
            </c:strRef>
          </c:tx>
          <c:spPr>
            <a:solidFill>
              <a:schemeClr val="accent6">
                <a:shade val="40000"/>
              </a:schemeClr>
            </a:solidFill>
            <a:ln>
              <a:noFill/>
            </a:ln>
            <a:effectLst/>
          </c:spPr>
          <c:invertIfNegative val="0"/>
          <c:cat>
            <c:strRef>
              <c:f>'23. EMSA'!$S$6:$W$6</c:f>
              <c:strCache>
                <c:ptCount val="5"/>
                <c:pt idx="0">
                  <c:v>ESTRATO 1</c:v>
                </c:pt>
                <c:pt idx="1">
                  <c:v>ESTRATO 2</c:v>
                </c:pt>
                <c:pt idx="2">
                  <c:v>ESTRATO 3</c:v>
                </c:pt>
                <c:pt idx="3">
                  <c:v>ESTRATO 4</c:v>
                </c:pt>
                <c:pt idx="4">
                  <c:v>ESTRATO 5 y 6, Ind y Com</c:v>
                </c:pt>
              </c:strCache>
            </c:strRef>
          </c:cat>
          <c:val>
            <c:numRef>
              <c:f>'23. EMSA'!$S$18:$W$18</c:f>
              <c:numCache>
                <c:formatCode>0.00</c:formatCode>
                <c:ptCount val="5"/>
                <c:pt idx="0">
                  <c:v>387.08</c:v>
                </c:pt>
                <c:pt idx="1">
                  <c:v>483.85</c:v>
                </c:pt>
                <c:pt idx="2">
                  <c:v>794.64</c:v>
                </c:pt>
                <c:pt idx="3">
                  <c:v>934.87</c:v>
                </c:pt>
                <c:pt idx="4">
                  <c:v>1121.8399999999999</c:v>
                </c:pt>
              </c:numCache>
            </c:numRef>
          </c:val>
          <c:extLst>
            <c:ext xmlns:c16="http://schemas.microsoft.com/office/drawing/2014/chart" uri="{C3380CC4-5D6E-409C-BE32-E72D297353CC}">
              <c16:uniqueId val="{0000000B-B115-4B11-82EB-19CE92790A5D}"/>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1"/>
          <c:order val="0"/>
          <c:tx>
            <c:strRef>
              <c:f>'23. EMSA'!$M$6</c:f>
              <c:strCache>
                <c:ptCount val="1"/>
                <c:pt idx="0">
                  <c:v>COT</c:v>
                </c:pt>
              </c:strCache>
            </c:strRef>
          </c:tx>
          <c:spPr>
            <a:ln w="28575" cap="rnd">
              <a:solidFill>
                <a:srgbClr val="FFC000"/>
              </a:solidFill>
              <a:prstDash val="sysDash"/>
              <a:round/>
            </a:ln>
            <a:effectLst/>
          </c:spPr>
          <c:marker>
            <c:symbol val="none"/>
          </c:marker>
          <c:cat>
            <c:strRef>
              <c:f>'23. EMSA'!$A$7:$A$18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'23. EMSA'!$M$7:$M$18</c:f>
              <c:numCache>
                <c:formatCode>0.00</c:formatCode>
                <c:ptCount val="12"/>
                <c:pt idx="0">
                  <c:v>35.780339948027908</c:v>
                </c:pt>
                <c:pt idx="1">
                  <c:v>34.628050272562803</c:v>
                </c:pt>
                <c:pt idx="2">
                  <c:v>32.852853375667458</c:v>
                </c:pt>
                <c:pt idx="3">
                  <c:v>33.245601025730039</c:v>
                </c:pt>
                <c:pt idx="4">
                  <c:v>43.883641450923676</c:v>
                </c:pt>
                <c:pt idx="5">
                  <c:v>42.982854662545371</c:v>
                </c:pt>
                <c:pt idx="6">
                  <c:v>56.335168814699188</c:v>
                </c:pt>
                <c:pt idx="7">
                  <c:v>54.99865868165098</c:v>
                </c:pt>
                <c:pt idx="8">
                  <c:v>56.72833838437893</c:v>
                </c:pt>
                <c:pt idx="9">
                  <c:v>53.958075086675208</c:v>
                </c:pt>
                <c:pt idx="10">
                  <c:v>48.721514353859277</c:v>
                </c:pt>
                <c:pt idx="11">
                  <c:v>49.77</c:v>
                </c:pt>
              </c:numCache>
            </c:numRef>
          </c:val>
          <c:smooth val="0"/>
          <c:extLst>
            <c:ext xmlns:c16="http://schemas.microsoft.com/office/drawing/2014/chart" uri="{C3380CC4-5D6E-409C-BE32-E72D297353CC}">
              <c16:uniqueId val="{00000000-8DA8-4C7B-BF32-9E5A5C232E46}"/>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'24. ENELAR'!$D$6</c:f>
              <c:strCache>
                <c:ptCount val="1"/>
                <c:pt idx="0">
                  <c:v>GM</c:v>
                </c:pt>
              </c:strCache>
            </c:strRef>
          </c:tx>
          <c:spPr>
            <a:solidFill>
              <a:srgbClr val="ED7D31"/>
            </a:solidFill>
            <a:ln w="25400">
              <a:noFill/>
            </a:ln>
          </c:spPr>
          <c:val>
            <c:numRef>
              <c:f>'24. ENELAR'!$D$7:$D$18</c:f>
              <c:numCache>
                <c:formatCode>0.00</c:formatCode>
                <c:ptCount val="12"/>
                <c:pt idx="0">
                  <c:v>383.95600000000002</c:v>
                </c:pt>
                <c:pt idx="1">
                  <c:v>407.51420000000002</c:v>
                </c:pt>
                <c:pt idx="2">
                  <c:v>416.39080000000001</c:v>
                </c:pt>
                <c:pt idx="3">
                  <c:v>435.14</c:v>
                </c:pt>
                <c:pt idx="4">
                  <c:v>446.36110000000002</c:v>
                </c:pt>
                <c:pt idx="5">
                  <c:v>447.822</c:v>
                </c:pt>
                <c:pt idx="6">
                  <c:v>462.55110000000002</c:v>
                </c:pt>
                <c:pt idx="7">
                  <c:v>473.10730000000001</c:v>
                </c:pt>
                <c:pt idx="8">
                  <c:v>467.49337000000003</c:v>
                </c:pt>
                <c:pt idx="9">
                  <c:v>472.80669999999998</c:v>
                </c:pt>
                <c:pt idx="10">
                  <c:v>455.08301</c:v>
                </c:pt>
                <c:pt idx="11">
                  <c:v>416.77116999999998</c:v>
                </c:pt>
              </c:numCache>
            </c:numRef>
          </c:val>
          <c:extLst>
            <c:ext xmlns:c16="http://schemas.microsoft.com/office/drawing/2014/chart" uri="{C3380CC4-5D6E-409C-BE32-E72D297353CC}">
              <c16:uniqueId val="{00000000-CC7E-4254-87C3-EF966B991D3D}"/>
            </c:ext>
          </c:extLst>
        </c:ser>
        <c:ser>
          <c:idx val="2"/>
          <c:order val="2"/>
          <c:tx>
            <c:strRef>
              <c:f>'24. ENELAR'!$G$6</c:f>
              <c:strCache>
                <c:ptCount val="1"/>
                <c:pt idx="0">
                  <c:v>D</c:v>
                </c:pt>
              </c:strCache>
            </c:strRef>
          </c:tx>
          <c:spPr>
            <a:solidFill>
              <a:srgbClr val="A5A5A5"/>
            </a:solidFill>
            <a:ln w="25400">
              <a:noFill/>
            </a:ln>
          </c:spPr>
          <c:val>
            <c:numRef>
              <c:f>'24. ENELAR'!$G$7:$G$18</c:f>
              <c:numCache>
                <c:formatCode>0.00</c:formatCode>
                <c:ptCount val="12"/>
                <c:pt idx="0">
                  <c:v>268.05470000000003</c:v>
                </c:pt>
                <c:pt idx="1">
                  <c:v>266.13409999999999</c:v>
                </c:pt>
                <c:pt idx="2">
                  <c:v>257.12290000000002</c:v>
                </c:pt>
                <c:pt idx="3">
                  <c:v>257.9468</c:v>
                </c:pt>
                <c:pt idx="4">
                  <c:v>266.31639999999999</c:v>
                </c:pt>
                <c:pt idx="5">
                  <c:v>265.54629999999997</c:v>
                </c:pt>
                <c:pt idx="6">
                  <c:v>266.90109999999999</c:v>
                </c:pt>
                <c:pt idx="7">
                  <c:v>264.60090000000002</c:v>
                </c:pt>
                <c:pt idx="8">
                  <c:v>263.15064000000001</c:v>
                </c:pt>
                <c:pt idx="9">
                  <c:v>280.71679999999998</c:v>
                </c:pt>
                <c:pt idx="10">
                  <c:v>280.90647999999999</c:v>
                </c:pt>
                <c:pt idx="11">
                  <c:v>272.98212999999998</c:v>
                </c:pt>
              </c:numCache>
            </c:numRef>
          </c:val>
          <c:extLst>
            <c:ext xmlns:c16="http://schemas.microsoft.com/office/drawing/2014/chart" uri="{C3380CC4-5D6E-409C-BE32-E72D297353CC}">
              <c16:uniqueId val="{00000001-CC7E-4254-87C3-EF966B991D3D}"/>
            </c:ext>
          </c:extLst>
        </c:ser>
        <c:ser>
          <c:idx val="3"/>
          <c:order val="3"/>
          <c:tx>
            <c:strRef>
              <c:f>'24. ENELAR'!$H$6</c:f>
              <c:strCache>
                <c:ptCount val="1"/>
                <c:pt idx="0">
                  <c:v>CV</c:v>
                </c:pt>
              </c:strCache>
            </c:strRef>
          </c:tx>
          <c:spPr>
            <a:solidFill>
              <a:srgbClr val="FFC000"/>
            </a:solidFill>
            <a:ln w="25400">
              <a:noFill/>
            </a:ln>
          </c:spPr>
          <c:val>
            <c:numRef>
              <c:f>'24. ENELAR'!$H$7:$H$18</c:f>
              <c:numCache>
                <c:formatCode>0.00</c:formatCode>
                <c:ptCount val="12"/>
                <c:pt idx="0">
                  <c:v>173.4357</c:v>
                </c:pt>
                <c:pt idx="1">
                  <c:v>175.5138</c:v>
                </c:pt>
                <c:pt idx="2">
                  <c:v>181.25790000000001</c:v>
                </c:pt>
                <c:pt idx="3">
                  <c:v>181.3656</c:v>
                </c:pt>
                <c:pt idx="4">
                  <c:v>169.3252</c:v>
                </c:pt>
                <c:pt idx="5">
                  <c:v>180.31780000000001</c:v>
                </c:pt>
                <c:pt idx="6">
                  <c:v>185.2268</c:v>
                </c:pt>
                <c:pt idx="7">
                  <c:v>188.6849</c:v>
                </c:pt>
                <c:pt idx="8">
                  <c:v>180.93566999999999</c:v>
                </c:pt>
                <c:pt idx="9">
                  <c:v>191.5385</c:v>
                </c:pt>
                <c:pt idx="10">
                  <c:v>181.88570999999999</c:v>
                </c:pt>
                <c:pt idx="11">
                  <c:v>189.13415000000001</c:v>
                </c:pt>
              </c:numCache>
            </c:numRef>
          </c:val>
          <c:extLst>
            <c:ext xmlns:c16="http://schemas.microsoft.com/office/drawing/2014/chart" uri="{C3380CC4-5D6E-409C-BE32-E72D297353CC}">
              <c16:uniqueId val="{00000002-CC7E-4254-87C3-EF966B991D3D}"/>
            </c:ext>
          </c:extLst>
        </c:ser>
        <c:ser>
          <c:idx val="4"/>
          <c:order val="4"/>
          <c:tx>
            <c:strRef>
              <c:f>'24. ENELAR'!$F$6</c:f>
              <c:strCache>
                <c:ptCount val="1"/>
                <c:pt idx="0">
                  <c:v>PR</c:v>
                </c:pt>
              </c:strCache>
            </c:strRef>
          </c:tx>
          <c:spPr>
            <a:solidFill>
              <a:srgbClr val="5B9BD5"/>
            </a:solidFill>
            <a:ln w="25400">
              <a:noFill/>
            </a:ln>
          </c:spPr>
          <c:val>
            <c:numRef>
              <c:f>'24. ENELAR'!$F$7:$F$18</c:f>
              <c:numCache>
                <c:formatCode>0.00</c:formatCode>
                <c:ptCount val="12"/>
                <c:pt idx="0">
                  <c:v>57.012599999999999</c:v>
                </c:pt>
                <c:pt idx="1">
                  <c:v>60.622300000000003</c:v>
                </c:pt>
                <c:pt idx="2">
                  <c:v>60.1708</c:v>
                </c:pt>
                <c:pt idx="3">
                  <c:v>64.472800000000007</c:v>
                </c:pt>
                <c:pt idx="4">
                  <c:v>64.999399999999994</c:v>
                </c:pt>
                <c:pt idx="5">
                  <c:v>65.882900000000006</c:v>
                </c:pt>
                <c:pt idx="6">
                  <c:v>67.188000000000002</c:v>
                </c:pt>
                <c:pt idx="7">
                  <c:v>69.738299999999995</c:v>
                </c:pt>
                <c:pt idx="8">
                  <c:v>67.975129999999993</c:v>
                </c:pt>
                <c:pt idx="9">
                  <c:v>69.548299999999998</c:v>
                </c:pt>
                <c:pt idx="10">
                  <c:v>67.495949999999993</c:v>
                </c:pt>
                <c:pt idx="11">
                  <c:v>60.950780000000002</c:v>
                </c:pt>
              </c:numCache>
            </c:numRef>
          </c:val>
          <c:extLst>
            <c:ext xmlns:c16="http://schemas.microsoft.com/office/drawing/2014/chart" uri="{C3380CC4-5D6E-409C-BE32-E72D297353CC}">
              <c16:uniqueId val="{00000003-CC7E-4254-87C3-EF966B991D3D}"/>
            </c:ext>
          </c:extLst>
        </c:ser>
        <c:ser>
          <c:idx val="5"/>
          <c:order val="5"/>
          <c:tx>
            <c:strRef>
              <c:f>'24. ENELAR'!$E$6</c:f>
              <c:strCache>
                <c:ptCount val="1"/>
                <c:pt idx="0">
                  <c:v>TM</c:v>
                </c:pt>
              </c:strCache>
            </c:strRef>
          </c:tx>
          <c:spPr>
            <a:solidFill>
              <a:srgbClr val="70AD47"/>
            </a:solidFill>
            <a:ln w="25400">
              <a:noFill/>
            </a:ln>
          </c:spPr>
          <c:val>
            <c:numRef>
              <c:f>'24. ENELAR'!$E$7:$E$18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55.369109999999999</c:v>
                </c:pt>
                <c:pt idx="9">
                  <c:v>58.1922</c:v>
                </c:pt>
                <c:pt idx="10">
                  <c:v>56.032690000000002</c:v>
                </c:pt>
                <c:pt idx="11">
                  <c:v>49.846739999999997</c:v>
                </c:pt>
              </c:numCache>
            </c:numRef>
          </c:val>
          <c:extLst>
            <c:ext xmlns:c16="http://schemas.microsoft.com/office/drawing/2014/chart" uri="{C3380CC4-5D6E-409C-BE32-E72D297353CC}">
              <c16:uniqueId val="{00000004-CC7E-4254-87C3-EF966B991D3D}"/>
            </c:ext>
          </c:extLst>
        </c:ser>
        <c:ser>
          <c:idx val="6"/>
          <c:order val="6"/>
          <c:tx>
            <c:strRef>
              <c:f>'24. ENELAR'!$I$6</c:f>
              <c:strCache>
                <c:ptCount val="1"/>
                <c:pt idx="0">
                  <c:v>RM</c:v>
                </c:pt>
              </c:strCache>
            </c:strRef>
          </c:tx>
          <c:spPr>
            <a:solidFill>
              <a:schemeClr val="accent1">
                <a:lumMod val="40000"/>
                <a:lumOff val="60000"/>
              </a:schemeClr>
            </a:solidFill>
            <a:ln>
              <a:noFill/>
            </a:ln>
            <a:effectLst/>
          </c:spPr>
          <c:val>
            <c:numRef>
              <c:f>'24. ENELAR'!$I$7:$I$18</c:f>
              <c:numCache>
                <c:formatCode>0.00</c:formatCode>
                <c:ptCount val="12"/>
                <c:pt idx="0">
                  <c:v>7.8845999999999998</c:v>
                </c:pt>
                <c:pt idx="1">
                  <c:v>10.930899999999999</c:v>
                </c:pt>
                <c:pt idx="2">
                  <c:v>56.540599999999998</c:v>
                </c:pt>
                <c:pt idx="3">
                  <c:v>32.886899999999997</c:v>
                </c:pt>
                <c:pt idx="4">
                  <c:v>37.156599999999997</c:v>
                </c:pt>
                <c:pt idx="5">
                  <c:v>40.5608</c:v>
                </c:pt>
                <c:pt idx="6">
                  <c:v>16.1462</c:v>
                </c:pt>
                <c:pt idx="7">
                  <c:v>0.39729999999999999</c:v>
                </c:pt>
                <c:pt idx="8">
                  <c:v>8.0353399999999997</c:v>
                </c:pt>
                <c:pt idx="9">
                  <c:v>7.8372999999999999</c:v>
                </c:pt>
                <c:pt idx="10">
                  <c:v>6.2389900000000003</c:v>
                </c:pt>
                <c:pt idx="11">
                  <c:v>19.625990000000002</c:v>
                </c:pt>
              </c:numCache>
            </c:numRef>
          </c:val>
          <c:extLst>
            <c:ext xmlns:c16="http://schemas.microsoft.com/office/drawing/2014/chart" uri="{C3380CC4-5D6E-409C-BE32-E72D297353CC}">
              <c16:uniqueId val="{00000005-CC7E-4254-87C3-EF966B991D3D}"/>
            </c:ext>
          </c:extLst>
        </c:ser>
        <c:dLbls>
          <c:showLegendKey val="0"/>
          <c:showVal val="0"/>
          <c:showCatName val="0"/>
          <c:showSerName val="0"/>
          <c:showPercent val="0"/>
          <c:showBubbleSize val="0"/>
        </c:dLbls>
        <c:axId val="606218216"/>
        <c:axId val="606216256"/>
      </c:areaChart>
      <c:lineChart>
        <c:grouping val="standard"/>
        <c:varyColors val="0"/>
        <c:ser>
          <c:idx val="0"/>
          <c:order val="0"/>
          <c:tx>
            <c:strRef>
              <c:f>'24. ENELAR'!$J$6</c:f>
              <c:strCache>
                <c:ptCount val="1"/>
                <c:pt idx="0">
                  <c:v>CUV_119</c:v>
                </c:pt>
              </c:strCache>
            </c:strRef>
          </c:tx>
          <c:spPr>
            <a:ln w="38100" cap="rnd">
              <a:solidFill>
                <a:sysClr val="windowText" lastClr="000000"/>
              </a:solidFill>
              <a:round/>
            </a:ln>
            <a:effectLst/>
          </c:spPr>
          <c:marker>
            <c:symbol val="none"/>
          </c:marker>
          <c:cat>
            <c:strRef>
              <c:f>'24. ENELAR'!$A$7:$A$18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'24. ENELAR'!$J$7:$J$18</c:f>
              <c:numCache>
                <c:formatCode>0.00</c:formatCode>
                <c:ptCount val="12"/>
                <c:pt idx="0">
                  <c:v>947.77700000000004</c:v>
                </c:pt>
                <c:pt idx="1">
                  <c:v>974.98209999999995</c:v>
                </c:pt>
                <c:pt idx="2">
                  <c:v>1019.4465</c:v>
                </c:pt>
                <c:pt idx="3">
                  <c:v>1024.6496</c:v>
                </c:pt>
                <c:pt idx="4">
                  <c:v>1040.0909999999999</c:v>
                </c:pt>
                <c:pt idx="5">
                  <c:v>1057.2719999999999</c:v>
                </c:pt>
                <c:pt idx="6">
                  <c:v>1046.5648000000001</c:v>
                </c:pt>
                <c:pt idx="7">
                  <c:v>1048.7981</c:v>
                </c:pt>
                <c:pt idx="8">
                  <c:v>1042.9592600000001</c:v>
                </c:pt>
                <c:pt idx="9">
                  <c:v>1080.6397999999999</c:v>
                </c:pt>
                <c:pt idx="10">
                  <c:v>1047.64283</c:v>
                </c:pt>
                <c:pt idx="11">
                  <c:v>1009.31096</c:v>
                </c:pt>
              </c:numCache>
            </c:numRef>
          </c:val>
          <c:smooth val="0"/>
          <c:extLst>
            <c:ext xmlns:c16="http://schemas.microsoft.com/office/drawing/2014/chart" uri="{C3380CC4-5D6E-409C-BE32-E72D297353CC}">
              <c16:uniqueId val="{00000006-CC7E-4254-87C3-EF966B991D3D}"/>
            </c:ext>
          </c:extLst>
        </c:ser>
        <c:dLbls>
          <c:showLegendKey val="0"/>
          <c:showVal val="0"/>
          <c:showCatName val="0"/>
          <c:showSerName val="0"/>
          <c:showPercent val="0"/>
          <c:showBubbleSize val="0"/>
        </c:dLbls>
        <c:marker val="1"/>
        <c:smooth val="0"/>
        <c:axId val="606218216"/>
        <c:axId val="606216256"/>
      </c:lineChart>
      <c:catAx>
        <c:axId val="606218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400" b="1" i="0" u="none" strike="noStrike" baseline="0">
                <a:solidFill>
                  <a:srgbClr val="333333"/>
                </a:solidFill>
                <a:latin typeface="Calibri"/>
                <a:ea typeface="Calibri"/>
                <a:cs typeface="Calibri"/>
              </a:defRPr>
            </a:pPr>
            <a:endParaRPr lang="es-CO"/>
          </a:p>
        </c:txPr>
        <c:crossAx val="606216256"/>
        <c:crosses val="autoZero"/>
        <c:auto val="1"/>
        <c:lblAlgn val="ctr"/>
        <c:lblOffset val="100"/>
        <c:noMultiLvlLbl val="0"/>
      </c:catAx>
      <c:valAx>
        <c:axId val="606216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600" b="1" i="0" u="none" strike="noStrike" baseline="0">
                    <a:solidFill>
                      <a:srgbClr val="333333"/>
                    </a:solidFill>
                    <a:latin typeface="Calibri"/>
                    <a:ea typeface="Calibri"/>
                    <a:cs typeface="Calibri"/>
                  </a:defRPr>
                </a:pPr>
                <a:r>
                  <a:rPr lang="es-CO"/>
                  <a:t>$/kWh</a:t>
                </a:r>
              </a:p>
            </c:rich>
          </c:tx>
          <c:overlay val="0"/>
          <c:spPr>
            <a:noFill/>
            <a:ln w="25400">
              <a:noFill/>
            </a:ln>
          </c:spPr>
        </c:title>
        <c:numFmt formatCode="0" sourceLinked="0"/>
        <c:majorTickMark val="none"/>
        <c:minorTickMark val="none"/>
        <c:tickLblPos val="nextTo"/>
        <c:spPr>
          <a:ln w="9525">
            <a:noFill/>
          </a:ln>
        </c:spPr>
        <c:txPr>
          <a:bodyPr rot="0" vert="horz"/>
          <a:lstStyle/>
          <a:p>
            <a:pPr>
              <a:defRPr sz="1400" b="1" i="0" u="none" strike="noStrike" baseline="0">
                <a:solidFill>
                  <a:srgbClr val="333333"/>
                </a:solidFill>
                <a:latin typeface="Calibri"/>
                <a:ea typeface="Calibri"/>
                <a:cs typeface="Calibri"/>
              </a:defRPr>
            </a:pPr>
            <a:endParaRPr lang="es-CO"/>
          </a:p>
        </c:txPr>
        <c:crossAx val="606218216"/>
        <c:crosses val="autoZero"/>
        <c:crossBetween val="between"/>
      </c:valAx>
      <c:spPr>
        <a:noFill/>
        <a:ln w="25400">
          <a:noFill/>
        </a:ln>
      </c:spPr>
    </c:plotArea>
    <c:legend>
      <c:legendPos val="b"/>
      <c:overlay val="0"/>
      <c:spPr>
        <a:noFill/>
        <a:ln w="25400">
          <a:noFill/>
        </a:ln>
      </c:spPr>
      <c:txPr>
        <a:bodyPr/>
        <a:lstStyle/>
        <a:p>
          <a:pPr>
            <a:defRPr sz="1470" b="0" i="0" u="none" strike="noStrike"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'24. ENELAR'!$P$7</c:f>
              <c:strCache>
                <c:ptCount val="1"/>
                <c:pt idx="0">
                  <c:v>Mar-24</c:v>
                </c:pt>
              </c:strCache>
            </c:strRef>
          </c:tx>
          <c:spPr>
            <a:solidFill>
              <a:schemeClr val="accent6">
                <a:tint val="4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ENELAR'!$S$7:$W$7</c:f>
              <c:numCache>
                <c:formatCode>0.00</c:formatCode>
                <c:ptCount val="5"/>
                <c:pt idx="0">
                  <c:v>381.48540000000003</c:v>
                </c:pt>
                <c:pt idx="1">
                  <c:v>476.85680000000002</c:v>
                </c:pt>
                <c:pt idx="2">
                  <c:v>810.65650000000005</c:v>
                </c:pt>
                <c:pt idx="3">
                  <c:v>953.71349999999995</c:v>
                </c:pt>
                <c:pt idx="4">
                  <c:v>1144.4562000000001</c:v>
                </c:pt>
              </c:numCache>
            </c:numRef>
          </c:val>
          <c:extLst>
            <c:ext xmlns:c16="http://schemas.microsoft.com/office/drawing/2014/chart" uri="{C3380CC4-5D6E-409C-BE32-E72D297353CC}">
              <c16:uniqueId val="{00000000-0936-48A0-86A0-EEA3117974B2}"/>
            </c:ext>
          </c:extLst>
        </c:ser>
        <c:ser>
          <c:idx val="1"/>
          <c:order val="1"/>
          <c:tx>
            <c:strRef>
              <c:f>'24. ENELAR'!$P$8</c:f>
              <c:strCache>
                <c:ptCount val="1"/>
                <c:pt idx="0">
                  <c:v>Abr-24</c:v>
                </c:pt>
              </c:strCache>
            </c:strRef>
          </c:tx>
          <c:spPr>
            <a:solidFill>
              <a:schemeClr val="accent6">
                <a:tint val="5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ENELAR'!$S$8:$W$8</c:f>
              <c:numCache>
                <c:formatCode>0.00</c:formatCode>
                <c:ptCount val="5"/>
                <c:pt idx="0">
                  <c:v>383.77429999999998</c:v>
                </c:pt>
                <c:pt idx="1">
                  <c:v>479.71789999999999</c:v>
                </c:pt>
                <c:pt idx="2">
                  <c:v>815.5204</c:v>
                </c:pt>
                <c:pt idx="3">
                  <c:v>959.43579999999997</c:v>
                </c:pt>
                <c:pt idx="4">
                  <c:v>1151.3230000000001</c:v>
                </c:pt>
              </c:numCache>
            </c:numRef>
          </c:val>
          <c:extLst>
            <c:ext xmlns:c16="http://schemas.microsoft.com/office/drawing/2014/chart" uri="{C3380CC4-5D6E-409C-BE32-E72D297353CC}">
              <c16:uniqueId val="{00000001-0936-48A0-86A0-EEA3117974B2}"/>
            </c:ext>
          </c:extLst>
        </c:ser>
        <c:ser>
          <c:idx val="2"/>
          <c:order val="2"/>
          <c:tx>
            <c:strRef>
              <c:f>'24. ENELAR'!$P$9</c:f>
              <c:strCache>
                <c:ptCount val="1"/>
                <c:pt idx="0">
                  <c:v>May-24</c:v>
                </c:pt>
              </c:strCache>
            </c:strRef>
          </c:tx>
          <c:spPr>
            <a:solidFill>
              <a:schemeClr val="accent6">
                <a:tint val="6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ENELAR'!$S$9:$W$9</c:f>
              <c:numCache>
                <c:formatCode>0.00</c:formatCode>
                <c:ptCount val="5"/>
                <c:pt idx="0">
                  <c:v>386.07769999999999</c:v>
                </c:pt>
                <c:pt idx="1">
                  <c:v>482.59620000000001</c:v>
                </c:pt>
                <c:pt idx="2">
                  <c:v>820.4135</c:v>
                </c:pt>
                <c:pt idx="3">
                  <c:v>965.19240000000002</c:v>
                </c:pt>
                <c:pt idx="4">
                  <c:v>1158.2309</c:v>
                </c:pt>
              </c:numCache>
            </c:numRef>
          </c:val>
          <c:extLst>
            <c:ext xmlns:c16="http://schemas.microsoft.com/office/drawing/2014/chart" uri="{C3380CC4-5D6E-409C-BE32-E72D297353CC}">
              <c16:uniqueId val="{00000002-0936-48A0-86A0-EEA3117974B2}"/>
            </c:ext>
          </c:extLst>
        </c:ser>
        <c:ser>
          <c:idx val="3"/>
          <c:order val="3"/>
          <c:tx>
            <c:strRef>
              <c:f>'24. ENELAR'!$P$10</c:f>
              <c:strCache>
                <c:ptCount val="1"/>
                <c:pt idx="0">
                  <c:v>Jun-24</c:v>
                </c:pt>
              </c:strCache>
            </c:strRef>
          </c:tx>
          <c:spPr>
            <a:solidFill>
              <a:schemeClr val="accent6">
                <a:tint val="7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ENELAR'!$S$10:$W$10</c:f>
              <c:numCache>
                <c:formatCode>0.00</c:formatCode>
                <c:ptCount val="5"/>
                <c:pt idx="0">
                  <c:v>388.39339999999999</c:v>
                </c:pt>
                <c:pt idx="1">
                  <c:v>485.49180000000001</c:v>
                </c:pt>
                <c:pt idx="2">
                  <c:v>825.33609999999999</c:v>
                </c:pt>
                <c:pt idx="3">
                  <c:v>970.98360000000002</c:v>
                </c:pt>
                <c:pt idx="4">
                  <c:v>1165.1803</c:v>
                </c:pt>
              </c:numCache>
            </c:numRef>
          </c:val>
          <c:extLst>
            <c:ext xmlns:c16="http://schemas.microsoft.com/office/drawing/2014/chart" uri="{C3380CC4-5D6E-409C-BE32-E72D297353CC}">
              <c16:uniqueId val="{00000003-0936-48A0-86A0-EEA3117974B2}"/>
            </c:ext>
          </c:extLst>
        </c:ser>
        <c:ser>
          <c:idx val="4"/>
          <c:order val="4"/>
          <c:tx>
            <c:strRef>
              <c:f>'24. ENELAR'!$P$11</c:f>
              <c:strCache>
                <c:ptCount val="1"/>
                <c:pt idx="0">
                  <c:v>Jul-24</c:v>
                </c:pt>
              </c:strCache>
            </c:strRef>
          </c:tx>
          <c:spPr>
            <a:solidFill>
              <a:schemeClr val="accent6">
                <a:tint val="8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ENELAR'!$S$11:$W$11</c:f>
              <c:numCache>
                <c:formatCode>0.00</c:formatCode>
                <c:ptCount val="5"/>
                <c:pt idx="0">
                  <c:v>390.72379999999998</c:v>
                </c:pt>
                <c:pt idx="1">
                  <c:v>488.40480000000002</c:v>
                </c:pt>
                <c:pt idx="2">
                  <c:v>830.28809999999999</c:v>
                </c:pt>
                <c:pt idx="3">
                  <c:v>976.81</c:v>
                </c:pt>
                <c:pt idx="4">
                  <c:v>1172.1713999999999</c:v>
                </c:pt>
              </c:numCache>
            </c:numRef>
          </c:val>
          <c:extLst>
            <c:ext xmlns:c16="http://schemas.microsoft.com/office/drawing/2014/chart" uri="{C3380CC4-5D6E-409C-BE32-E72D297353CC}">
              <c16:uniqueId val="{00000004-0936-48A0-86A0-EEA3117974B2}"/>
            </c:ext>
          </c:extLst>
        </c:ser>
        <c:ser>
          <c:idx val="5"/>
          <c:order val="5"/>
          <c:tx>
            <c:strRef>
              <c:f>'24. ENELAR'!$P$12</c:f>
              <c:strCache>
                <c:ptCount val="1"/>
                <c:pt idx="0">
                  <c:v>Ago-24</c:v>
                </c:pt>
              </c:strCache>
            </c:strRef>
          </c:tx>
          <c:spPr>
            <a:solidFill>
              <a:schemeClr val="accent6">
                <a:tint val="95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ENELAR'!$S$12:$W$12</c:f>
              <c:numCache>
                <c:formatCode>0.00</c:formatCode>
                <c:ptCount val="5"/>
                <c:pt idx="0">
                  <c:v>393.06799999999998</c:v>
                </c:pt>
                <c:pt idx="1">
                  <c:v>491.33519999999999</c:v>
                </c:pt>
                <c:pt idx="2">
                  <c:v>835.26980000000003</c:v>
                </c:pt>
                <c:pt idx="3">
                  <c:v>982.67039999999997</c:v>
                </c:pt>
                <c:pt idx="4">
                  <c:v>1179.2044799999999</c:v>
                </c:pt>
              </c:numCache>
            </c:numRef>
          </c:val>
          <c:extLst>
            <c:ext xmlns:c16="http://schemas.microsoft.com/office/drawing/2014/chart" uri="{C3380CC4-5D6E-409C-BE32-E72D297353CC}">
              <c16:uniqueId val="{00000005-0936-48A0-86A0-EEA3117974B2}"/>
            </c:ext>
          </c:extLst>
        </c:ser>
        <c:ser>
          <c:idx val="6"/>
          <c:order val="6"/>
          <c:tx>
            <c:strRef>
              <c:f>'24. ENELAR'!$P$13</c:f>
              <c:strCache>
                <c:ptCount val="1"/>
                <c:pt idx="0">
                  <c:v>Sep-24</c:v>
                </c:pt>
              </c:strCache>
            </c:strRef>
          </c:tx>
          <c:spPr>
            <a:solidFill>
              <a:schemeClr val="accent6">
                <a:shade val="94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ENELAR'!$S$13:$W$13</c:f>
              <c:numCache>
                <c:formatCode>0.00</c:formatCode>
                <c:ptCount val="5"/>
                <c:pt idx="0">
                  <c:v>395.42660000000001</c:v>
                </c:pt>
                <c:pt idx="1">
                  <c:v>494.28320000000002</c:v>
                </c:pt>
                <c:pt idx="2">
                  <c:v>840.28139999999996</c:v>
                </c:pt>
                <c:pt idx="3">
                  <c:v>988.57</c:v>
                </c:pt>
                <c:pt idx="4">
                  <c:v>1186.2840000000001</c:v>
                </c:pt>
              </c:numCache>
            </c:numRef>
          </c:val>
          <c:extLst>
            <c:ext xmlns:c16="http://schemas.microsoft.com/office/drawing/2014/chart" uri="{C3380CC4-5D6E-409C-BE32-E72D297353CC}">
              <c16:uniqueId val="{00000006-0936-48A0-86A0-EEA3117974B2}"/>
            </c:ext>
          </c:extLst>
        </c:ser>
        <c:ser>
          <c:idx val="7"/>
          <c:order val="7"/>
          <c:tx>
            <c:strRef>
              <c:f>'24. ENELAR'!$P$14</c:f>
              <c:strCache>
                <c:ptCount val="1"/>
                <c:pt idx="0">
                  <c:v>Oct-24</c:v>
                </c:pt>
              </c:strCache>
            </c:strRef>
          </c:tx>
          <c:spPr>
            <a:solidFill>
              <a:schemeClr val="accent6">
                <a:shade val="8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ENELAR'!$S$14:$W$14</c:f>
              <c:numCache>
                <c:formatCode>0.00</c:formatCode>
                <c:ptCount val="5"/>
                <c:pt idx="0">
                  <c:v>397.79910000000001</c:v>
                </c:pt>
                <c:pt idx="1">
                  <c:v>497.24889999999999</c:v>
                </c:pt>
                <c:pt idx="2">
                  <c:v>845.32309999999995</c:v>
                </c:pt>
                <c:pt idx="3">
                  <c:v>994.49779999999998</c:v>
                </c:pt>
                <c:pt idx="4">
                  <c:v>1193.3974000000001</c:v>
                </c:pt>
              </c:numCache>
            </c:numRef>
          </c:val>
          <c:extLst>
            <c:ext xmlns:c16="http://schemas.microsoft.com/office/drawing/2014/chart" uri="{C3380CC4-5D6E-409C-BE32-E72D297353CC}">
              <c16:uniqueId val="{00000007-0936-48A0-86A0-EEA3117974B2}"/>
            </c:ext>
          </c:extLst>
        </c:ser>
        <c:ser>
          <c:idx val="8"/>
          <c:order val="8"/>
          <c:tx>
            <c:strRef>
              <c:f>'24. ENELAR'!$P$15</c:f>
              <c:strCache>
                <c:ptCount val="1"/>
                <c:pt idx="0">
                  <c:v>Nov-24</c:v>
                </c:pt>
              </c:strCache>
            </c:strRef>
          </c:tx>
          <c:spPr>
            <a:solidFill>
              <a:schemeClr val="accent6">
                <a:shade val="73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ENELAR'!$S$15:$W$15</c:f>
              <c:numCache>
                <c:formatCode>0.00</c:formatCode>
                <c:ptCount val="5"/>
                <c:pt idx="0">
                  <c:v>400.1859</c:v>
                </c:pt>
                <c:pt idx="1">
                  <c:v>500.23239999999998</c:v>
                </c:pt>
                <c:pt idx="2">
                  <c:v>850.39509999999996</c:v>
                </c:pt>
                <c:pt idx="3">
                  <c:v>1000.4648</c:v>
                </c:pt>
                <c:pt idx="4">
                  <c:v>1200.5578</c:v>
                </c:pt>
              </c:numCache>
            </c:numRef>
          </c:val>
          <c:extLst>
            <c:ext xmlns:c16="http://schemas.microsoft.com/office/drawing/2014/chart" uri="{C3380CC4-5D6E-409C-BE32-E72D297353CC}">
              <c16:uniqueId val="{00000008-0936-48A0-86A0-EEA3117974B2}"/>
            </c:ext>
          </c:extLst>
        </c:ser>
        <c:ser>
          <c:idx val="9"/>
          <c:order val="9"/>
          <c:tx>
            <c:strRef>
              <c:f>'24. ENELAR'!$P$16</c:f>
              <c:strCache>
                <c:ptCount val="1"/>
                <c:pt idx="0">
                  <c:v>Dic-24</c:v>
                </c:pt>
              </c:strCache>
            </c:strRef>
          </c:tx>
          <c:spPr>
            <a:solidFill>
              <a:schemeClr val="accent6">
                <a:shade val="62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ENELAR'!$S$16:$W$16</c:f>
              <c:numCache>
                <c:formatCode>0.00</c:formatCode>
                <c:ptCount val="5"/>
                <c:pt idx="0">
                  <c:v>402.58699999999999</c:v>
                </c:pt>
                <c:pt idx="1">
                  <c:v>503.23379999999997</c:v>
                </c:pt>
                <c:pt idx="2">
                  <c:v>855.49749999999995</c:v>
                </c:pt>
                <c:pt idx="3">
                  <c:v>1006.4675999999999</c:v>
                </c:pt>
                <c:pt idx="4">
                  <c:v>1207.7610999999999</c:v>
                </c:pt>
              </c:numCache>
            </c:numRef>
          </c:val>
          <c:extLst>
            <c:ext xmlns:c16="http://schemas.microsoft.com/office/drawing/2014/chart" uri="{C3380CC4-5D6E-409C-BE32-E72D297353CC}">
              <c16:uniqueId val="{00000009-0936-48A0-86A0-EEA3117974B2}"/>
            </c:ext>
          </c:extLst>
        </c:ser>
        <c:ser>
          <c:idx val="10"/>
          <c:order val="10"/>
          <c:tx>
            <c:strRef>
              <c:f>'24. ENELAR'!$P$17</c:f>
              <c:strCache>
                <c:ptCount val="1"/>
                <c:pt idx="0">
                  <c:v>Ene-25</c:v>
                </c:pt>
              </c:strCache>
            </c:strRef>
          </c:tx>
          <c:spPr>
            <a:solidFill>
              <a:schemeClr val="accent6">
                <a:shade val="51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ENELAR'!$S$17:$W$17</c:f>
              <c:numCache>
                <c:formatCode>0.00</c:formatCode>
                <c:ptCount val="5"/>
                <c:pt idx="0">
                  <c:v>405.00259999999997</c:v>
                </c:pt>
                <c:pt idx="1">
                  <c:v>506.25319999999999</c:v>
                </c:pt>
                <c:pt idx="2">
                  <c:v>860.63040000000001</c:v>
                </c:pt>
                <c:pt idx="3">
                  <c:v>1012.5064</c:v>
                </c:pt>
                <c:pt idx="4">
                  <c:v>1215.0076799999999</c:v>
                </c:pt>
              </c:numCache>
            </c:numRef>
          </c:val>
          <c:extLst>
            <c:ext xmlns:c16="http://schemas.microsoft.com/office/drawing/2014/chart" uri="{C3380CC4-5D6E-409C-BE32-E72D297353CC}">
              <c16:uniqueId val="{0000000A-0936-48A0-86A0-EEA3117974B2}"/>
            </c:ext>
          </c:extLst>
        </c:ser>
        <c:ser>
          <c:idx val="11"/>
          <c:order val="11"/>
          <c:tx>
            <c:strRef>
              <c:f>'24. ENELAR'!$P$18</c:f>
              <c:strCache>
                <c:ptCount val="1"/>
                <c:pt idx="0">
                  <c:v>Feb-25</c:v>
                </c:pt>
              </c:strCache>
            </c:strRef>
          </c:tx>
          <c:spPr>
            <a:solidFill>
              <a:schemeClr val="accent6">
                <a:shade val="40000"/>
              </a:schemeClr>
            </a:solidFill>
            <a:ln>
              <a:noFill/>
            </a:ln>
            <a:effectLst/>
          </c:spPr>
          <c:invertIfNegative val="0"/>
          <c:cat>
            <c:strRef>
              <c:f>'24. ENELAR'!$S$6:$W$6</c:f>
              <c:strCache>
                <c:ptCount val="5"/>
                <c:pt idx="0">
                  <c:v>ESTRATO 1</c:v>
                </c:pt>
                <c:pt idx="1">
                  <c:v>ESTRATO 2</c:v>
                </c:pt>
                <c:pt idx="2">
                  <c:v>ESTRATO 3</c:v>
                </c:pt>
                <c:pt idx="3">
                  <c:v>ESTRATO 4</c:v>
                </c:pt>
                <c:pt idx="4">
                  <c:v>ESTRATO 5 y 6, Ind y Com</c:v>
                </c:pt>
              </c:strCache>
            </c:strRef>
          </c:cat>
          <c:val>
            <c:numRef>
              <c:f>'24. ENELAR'!$S$18:$W$18</c:f>
              <c:numCache>
                <c:formatCode>0.00</c:formatCode>
                <c:ptCount val="5"/>
                <c:pt idx="0">
                  <c:v>407.43259999999998</c:v>
                </c:pt>
                <c:pt idx="1">
                  <c:v>509.29070000000002</c:v>
                </c:pt>
                <c:pt idx="2">
                  <c:v>865.79420000000005</c:v>
                </c:pt>
                <c:pt idx="3">
                  <c:v>1018.5814</c:v>
                </c:pt>
                <c:pt idx="4">
                  <c:v>1222.2976799999999</c:v>
                </c:pt>
              </c:numCache>
            </c:numRef>
          </c:val>
          <c:extLst>
            <c:ext xmlns:c16="http://schemas.microsoft.com/office/drawing/2014/chart" uri="{C3380CC4-5D6E-409C-BE32-E72D297353CC}">
              <c16:uniqueId val="{0000000B-0936-48A0-86A0-EEA3117974B2}"/>
            </c:ext>
          </c:extLst>
        </c:ser>
        <c:dLbls>
          <c:showLegendKey val="0"/>
          <c:showVal val="0"/>
          <c:showCatName val="0"/>
          <c:showSerName val="0"/>
          <c:showPercent val="0"/>
          <c:showBubbleSize val="0"/>
        </c:dLbls>
        <c:gapWidth val="150"/>
        <c:axId val="606216648"/>
        <c:axId val="606226056"/>
      </c:barChart>
      <c:catAx>
        <c:axId val="606216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26056"/>
        <c:crosses val="autoZero"/>
        <c:auto val="1"/>
        <c:lblAlgn val="ctr"/>
        <c:lblOffset val="100"/>
        <c:noMultiLvlLbl val="0"/>
      </c:catAx>
      <c:valAx>
        <c:axId val="606226056"/>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606216648"/>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'24. ENELAR'!$J$6</c:f>
              <c:strCache>
                <c:ptCount val="1"/>
                <c:pt idx="0">
                  <c:v>CUV_119</c:v>
                </c:pt>
              </c:strCache>
            </c:strRef>
          </c:tx>
          <c:spPr>
            <a:ln w="28575" cap="rnd">
              <a:solidFill>
                <a:schemeClr val="accent1"/>
              </a:solidFill>
              <a:round/>
            </a:ln>
            <a:effectLst/>
          </c:spPr>
          <c:marker>
            <c:symbol val="none"/>
          </c:marker>
          <c:cat>
            <c:strRef>
              <c:f>'24. ENELAR'!$A$7:$A$18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'24. ENELAR'!$J$7:$J$18</c:f>
              <c:numCache>
                <c:formatCode>0.00</c:formatCode>
                <c:ptCount val="12"/>
                <c:pt idx="0">
                  <c:v>947.77700000000004</c:v>
                </c:pt>
                <c:pt idx="1">
                  <c:v>974.98209999999995</c:v>
                </c:pt>
                <c:pt idx="2">
                  <c:v>1019.4465</c:v>
                </c:pt>
                <c:pt idx="3">
                  <c:v>1024.6496</c:v>
                </c:pt>
                <c:pt idx="4">
                  <c:v>1040.0909999999999</c:v>
                </c:pt>
                <c:pt idx="5">
                  <c:v>1057.2719999999999</c:v>
                </c:pt>
                <c:pt idx="6">
                  <c:v>1046.5648000000001</c:v>
                </c:pt>
                <c:pt idx="7">
                  <c:v>1048.7981</c:v>
                </c:pt>
                <c:pt idx="8">
                  <c:v>1042.9592600000001</c:v>
                </c:pt>
                <c:pt idx="9">
                  <c:v>1080.6397999999999</c:v>
                </c:pt>
                <c:pt idx="10">
                  <c:v>1047.64283</c:v>
                </c:pt>
                <c:pt idx="11">
                  <c:v>1009.31096</c:v>
                </c:pt>
              </c:numCache>
            </c:numRef>
          </c:val>
          <c:smooth val="0"/>
          <c:extLst>
            <c:ext xmlns:c16="http://schemas.microsoft.com/office/drawing/2014/chart" uri="{C3380CC4-5D6E-409C-BE32-E72D297353CC}">
              <c16:uniqueId val="{00000000-3D05-44F9-8B47-E65DEBF38EFE}"/>
            </c:ext>
          </c:extLst>
        </c:ser>
        <c:ser>
          <c:idx val="1"/>
          <c:order val="1"/>
          <c:tx>
            <c:strRef>
              <c:f>'24. ENELAR'!$K$6</c:f>
              <c:strCache>
                <c:ptCount val="1"/>
                <c:pt idx="0">
                  <c:v>CUV_Op</c:v>
                </c:pt>
              </c:strCache>
            </c:strRef>
          </c:tx>
          <c:spPr>
            <a:ln w="28575" cap="rnd">
              <a:solidFill>
                <a:schemeClr val="accent2"/>
              </a:solidFill>
              <a:prstDash val="lgDash"/>
              <a:round/>
            </a:ln>
            <a:effectLst/>
          </c:spPr>
          <c:marker>
            <c:symbol val="none"/>
          </c:marker>
          <c:cat>
            <c:strRef>
              <c:f>'24. ENELAR'!$A$7:$A$18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'24. ENELAR'!$K$7:$K$18</c:f>
              <c:numCache>
                <c:formatCode>0.00</c:formatCode>
                <c:ptCount val="12"/>
                <c:pt idx="0">
                  <c:v>953.71349999999995</c:v>
                </c:pt>
                <c:pt idx="1">
                  <c:v>959.43579999999997</c:v>
                </c:pt>
                <c:pt idx="2">
                  <c:v>965.19240000000002</c:v>
                </c:pt>
                <c:pt idx="3">
                  <c:v>970.98360000000002</c:v>
                </c:pt>
                <c:pt idx="4">
                  <c:v>976.80949999999996</c:v>
                </c:pt>
                <c:pt idx="5">
                  <c:v>982.67</c:v>
                </c:pt>
                <c:pt idx="6">
                  <c:v>988.56640000000004</c:v>
                </c:pt>
                <c:pt idx="7">
                  <c:v>994.49779999999998</c:v>
                </c:pt>
                <c:pt idx="8">
                  <c:v>1000.4648</c:v>
                </c:pt>
                <c:pt idx="9">
                  <c:v>1006.4675999999999</c:v>
                </c:pt>
                <c:pt idx="10">
                  <c:v>1012.5064</c:v>
                </c:pt>
                <c:pt idx="11">
                  <c:v>1018.5814</c:v>
                </c:pt>
              </c:numCache>
            </c:numRef>
          </c:val>
          <c:smooth val="0"/>
          <c:extLst>
            <c:ext xmlns:c16="http://schemas.microsoft.com/office/drawing/2014/chart" uri="{C3380CC4-5D6E-409C-BE32-E72D297353CC}">
              <c16:uniqueId val="{00000001-3D05-44F9-8B47-E65DEBF38EFE}"/>
            </c:ext>
          </c:extLst>
        </c:ser>
        <c:dLbls>
          <c:showLegendKey val="0"/>
          <c:showVal val="0"/>
          <c:showCatName val="0"/>
          <c:showSerName val="0"/>
          <c:showPercent val="0"/>
          <c:showBubbleSize val="0"/>
        </c:dLbls>
        <c:smooth val="0"/>
        <c:axId val="606219000"/>
        <c:axId val="606227624"/>
      </c:lineChart>
      <c:catAx>
        <c:axId val="606219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06227624"/>
        <c:crosses val="autoZero"/>
        <c:auto val="1"/>
        <c:lblAlgn val="ctr"/>
        <c:lblOffset val="100"/>
        <c:noMultiLvlLbl val="0"/>
      </c:catAx>
      <c:valAx>
        <c:axId val="606227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606219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3994062420311"/>
          <c:y val="4.1865846912662603E-2"/>
          <c:w val="0.85352200365608222"/>
          <c:h val="0.81496803783896532"/>
        </c:manualLayout>
      </c:layout>
      <c:lineChart>
        <c:grouping val="stacked"/>
        <c:varyColors val="0"/>
        <c:ser>
          <c:idx val="1"/>
          <c:order val="0"/>
          <c:tx>
            <c:strRef>
              <c:f>'24. ENELAR'!$M$6</c:f>
              <c:strCache>
                <c:ptCount val="1"/>
                <c:pt idx="0">
                  <c:v>COT</c:v>
                </c:pt>
              </c:strCache>
            </c:strRef>
          </c:tx>
          <c:spPr>
            <a:ln w="28575" cap="rnd">
              <a:solidFill>
                <a:srgbClr val="FFC000"/>
              </a:solidFill>
              <a:prstDash val="sysDash"/>
              <a:round/>
            </a:ln>
            <a:effectLst/>
          </c:spPr>
          <c:marker>
            <c:symbol val="none"/>
          </c:marker>
          <c:cat>
            <c:strRef>
              <c:f>'21. EMEESA'!$A$7:$A$18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'24. ENELAR'!$M$7:$M$18</c:f>
              <c:numCache>
                <c:formatCode>0.00</c:formatCode>
                <c:ptCount val="12"/>
              </c:numCache>
            </c:numRef>
          </c:val>
          <c:smooth val="0"/>
          <c:extLst>
            <c:ext xmlns:c16="http://schemas.microsoft.com/office/drawing/2014/chart" uri="{C3380CC4-5D6E-409C-BE32-E72D297353CC}">
              <c16:uniqueId val="{00000000-9265-4B81-A122-6EC1026A741E}"/>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s-CO" sz="1200" b="1"/>
                  <a:t>$/kWh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majorUnit val="10"/>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'25.ENERCA'!$J$6</c:f>
              <c:strCache>
                <c:ptCount val="1"/>
                <c:pt idx="0">
                  <c:v>CUV_119</c:v>
                </c:pt>
              </c:strCache>
            </c:strRef>
          </c:tx>
          <c:spPr>
            <a:ln w="28575" cap="rnd">
              <a:solidFill>
                <a:schemeClr val="accent1"/>
              </a:solidFill>
              <a:round/>
            </a:ln>
            <a:effectLst/>
          </c:spPr>
          <c:marker>
            <c:symbol val="none"/>
          </c:marker>
          <c:cat>
            <c:strRef>
              <c:f>'25.ENERCA'!$A$7:$A$18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'25.ENERCA'!$J$7:$J$18</c:f>
              <c:numCache>
                <c:formatCode>0.00</c:formatCode>
                <c:ptCount val="12"/>
                <c:pt idx="0">
                  <c:v>900.82349999999997</c:v>
                </c:pt>
                <c:pt idx="1">
                  <c:v>912.71450000000004</c:v>
                </c:pt>
                <c:pt idx="2">
                  <c:v>941.86120000000005</c:v>
                </c:pt>
                <c:pt idx="3">
                  <c:v>927.13220000000001</c:v>
                </c:pt>
                <c:pt idx="4">
                  <c:v>954.94060000000002</c:v>
                </c:pt>
                <c:pt idx="5">
                  <c:v>968.17</c:v>
                </c:pt>
                <c:pt idx="6">
                  <c:v>901.61109999999996</c:v>
                </c:pt>
                <c:pt idx="7">
                  <c:v>806.32550000000003</c:v>
                </c:pt>
                <c:pt idx="8">
                  <c:v>825.82230000000004</c:v>
                </c:pt>
                <c:pt idx="9">
                  <c:v>842.43690000000004</c:v>
                </c:pt>
                <c:pt idx="10">
                  <c:v>935.84230000000002</c:v>
                </c:pt>
                <c:pt idx="11">
                  <c:v>874.96389999999997</c:v>
                </c:pt>
              </c:numCache>
            </c:numRef>
          </c:val>
          <c:smooth val="0"/>
          <c:extLst>
            <c:ext xmlns:c16="http://schemas.microsoft.com/office/drawing/2014/chart" uri="{C3380CC4-5D6E-409C-BE32-E72D297353CC}">
              <c16:uniqueId val="{00000000-1C66-4123-AD4D-C779702938BD}"/>
            </c:ext>
          </c:extLst>
        </c:ser>
        <c:ser>
          <c:idx val="1"/>
          <c:order val="1"/>
          <c:tx>
            <c:strRef>
              <c:f>'25.ENERCA'!$K$6</c:f>
              <c:strCache>
                <c:ptCount val="1"/>
                <c:pt idx="0">
                  <c:v>CUV_Op</c:v>
                </c:pt>
              </c:strCache>
            </c:strRef>
          </c:tx>
          <c:spPr>
            <a:ln w="28575" cap="rnd">
              <a:solidFill>
                <a:schemeClr val="accent2"/>
              </a:solidFill>
              <a:prstDash val="lgDash"/>
              <a:round/>
            </a:ln>
            <a:effectLst/>
          </c:spPr>
          <c:marker>
            <c:symbol val="none"/>
          </c:marker>
          <c:cat>
            <c:strRef>
              <c:f>'25.ENERCA'!$A$7:$A$18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'25.ENERCA'!$K$7:$K$13</c:f>
              <c:numCache>
                <c:formatCode>0.00</c:formatCode>
                <c:ptCount val="7"/>
              </c:numCache>
            </c:numRef>
          </c:val>
          <c:smooth val="0"/>
          <c:extLst>
            <c:ext xmlns:c16="http://schemas.microsoft.com/office/drawing/2014/chart" uri="{C3380CC4-5D6E-409C-BE32-E72D297353CC}">
              <c16:uniqueId val="{00000001-1C66-4123-AD4D-C779702938BD}"/>
            </c:ext>
          </c:extLst>
        </c:ser>
        <c:dLbls>
          <c:showLegendKey val="0"/>
          <c:showVal val="0"/>
          <c:showCatName val="0"/>
          <c:showSerName val="0"/>
          <c:showPercent val="0"/>
          <c:showBubbleSize val="0"/>
        </c:dLbls>
        <c:smooth val="0"/>
        <c:axId val="403778800"/>
        <c:axId val="287487792"/>
      </c:lineChart>
      <c:catAx>
        <c:axId val="40377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7487792"/>
        <c:crosses val="autoZero"/>
        <c:auto val="1"/>
        <c:lblAlgn val="ctr"/>
        <c:lblOffset val="100"/>
        <c:noMultiLvlLbl val="0"/>
      </c:catAx>
      <c:valAx>
        <c:axId val="287487792"/>
        <c:scaling>
          <c:orientation val="minMax"/>
          <c:min val="5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sz="1600" b="1"/>
                  <a:t>$/kWh</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crossAx val="403778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1"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prstDash val="lgDash"/>
      <a:round/>
    </a:ln>
    <a:effectLst/>
  </c:spPr>
  <c:txPr>
    <a:bodyPr/>
    <a:lstStyle/>
    <a:p>
      <a:pPr>
        <a:defRPr/>
      </a:pPr>
      <a:endParaRPr lang="es-CO"/>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1"/>
          <c:tx>
            <c:strRef>
              <c:f>'25.ENERCA'!$D$6</c:f>
              <c:strCache>
                <c:ptCount val="1"/>
                <c:pt idx="0">
                  <c:v>GM</c:v>
                </c:pt>
              </c:strCache>
            </c:strRef>
          </c:tx>
          <c:spPr>
            <a:solidFill>
              <a:schemeClr val="accent2"/>
            </a:solidFill>
            <a:ln>
              <a:noFill/>
            </a:ln>
            <a:effectLst/>
          </c:spPr>
          <c:val>
            <c:numRef>
              <c:f>'25.ENERCA'!$D$7:$D$18</c:f>
              <c:numCache>
                <c:formatCode>0.00</c:formatCode>
                <c:ptCount val="12"/>
                <c:pt idx="0">
                  <c:v>385.46539999999999</c:v>
                </c:pt>
                <c:pt idx="1">
                  <c:v>401.01799999999997</c:v>
                </c:pt>
                <c:pt idx="2">
                  <c:v>405.99270000000001</c:v>
                </c:pt>
                <c:pt idx="3">
                  <c:v>404.46679999999998</c:v>
                </c:pt>
                <c:pt idx="4">
                  <c:v>412.57499999999999</c:v>
                </c:pt>
                <c:pt idx="5">
                  <c:v>418.56180000000001</c:v>
                </c:pt>
                <c:pt idx="6">
                  <c:v>393.3578</c:v>
                </c:pt>
                <c:pt idx="7">
                  <c:v>321.20429999999999</c:v>
                </c:pt>
                <c:pt idx="8">
                  <c:v>328.74220000000003</c:v>
                </c:pt>
                <c:pt idx="9">
                  <c:v>326.48660000000001</c:v>
                </c:pt>
                <c:pt idx="10">
                  <c:v>429.95179999999999</c:v>
                </c:pt>
                <c:pt idx="11">
                  <c:v>366.49669999999998</c:v>
                </c:pt>
              </c:numCache>
            </c:numRef>
          </c:val>
          <c:extLst>
            <c:ext xmlns:c16="http://schemas.microsoft.com/office/drawing/2014/chart" uri="{C3380CC4-5D6E-409C-BE32-E72D297353CC}">
              <c16:uniqueId val="{00000000-2CF4-4006-AFBF-FDBE3112E4FE}"/>
            </c:ext>
          </c:extLst>
        </c:ser>
        <c:ser>
          <c:idx val="2"/>
          <c:order val="2"/>
          <c:tx>
            <c:strRef>
              <c:f>'25.ENERCA'!$G$6</c:f>
              <c:strCache>
                <c:ptCount val="1"/>
                <c:pt idx="0">
                  <c:v>D</c:v>
                </c:pt>
              </c:strCache>
            </c:strRef>
          </c:tx>
          <c:spPr>
            <a:solidFill>
              <a:schemeClr val="accent3"/>
            </a:solidFill>
            <a:ln>
              <a:noFill/>
            </a:ln>
            <a:effectLst/>
          </c:spPr>
          <c:val>
            <c:numRef>
              <c:f>'25.ENERCA'!$G$7:$G$18</c:f>
              <c:numCache>
                <c:formatCode>0.00</c:formatCode>
                <c:ptCount val="12"/>
                <c:pt idx="0">
                  <c:v>258.2337</c:v>
                </c:pt>
                <c:pt idx="1">
                  <c:v>252.5137</c:v>
                </c:pt>
                <c:pt idx="2">
                  <c:v>243.9384</c:v>
                </c:pt>
                <c:pt idx="3">
                  <c:v>244.09620000000001</c:v>
                </c:pt>
                <c:pt idx="4">
                  <c:v>254.7867</c:v>
                </c:pt>
                <c:pt idx="5">
                  <c:v>251.1902</c:v>
                </c:pt>
                <c:pt idx="6">
                  <c:v>239.78280000000001</c:v>
                </c:pt>
                <c:pt idx="7">
                  <c:v>243.935</c:v>
                </c:pt>
                <c:pt idx="8">
                  <c:v>254.69499999999999</c:v>
                </c:pt>
                <c:pt idx="9">
                  <c:v>257.19330000000002</c:v>
                </c:pt>
                <c:pt idx="10">
                  <c:v>249.0104</c:v>
                </c:pt>
                <c:pt idx="11">
                  <c:v>253.2346</c:v>
                </c:pt>
              </c:numCache>
            </c:numRef>
          </c:val>
          <c:extLst>
            <c:ext xmlns:c16="http://schemas.microsoft.com/office/drawing/2014/chart" uri="{C3380CC4-5D6E-409C-BE32-E72D297353CC}">
              <c16:uniqueId val="{00000001-2CF4-4006-AFBF-FDBE3112E4FE}"/>
            </c:ext>
          </c:extLst>
        </c:ser>
        <c:ser>
          <c:idx val="3"/>
          <c:order val="3"/>
          <c:tx>
            <c:strRef>
              <c:f>'25.ENERCA'!$H$6</c:f>
              <c:strCache>
                <c:ptCount val="1"/>
                <c:pt idx="0">
                  <c:v>CV</c:v>
                </c:pt>
              </c:strCache>
            </c:strRef>
          </c:tx>
          <c:spPr>
            <a:solidFill>
              <a:schemeClr val="accent4"/>
            </a:solidFill>
            <a:ln>
              <a:noFill/>
            </a:ln>
            <a:effectLst/>
          </c:spPr>
          <c:val>
            <c:numRef>
              <c:f>'25.ENERCA'!$H$7:$H$18</c:f>
              <c:numCache>
                <c:formatCode>0.00</c:formatCode>
                <c:ptCount val="12"/>
                <c:pt idx="0">
                  <c:v>103.801</c:v>
                </c:pt>
                <c:pt idx="1">
                  <c:v>100.8186</c:v>
                </c:pt>
                <c:pt idx="2">
                  <c:v>102.02249999999999</c:v>
                </c:pt>
                <c:pt idx="3">
                  <c:v>101.0823</c:v>
                </c:pt>
                <c:pt idx="4">
                  <c:v>102.9832</c:v>
                </c:pt>
                <c:pt idx="5">
                  <c:v>105.27979999999999</c:v>
                </c:pt>
                <c:pt idx="6">
                  <c:v>113.44029999999999</c:v>
                </c:pt>
                <c:pt idx="7">
                  <c:v>107.0787</c:v>
                </c:pt>
                <c:pt idx="8">
                  <c:v>99.437700000000007</c:v>
                </c:pt>
                <c:pt idx="9">
                  <c:v>99.300399999999996</c:v>
                </c:pt>
                <c:pt idx="10">
                  <c:v>96.520700000000005</c:v>
                </c:pt>
                <c:pt idx="11">
                  <c:v>100.86839999999999</c:v>
                </c:pt>
              </c:numCache>
            </c:numRef>
          </c:val>
          <c:extLst>
            <c:ext xmlns:c16="http://schemas.microsoft.com/office/drawing/2014/chart" uri="{C3380CC4-5D6E-409C-BE32-E72D297353CC}">
              <c16:uniqueId val="{00000002-2CF4-4006-AFBF-FDBE3112E4FE}"/>
            </c:ext>
          </c:extLst>
        </c:ser>
        <c:ser>
          <c:idx val="4"/>
          <c:order val="4"/>
          <c:tx>
            <c:strRef>
              <c:f>'25.ENERCA'!$F$6</c:f>
              <c:strCache>
                <c:ptCount val="1"/>
                <c:pt idx="0">
                  <c:v>PR</c:v>
                </c:pt>
              </c:strCache>
            </c:strRef>
          </c:tx>
          <c:spPr>
            <a:solidFill>
              <a:schemeClr val="accent5"/>
            </a:solidFill>
            <a:ln>
              <a:noFill/>
            </a:ln>
            <a:effectLst/>
          </c:spPr>
          <c:val>
            <c:numRef>
              <c:f>'25.ENERCA'!$F$7:$F$18</c:f>
              <c:numCache>
                <c:formatCode>0.00</c:formatCode>
                <c:ptCount val="12"/>
                <c:pt idx="0">
                  <c:v>89.053299999999993</c:v>
                </c:pt>
                <c:pt idx="1">
                  <c:v>94.885599999999997</c:v>
                </c:pt>
                <c:pt idx="2">
                  <c:v>93.659300000000002</c:v>
                </c:pt>
                <c:pt idx="3">
                  <c:v>95.1965</c:v>
                </c:pt>
                <c:pt idx="4">
                  <c:v>95.4666</c:v>
                </c:pt>
                <c:pt idx="5">
                  <c:v>97.176299999999998</c:v>
                </c:pt>
                <c:pt idx="6">
                  <c:v>91.851799999999997</c:v>
                </c:pt>
                <c:pt idx="7">
                  <c:v>80.238100000000003</c:v>
                </c:pt>
                <c:pt idx="8">
                  <c:v>81.055000000000007</c:v>
                </c:pt>
                <c:pt idx="9">
                  <c:v>81.555499999999995</c:v>
                </c:pt>
                <c:pt idx="10">
                  <c:v>99.692599999999999</c:v>
                </c:pt>
                <c:pt idx="11">
                  <c:v>87.299499999999995</c:v>
                </c:pt>
              </c:numCache>
            </c:numRef>
          </c:val>
          <c:extLst>
            <c:ext xmlns:c16="http://schemas.microsoft.com/office/drawing/2014/chart" uri="{C3380CC4-5D6E-409C-BE32-E72D297353CC}">
              <c16:uniqueId val="{00000003-2CF4-4006-AFBF-FDBE3112E4FE}"/>
            </c:ext>
          </c:extLst>
        </c:ser>
        <c:ser>
          <c:idx val="5"/>
          <c:order val="5"/>
          <c:tx>
            <c:strRef>
              <c:f>'25.ENERCA'!$E$6</c:f>
              <c:strCache>
                <c:ptCount val="1"/>
                <c:pt idx="0">
                  <c:v>TM</c:v>
                </c:pt>
              </c:strCache>
            </c:strRef>
          </c:tx>
          <c:spPr>
            <a:solidFill>
              <a:schemeClr val="accent6"/>
            </a:solidFill>
            <a:ln>
              <a:noFill/>
            </a:ln>
            <a:effectLst/>
          </c:spPr>
          <c:val>
            <c:numRef>
              <c:f>'25.ENERCA'!$E$7:$E$18</c:f>
              <c:numCache>
                <c:formatCode>0.00</c:formatCode>
                <c:ptCount val="12"/>
                <c:pt idx="0">
                  <c:v>57.433500000000002</c:v>
                </c:pt>
                <c:pt idx="1">
                  <c:v>54.2667</c:v>
                </c:pt>
                <c:pt idx="2">
                  <c:v>47.9634</c:v>
                </c:pt>
                <c:pt idx="3">
                  <c:v>52.837400000000002</c:v>
                </c:pt>
                <c:pt idx="4">
                  <c:v>55.932400000000001</c:v>
                </c:pt>
                <c:pt idx="5">
                  <c:v>57.142000000000003</c:v>
                </c:pt>
                <c:pt idx="6">
                  <c:v>48.551699999999997</c:v>
                </c:pt>
                <c:pt idx="7">
                  <c:v>52.269399999999997</c:v>
                </c:pt>
                <c:pt idx="8">
                  <c:v>55.369100000000003</c:v>
                </c:pt>
                <c:pt idx="9">
                  <c:v>58.1922</c:v>
                </c:pt>
                <c:pt idx="10">
                  <c:v>56.032699999999998</c:v>
                </c:pt>
                <c:pt idx="11">
                  <c:v>49.846699999999998</c:v>
                </c:pt>
              </c:numCache>
            </c:numRef>
          </c:val>
          <c:extLst>
            <c:ext xmlns:c16="http://schemas.microsoft.com/office/drawing/2014/chart" uri="{C3380CC4-5D6E-409C-BE32-E72D297353CC}">
              <c16:uniqueId val="{00000004-2CF4-4006-AFBF-FDBE3112E4FE}"/>
            </c:ext>
          </c:extLst>
        </c:ser>
        <c:ser>
          <c:idx val="6"/>
          <c:order val="6"/>
          <c:tx>
            <c:strRef>
              <c:f>'25.ENERCA'!$I$6</c:f>
              <c:strCache>
                <c:ptCount val="1"/>
                <c:pt idx="0">
                  <c:v>RM</c:v>
                </c:pt>
              </c:strCache>
            </c:strRef>
          </c:tx>
          <c:spPr>
            <a:solidFill>
              <a:schemeClr val="accent5">
                <a:lumMod val="75000"/>
              </a:schemeClr>
            </a:solidFill>
            <a:ln>
              <a:noFill/>
            </a:ln>
            <a:effectLst/>
          </c:spPr>
          <c:val>
            <c:numRef>
              <c:f>'25.ENERCA'!$I$7:$I$18</c:f>
              <c:numCache>
                <c:formatCode>0.00</c:formatCode>
                <c:ptCount val="12"/>
                <c:pt idx="0">
                  <c:v>6.8365999999999998</c:v>
                </c:pt>
                <c:pt idx="1">
                  <c:v>9.2119</c:v>
                </c:pt>
                <c:pt idx="2">
                  <c:v>48.2849</c:v>
                </c:pt>
                <c:pt idx="3">
                  <c:v>29.452999999999999</c:v>
                </c:pt>
                <c:pt idx="4">
                  <c:v>33.1967</c:v>
                </c:pt>
                <c:pt idx="5">
                  <c:v>38.821100000000001</c:v>
                </c:pt>
                <c:pt idx="6">
                  <c:v>14.6267</c:v>
                </c:pt>
                <c:pt idx="7">
                  <c:v>1.6</c:v>
                </c:pt>
                <c:pt idx="8">
                  <c:v>6.5232999999999999</c:v>
                </c:pt>
                <c:pt idx="9">
                  <c:v>19.7089</c:v>
                </c:pt>
                <c:pt idx="10">
                  <c:v>4.6341000000000001</c:v>
                </c:pt>
                <c:pt idx="11">
                  <c:v>17.218</c:v>
                </c:pt>
              </c:numCache>
            </c:numRef>
          </c:val>
          <c:extLst>
            <c:ext xmlns:c16="http://schemas.microsoft.com/office/drawing/2014/chart" uri="{C3380CC4-5D6E-409C-BE32-E72D297353CC}">
              <c16:uniqueId val="{00000005-2CF4-4006-AFBF-FDBE3112E4FE}"/>
            </c:ext>
          </c:extLst>
        </c:ser>
        <c:dLbls>
          <c:showLegendKey val="0"/>
          <c:showVal val="0"/>
          <c:showCatName val="0"/>
          <c:showSerName val="0"/>
          <c:showPercent val="0"/>
          <c:showBubbleSize val="0"/>
        </c:dLbls>
        <c:axId val="403597344"/>
        <c:axId val="403597728"/>
      </c:areaChart>
      <c:lineChart>
        <c:grouping val="standard"/>
        <c:varyColors val="0"/>
        <c:ser>
          <c:idx val="0"/>
          <c:order val="0"/>
          <c:tx>
            <c:strRef>
              <c:f>'25.ENERCA'!$J$6</c:f>
              <c:strCache>
                <c:ptCount val="1"/>
                <c:pt idx="0">
                  <c:v>CUV_119</c:v>
                </c:pt>
              </c:strCache>
            </c:strRef>
          </c:tx>
          <c:spPr>
            <a:ln w="28575" cap="rnd" cmpd="sng" algn="ctr">
              <a:solidFill>
                <a:schemeClr val="tx1"/>
              </a:solidFill>
              <a:prstDash val="solid"/>
              <a:round/>
            </a:ln>
            <a:effectLst/>
          </c:spPr>
          <c:marker>
            <c:symbol val="none"/>
          </c:marker>
          <c:cat>
            <c:strRef>
              <c:f>'25.ENERCA'!$A$7:$A$18</c:f>
              <c:strCache>
                <c:ptCount val="12"/>
                <c:pt idx="0">
                  <c:v>Mar-24</c:v>
                </c:pt>
                <c:pt idx="1">
                  <c:v>Abr-24</c:v>
                </c:pt>
                <c:pt idx="2">
                  <c:v>May-24</c:v>
                </c:pt>
                <c:pt idx="3">
                  <c:v>Jun-24</c:v>
                </c:pt>
                <c:pt idx="4">
                  <c:v>Jul-24</c:v>
                </c:pt>
                <c:pt idx="5">
                  <c:v>Ago-24</c:v>
                </c:pt>
                <c:pt idx="6">
                  <c:v>Sep-24</c:v>
                </c:pt>
                <c:pt idx="7">
                  <c:v>Oct-24</c:v>
                </c:pt>
                <c:pt idx="8">
                  <c:v>Nov-24</c:v>
                </c:pt>
                <c:pt idx="9">
                  <c:v>Dic-24</c:v>
                </c:pt>
                <c:pt idx="10">
                  <c:v>Ene-25</c:v>
                </c:pt>
                <c:pt idx="11">
                  <c:v>Feb-25</c:v>
                </c:pt>
              </c:strCache>
            </c:strRef>
          </c:cat>
          <c:val>
            <c:numRef>
              <c:f>'25.ENERCA'!$J$7:$J$18</c:f>
              <c:numCache>
                <c:formatCode>0.00</c:formatCode>
                <c:ptCount val="12"/>
                <c:pt idx="0">
                  <c:v>900.82349999999997</c:v>
                </c:pt>
                <c:pt idx="1">
                  <c:v>912.71450000000004</c:v>
                </c:pt>
                <c:pt idx="2">
                  <c:v>941.86120000000005</c:v>
                </c:pt>
                <c:pt idx="3">
                  <c:v>927.13220000000001</c:v>
                </c:pt>
                <c:pt idx="4">
                  <c:v>954.94060000000002</c:v>
                </c:pt>
                <c:pt idx="5">
                  <c:v>968.17</c:v>
                </c:pt>
                <c:pt idx="6">
                  <c:v>901.61109999999996</c:v>
                </c:pt>
                <c:pt idx="7">
                  <c:v>806.32550000000003</c:v>
                </c:pt>
                <c:pt idx="8">
                  <c:v>825.82230000000004</c:v>
                </c:pt>
                <c:pt idx="9">
                  <c:v>842.43690000000004</c:v>
                </c:pt>
                <c:pt idx="10">
                  <c:v>935.84230000000002</c:v>
                </c:pt>
                <c:pt idx="11">
                  <c:v>874.96389999999997</c:v>
                </c:pt>
              </c:numCache>
            </c:numRef>
          </c:val>
          <c:smooth val="0"/>
          <c:extLst>
            <c:ext xmlns:c16="http://schemas.microsoft.com/office/drawing/2014/chart" uri="{C3380CC4-5D6E-409C-BE32-E72D297353CC}">
              <c16:uniqueId val="{00000006-2CF4-4006-AFBF-FDBE3112E4FE}"/>
            </c:ext>
          </c:extLst>
        </c:ser>
        <c:dLbls>
          <c:showLegendKey val="0"/>
          <c:showVal val="0"/>
          <c:showCatName val="0"/>
          <c:showSerName val="0"/>
          <c:showPercent val="0"/>
          <c:showBubbleSize val="0"/>
        </c:dLbls>
        <c:marker val="1"/>
        <c:smooth val="0"/>
        <c:axId val="403597344"/>
        <c:axId val="403597728"/>
      </c:lineChart>
      <c:catAx>
        <c:axId val="4035973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270000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728"/>
        <c:crosses val="autoZero"/>
        <c:auto val="1"/>
        <c:lblAlgn val="ctr"/>
        <c:lblOffset val="100"/>
        <c:noMultiLvlLbl val="0"/>
      </c:catAx>
      <c:valAx>
        <c:axId val="403597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6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597344"/>
        <c:crosses val="autoZero"/>
        <c:crossBetween val="between"/>
      </c:valAx>
      <c:spPr>
        <a:noFill/>
        <a:ln w="25400">
          <a:noFill/>
        </a:ln>
        <a:effectLst/>
      </c:spPr>
    </c:plotArea>
    <c:legend>
      <c:legendPos val="b"/>
      <c:layout>
        <c:manualLayout>
          <c:xMode val="edge"/>
          <c:yMode val="edge"/>
          <c:x val="0.10537898967706431"/>
          <c:y val="0.90641094035836467"/>
          <c:w val="0.78924187102292864"/>
          <c:h val="8.1111730065255447E-2"/>
        </c:manualLayout>
      </c:layout>
      <c:overlay val="0"/>
      <c:spPr>
        <a:noFill/>
        <a:ln w="25400">
          <a:noFill/>
        </a:ln>
        <a:effectLst/>
      </c:spPr>
      <c:txPr>
        <a:bodyPr rot="0" spcFirstLastPara="1" vertOverflow="ellipsis" vert="horz" wrap="square" anchor="ctr" anchorCtr="1"/>
        <a:lstStyle/>
        <a:p>
          <a:pPr>
            <a:defRPr sz="1655" b="0" i="0" u="none" strike="noStrike" kern="1200" baseline="0">
              <a:solidFill>
                <a:srgbClr val="333333"/>
              </a:solidFill>
              <a:latin typeface="Calibri"/>
              <a:ea typeface="Calibri"/>
              <a:cs typeface="Calibri"/>
            </a:defRPr>
          </a:pPr>
          <a:endParaRPr lang="es-CO"/>
        </a:p>
      </c:txPr>
    </c:legend>
    <c:plotVisOnly val="1"/>
    <c:dispBlanksAs val="zero"/>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25" r="0.25" t="0.75" header="0.3" footer="0.3"/>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barChart>
        <c:barDir val="col"/>
        <c:grouping val="clustered"/>
        <c:varyColors val="0"/>
        <c:ser>
          <c:idx val="0"/>
          <c:order val="0"/>
          <c:tx>
            <c:strRef>
              <c:f>'25.ENERCA'!$P$7</c:f>
              <c:strCache>
                <c:ptCount val="1"/>
                <c:pt idx="0">
                  <c:v>Mar-24</c:v>
                </c:pt>
              </c:strCache>
            </c:strRef>
          </c:tx>
          <c:spPr>
            <a:solidFill>
              <a:schemeClr val="accent6">
                <a:tint val="4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'25.ENERCA'!$S$7:$W$7</c:f>
              <c:numCache>
                <c:formatCode>0.00</c:formatCode>
                <c:ptCount val="5"/>
                <c:pt idx="0">
                  <c:v>360.32940000000002</c:v>
                </c:pt>
                <c:pt idx="1">
                  <c:v>450.41180000000003</c:v>
                </c:pt>
                <c:pt idx="2">
                  <c:v>765.7</c:v>
                </c:pt>
                <c:pt idx="3">
                  <c:v>900.82349999999997</c:v>
                </c:pt>
                <c:pt idx="4">
                  <c:v>1080.9882</c:v>
                </c:pt>
              </c:numCache>
            </c:numRef>
          </c:val>
          <c:extLst>
            <c:ext xmlns:c16="http://schemas.microsoft.com/office/drawing/2014/chart" uri="{C3380CC4-5D6E-409C-BE32-E72D297353CC}">
              <c16:uniqueId val="{00000000-3EA5-448D-9283-0B90FA5A34E4}"/>
            </c:ext>
          </c:extLst>
        </c:ser>
        <c:ser>
          <c:idx val="1"/>
          <c:order val="1"/>
          <c:tx>
            <c:strRef>
              <c:f>'25.ENERCA'!$P$8</c:f>
              <c:strCache>
                <c:ptCount val="1"/>
                <c:pt idx="0">
                  <c:v>Abr-24</c:v>
                </c:pt>
              </c:strCache>
            </c:strRef>
          </c:tx>
          <c:spPr>
            <a:solidFill>
              <a:schemeClr val="accent6">
                <a:tint val="5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'25.ENERCA'!$S$8:$W$8</c:f>
              <c:numCache>
                <c:formatCode>0.00</c:formatCode>
                <c:ptCount val="5"/>
                <c:pt idx="0">
                  <c:v>365.08580000000001</c:v>
                </c:pt>
                <c:pt idx="1">
                  <c:v>456.35719999999998</c:v>
                </c:pt>
                <c:pt idx="2">
                  <c:v>775.80730000000005</c:v>
                </c:pt>
                <c:pt idx="3">
                  <c:v>912.71450000000004</c:v>
                </c:pt>
                <c:pt idx="4">
                  <c:v>1095.2574</c:v>
                </c:pt>
              </c:numCache>
            </c:numRef>
          </c:val>
          <c:extLst>
            <c:ext xmlns:c16="http://schemas.microsoft.com/office/drawing/2014/chart" uri="{C3380CC4-5D6E-409C-BE32-E72D297353CC}">
              <c16:uniqueId val="{00000001-3EA5-448D-9283-0B90FA5A34E4}"/>
            </c:ext>
          </c:extLst>
        </c:ser>
        <c:ser>
          <c:idx val="2"/>
          <c:order val="2"/>
          <c:tx>
            <c:strRef>
              <c:f>'25.ENERCA'!$P$9</c:f>
              <c:strCache>
                <c:ptCount val="1"/>
                <c:pt idx="0">
                  <c:v>May-24</c:v>
                </c:pt>
              </c:strCache>
            </c:strRef>
          </c:tx>
          <c:spPr>
            <a:solidFill>
              <a:schemeClr val="accent6">
                <a:tint val="6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'25.ENERCA'!$S$9:$W$9</c:f>
              <c:numCache>
                <c:formatCode>0.00</c:formatCode>
                <c:ptCount val="5"/>
                <c:pt idx="0">
                  <c:v>376.74450000000002</c:v>
                </c:pt>
                <c:pt idx="1">
                  <c:v>470.93060000000003</c:v>
                </c:pt>
                <c:pt idx="2">
                  <c:v>800.58199999999999</c:v>
                </c:pt>
                <c:pt idx="3">
                  <c:v>941.86120000000005</c:v>
                </c:pt>
                <c:pt idx="4">
                  <c:v>1130.2334000000001</c:v>
                </c:pt>
              </c:numCache>
            </c:numRef>
          </c:val>
          <c:extLst>
            <c:ext xmlns:c16="http://schemas.microsoft.com/office/drawing/2014/chart" uri="{C3380CC4-5D6E-409C-BE32-E72D297353CC}">
              <c16:uniqueId val="{00000002-3EA5-448D-9283-0B90FA5A34E4}"/>
            </c:ext>
          </c:extLst>
        </c:ser>
        <c:ser>
          <c:idx val="3"/>
          <c:order val="3"/>
          <c:tx>
            <c:strRef>
              <c:f>'25.ENERCA'!$P$10</c:f>
              <c:strCache>
                <c:ptCount val="1"/>
                <c:pt idx="0">
                  <c:v>Jun-24</c:v>
                </c:pt>
              </c:strCache>
            </c:strRef>
          </c:tx>
          <c:spPr>
            <a:solidFill>
              <a:schemeClr val="accent6">
                <a:tint val="7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'25.ENERCA'!$S$10:$W$10</c:f>
              <c:numCache>
                <c:formatCode>0.00</c:formatCode>
                <c:ptCount val="5"/>
                <c:pt idx="0">
                  <c:v>378.33280000000002</c:v>
                </c:pt>
                <c:pt idx="1">
                  <c:v>472.916</c:v>
                </c:pt>
                <c:pt idx="2">
                  <c:v>788.06240000000003</c:v>
                </c:pt>
                <c:pt idx="3">
                  <c:v>927.13220000000001</c:v>
                </c:pt>
                <c:pt idx="4">
                  <c:v>1112.5586000000001</c:v>
                </c:pt>
              </c:numCache>
            </c:numRef>
          </c:val>
          <c:extLst>
            <c:ext xmlns:c16="http://schemas.microsoft.com/office/drawing/2014/chart" uri="{C3380CC4-5D6E-409C-BE32-E72D297353CC}">
              <c16:uniqueId val="{00000003-3EA5-448D-9283-0B90FA5A34E4}"/>
            </c:ext>
          </c:extLst>
        </c:ser>
        <c:ser>
          <c:idx val="4"/>
          <c:order val="4"/>
          <c:tx>
            <c:strRef>
              <c:f>'25.ENERCA'!$P$11</c:f>
              <c:strCache>
                <c:ptCount val="1"/>
                <c:pt idx="0">
                  <c:v>Jul-24</c:v>
                </c:pt>
              </c:strCache>
            </c:strRef>
          </c:tx>
          <c:spPr>
            <a:solidFill>
              <a:schemeClr val="accent6">
                <a:tint val="8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'25.ENERCA'!$S$11:$W$11</c:f>
              <c:numCache>
                <c:formatCode>0.00</c:formatCode>
                <c:ptCount val="5"/>
                <c:pt idx="0">
                  <c:v>381.97620000000001</c:v>
                </c:pt>
                <c:pt idx="1">
                  <c:v>477.47030000000001</c:v>
                </c:pt>
                <c:pt idx="2">
                  <c:v>811.69949999999994</c:v>
                </c:pt>
                <c:pt idx="3">
                  <c:v>954.94060000000002</c:v>
                </c:pt>
                <c:pt idx="4">
                  <c:v>1145.9286999999999</c:v>
                </c:pt>
              </c:numCache>
            </c:numRef>
          </c:val>
          <c:extLst>
            <c:ext xmlns:c16="http://schemas.microsoft.com/office/drawing/2014/chart" uri="{C3380CC4-5D6E-409C-BE32-E72D297353CC}">
              <c16:uniqueId val="{00000004-3EA5-448D-9283-0B90FA5A34E4}"/>
            </c:ext>
          </c:extLst>
        </c:ser>
        <c:ser>
          <c:idx val="5"/>
          <c:order val="5"/>
          <c:tx>
            <c:strRef>
              <c:f>'25.ENERCA'!$P$12</c:f>
              <c:strCache>
                <c:ptCount val="1"/>
                <c:pt idx="0">
                  <c:v>Ago-24</c:v>
                </c:pt>
              </c:strCache>
            </c:strRef>
          </c:tx>
          <c:spPr>
            <a:solidFill>
              <a:schemeClr val="accent6">
                <a:tint val="95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'25.ENERCA'!$S$12:$W$12</c:f>
              <c:numCache>
                <c:formatCode>0.00</c:formatCode>
                <c:ptCount val="5"/>
                <c:pt idx="0">
                  <c:v>387.26850000000002</c:v>
                </c:pt>
                <c:pt idx="1">
                  <c:v>484.0856</c:v>
                </c:pt>
                <c:pt idx="2">
                  <c:v>822.94550000000004</c:v>
                </c:pt>
                <c:pt idx="3">
                  <c:v>968.17</c:v>
                </c:pt>
                <c:pt idx="4">
                  <c:v>1161.8039999999999</c:v>
                </c:pt>
              </c:numCache>
            </c:numRef>
          </c:val>
          <c:extLst>
            <c:ext xmlns:c16="http://schemas.microsoft.com/office/drawing/2014/chart" uri="{C3380CC4-5D6E-409C-BE32-E72D297353CC}">
              <c16:uniqueId val="{00000005-3EA5-448D-9283-0B90FA5A34E4}"/>
            </c:ext>
          </c:extLst>
        </c:ser>
        <c:ser>
          <c:idx val="6"/>
          <c:order val="6"/>
          <c:tx>
            <c:strRef>
              <c:f>'25.ENERCA'!$P$13</c:f>
              <c:strCache>
                <c:ptCount val="1"/>
                <c:pt idx="0">
                  <c:v>Sep-24</c:v>
                </c:pt>
              </c:strCache>
            </c:strRef>
          </c:tx>
          <c:spPr>
            <a:solidFill>
              <a:schemeClr val="accent6">
                <a:shade val="94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'25.ENERCA'!$S$13:$W$13</c:f>
              <c:numCache>
                <c:formatCode>0.00</c:formatCode>
                <c:ptCount val="5"/>
                <c:pt idx="0">
                  <c:v>387.26850000000002</c:v>
                </c:pt>
                <c:pt idx="1">
                  <c:v>484.0856</c:v>
                </c:pt>
                <c:pt idx="2">
                  <c:v>766.36940000000004</c:v>
                </c:pt>
                <c:pt idx="3">
                  <c:v>901.61109999999996</c:v>
                </c:pt>
                <c:pt idx="4">
                  <c:v>1081.9333199999999</c:v>
                </c:pt>
              </c:numCache>
            </c:numRef>
          </c:val>
          <c:extLst>
            <c:ext xmlns:c16="http://schemas.microsoft.com/office/drawing/2014/chart" uri="{C3380CC4-5D6E-409C-BE32-E72D297353CC}">
              <c16:uniqueId val="{00000006-3EA5-448D-9283-0B90FA5A34E4}"/>
            </c:ext>
          </c:extLst>
        </c:ser>
        <c:ser>
          <c:idx val="7"/>
          <c:order val="7"/>
          <c:tx>
            <c:strRef>
              <c:f>'25.ENERCA'!$P$14</c:f>
              <c:strCache>
                <c:ptCount val="1"/>
                <c:pt idx="0">
                  <c:v>Oct-24</c:v>
                </c:pt>
              </c:strCache>
            </c:strRef>
          </c:tx>
          <c:spPr>
            <a:solidFill>
              <a:schemeClr val="accent6">
                <a:shade val="8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'25.ENERCA'!$S$14:$W$14</c:f>
              <c:numCache>
                <c:formatCode>0.00</c:formatCode>
                <c:ptCount val="5"/>
                <c:pt idx="0">
                  <c:v>388.21190000000001</c:v>
                </c:pt>
                <c:pt idx="1">
                  <c:v>485.26490000000001</c:v>
                </c:pt>
                <c:pt idx="2">
                  <c:v>685.37670000000003</c:v>
                </c:pt>
                <c:pt idx="3">
                  <c:v>806.33</c:v>
                </c:pt>
                <c:pt idx="4">
                  <c:v>967.596</c:v>
                </c:pt>
              </c:numCache>
            </c:numRef>
          </c:val>
          <c:extLst>
            <c:ext xmlns:c16="http://schemas.microsoft.com/office/drawing/2014/chart" uri="{C3380CC4-5D6E-409C-BE32-E72D297353CC}">
              <c16:uniqueId val="{00000007-3EA5-448D-9283-0B90FA5A34E4}"/>
            </c:ext>
          </c:extLst>
        </c:ser>
        <c:ser>
          <c:idx val="8"/>
          <c:order val="8"/>
          <c:tx>
            <c:strRef>
              <c:f>'25.ENERCA'!$P$15</c:f>
              <c:strCache>
                <c:ptCount val="1"/>
                <c:pt idx="0">
                  <c:v>Nov-24</c:v>
                </c:pt>
              </c:strCache>
            </c:strRef>
          </c:tx>
          <c:spPr>
            <a:solidFill>
              <a:schemeClr val="accent6">
                <a:shade val="73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'25.ENERCA'!$S$15:$W$15</c:f>
              <c:numCache>
                <c:formatCode>0.00</c:formatCode>
                <c:ptCount val="5"/>
                <c:pt idx="0">
                  <c:v>387.69970000000001</c:v>
                </c:pt>
                <c:pt idx="1">
                  <c:v>484.62470000000002</c:v>
                </c:pt>
                <c:pt idx="2">
                  <c:v>701.94899999999996</c:v>
                </c:pt>
                <c:pt idx="3">
                  <c:v>825.82</c:v>
                </c:pt>
                <c:pt idx="4">
                  <c:v>990.98400000000004</c:v>
                </c:pt>
              </c:numCache>
            </c:numRef>
          </c:val>
          <c:extLst>
            <c:ext xmlns:c16="http://schemas.microsoft.com/office/drawing/2014/chart" uri="{C3380CC4-5D6E-409C-BE32-E72D297353CC}">
              <c16:uniqueId val="{00000008-3EA5-448D-9283-0B90FA5A34E4}"/>
            </c:ext>
          </c:extLst>
        </c:ser>
        <c:ser>
          <c:idx val="9"/>
          <c:order val="9"/>
          <c:tx>
            <c:strRef>
              <c:f>'25.ENERCA'!$P$16</c:f>
              <c:strCache>
                <c:ptCount val="1"/>
                <c:pt idx="0">
                  <c:v>Dic-24</c:v>
                </c:pt>
              </c:strCache>
            </c:strRef>
          </c:tx>
          <c:spPr>
            <a:solidFill>
              <a:schemeClr val="accent6">
                <a:shade val="62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'25.ENERCA'!$S$16:$W$16</c:f>
              <c:numCache>
                <c:formatCode>0.00</c:formatCode>
                <c:ptCount val="5"/>
                <c:pt idx="0">
                  <c:v>388.75099999999998</c:v>
                </c:pt>
                <c:pt idx="1">
                  <c:v>485.93880000000001</c:v>
                </c:pt>
                <c:pt idx="2">
                  <c:v>716.07140000000004</c:v>
                </c:pt>
                <c:pt idx="3">
                  <c:v>842.43690000000004</c:v>
                </c:pt>
                <c:pt idx="4">
                  <c:v>1010.92428</c:v>
                </c:pt>
              </c:numCache>
            </c:numRef>
          </c:val>
          <c:extLst>
            <c:ext xmlns:c16="http://schemas.microsoft.com/office/drawing/2014/chart" uri="{C3380CC4-5D6E-409C-BE32-E72D297353CC}">
              <c16:uniqueId val="{00000009-3EA5-448D-9283-0B90FA5A34E4}"/>
            </c:ext>
          </c:extLst>
        </c:ser>
        <c:ser>
          <c:idx val="10"/>
          <c:order val="10"/>
          <c:tx>
            <c:strRef>
              <c:f>'25.ENERCA'!$P$17</c:f>
              <c:strCache>
                <c:ptCount val="1"/>
                <c:pt idx="0">
                  <c:v>Ene-25</c:v>
                </c:pt>
              </c:strCache>
            </c:strRef>
          </c:tx>
          <c:spPr>
            <a:solidFill>
              <a:schemeClr val="accent6">
                <a:shade val="51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'25.ENERCA'!$S$17:$W$17</c:f>
              <c:numCache>
                <c:formatCode>0.00</c:formatCode>
                <c:ptCount val="5"/>
                <c:pt idx="0">
                  <c:v>390.5301</c:v>
                </c:pt>
                <c:pt idx="1">
                  <c:v>488.1626</c:v>
                </c:pt>
                <c:pt idx="2">
                  <c:v>795.46600000000001</c:v>
                </c:pt>
                <c:pt idx="3">
                  <c:v>935.84230000000002</c:v>
                </c:pt>
                <c:pt idx="4">
                  <c:v>1123.0107599999999</c:v>
                </c:pt>
              </c:numCache>
            </c:numRef>
          </c:val>
          <c:extLst>
            <c:ext xmlns:c16="http://schemas.microsoft.com/office/drawing/2014/chart" uri="{C3380CC4-5D6E-409C-BE32-E72D297353CC}">
              <c16:uniqueId val="{0000000A-3EA5-448D-9283-0B90FA5A34E4}"/>
            </c:ext>
          </c:extLst>
        </c:ser>
        <c:ser>
          <c:idx val="11"/>
          <c:order val="11"/>
          <c:tx>
            <c:strRef>
              <c:f>'25.ENERCA'!$P$18</c:f>
              <c:strCache>
                <c:ptCount val="1"/>
                <c:pt idx="0">
                  <c:v>Feb-25</c:v>
                </c:pt>
              </c:strCache>
            </c:strRef>
          </c:tx>
          <c:spPr>
            <a:solidFill>
              <a:schemeClr val="accent6">
                <a:shade val="40000"/>
              </a:schemeClr>
            </a:solidFill>
            <a:ln>
              <a:noFill/>
            </a:ln>
            <a:effectLst/>
          </c:spPr>
          <c:invertIfNegative val="0"/>
          <c:cat>
            <c:strRef>
              <c:f>'25.ENERCA'!$S$6:$W$6</c:f>
              <c:strCache>
                <c:ptCount val="5"/>
                <c:pt idx="0">
                  <c:v>ESTRATO 1</c:v>
                </c:pt>
                <c:pt idx="1">
                  <c:v>ESTRATO 2</c:v>
                </c:pt>
                <c:pt idx="2">
                  <c:v>ESTRATO 3</c:v>
                </c:pt>
                <c:pt idx="3">
                  <c:v>ESTRATO 4</c:v>
                </c:pt>
                <c:pt idx="4">
                  <c:v>ESTRATO 5 y 6, Ind y Com</c:v>
                </c:pt>
              </c:strCache>
            </c:strRef>
          </c:cat>
          <c:val>
            <c:numRef>
              <c:f>'25.ENERCA'!$S$18:$W$18</c:f>
              <c:numCache>
                <c:formatCode>0.00</c:formatCode>
                <c:ptCount val="5"/>
                <c:pt idx="0">
                  <c:v>394.19600000000003</c:v>
                </c:pt>
                <c:pt idx="1">
                  <c:v>492.745</c:v>
                </c:pt>
                <c:pt idx="2">
                  <c:v>743.71929999999998</c:v>
                </c:pt>
                <c:pt idx="3">
                  <c:v>874.96389999999997</c:v>
                </c:pt>
                <c:pt idx="4">
                  <c:v>1049.95668</c:v>
                </c:pt>
              </c:numCache>
            </c:numRef>
          </c:val>
          <c:extLst>
            <c:ext xmlns:c16="http://schemas.microsoft.com/office/drawing/2014/chart" uri="{C3380CC4-5D6E-409C-BE32-E72D297353CC}">
              <c16:uniqueId val="{0000000B-3EA5-448D-9283-0B90FA5A34E4}"/>
            </c:ext>
          </c:extLst>
        </c:ser>
        <c:dLbls>
          <c:showLegendKey val="0"/>
          <c:showVal val="0"/>
          <c:showCatName val="0"/>
          <c:showSerName val="0"/>
          <c:showPercent val="0"/>
          <c:showBubbleSize val="0"/>
        </c:dLbls>
        <c:gapWidth val="150"/>
        <c:axId val="403764736"/>
        <c:axId val="403765120"/>
      </c:barChart>
      <c:catAx>
        <c:axId val="40376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5120"/>
        <c:crosses val="autoZero"/>
        <c:auto val="1"/>
        <c:lblAlgn val="ctr"/>
        <c:lblOffset val="100"/>
        <c:noMultiLvlLbl val="0"/>
      </c:catAx>
      <c:valAx>
        <c:axId val="403765120"/>
        <c:scaling>
          <c:orientation val="minMax"/>
          <c:min val="200"/>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r>
                  <a:rPr lang="es-CO"/>
                  <a:t>$/kWh</a:t>
                </a:r>
              </a:p>
            </c:rich>
          </c:tx>
          <c:overlay val="0"/>
          <c:spPr>
            <a:noFill/>
            <a:ln w="25400">
              <a:noFill/>
            </a:ln>
            <a:effectLst/>
          </c:spPr>
          <c:txPr>
            <a:bodyPr rot="-5400000" spcFirstLastPara="1" vertOverflow="ellipsis" vert="horz" wrap="square" anchor="ctr" anchorCtr="1"/>
            <a:lstStyle/>
            <a:p>
              <a:pPr>
                <a:defRPr sz="1800" b="1" i="0" u="none" strike="noStrike" kern="1200" baseline="0">
                  <a:solidFill>
                    <a:srgbClr val="333333"/>
                  </a:solidFill>
                  <a:latin typeface="Calibri"/>
                  <a:ea typeface="Calibri"/>
                  <a:cs typeface="Calibri"/>
                </a:defRPr>
              </a:pPr>
              <a:endParaRPr lang="es-CO"/>
            </a:p>
          </c:txPr>
        </c:title>
        <c:numFmt formatCode="0" sourceLinked="0"/>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400" b="1" i="0" u="none" strike="noStrike" kern="1200" baseline="0">
                <a:solidFill>
                  <a:srgbClr val="333333"/>
                </a:solidFill>
                <a:latin typeface="Calibri"/>
                <a:ea typeface="Calibri"/>
                <a:cs typeface="Calibri"/>
              </a:defRPr>
            </a:pPr>
            <a:endParaRPr lang="es-CO"/>
          </a:p>
        </c:txPr>
        <c:crossAx val="40376473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1285" b="0" i="0" u="none" strike="noStrike" kern="1200"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oddFooter>&amp;Z&amp;K00B050
&amp;C&amp;T&amp;KFF0000Superintendencia Delegada para Energía y Gas Combustible
Dirección Técnica de Gestión de Energía
&amp;D&amp;K00B050SUGIERO QUITAR ESTOS DATOS PARA EVITAR QUE DIGAN 
QUE SON NUESTROS DATOS, SUGIERO 
CAMBIARLO POR LOS DATOS DEL PRESTADOR </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1.xml><?xml version="1.0" encoding="utf-8"?>
<cs:colorStyle xmlns:cs="http://schemas.microsoft.com/office/drawing/2012/chartStyle" xmlns:a="http://schemas.openxmlformats.org/drawingml/2006/main" meth="withinLinearReversed" id="26">
  <a:schemeClr val="accent6"/>
</cs:colorStyle>
</file>

<file path=xl/charts/colors10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5.xml><?xml version="1.0" encoding="utf-8"?>
<cs:colorStyle xmlns:cs="http://schemas.microsoft.com/office/drawing/2012/chartStyle" xmlns:a="http://schemas.openxmlformats.org/drawingml/2006/main" meth="withinLinearReversed" id="26">
  <a:schemeClr val="accent6"/>
</cs:colorStyle>
</file>

<file path=xl/charts/colors10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9.xml><?xml version="1.0" encoding="utf-8"?>
<cs:colorStyle xmlns:cs="http://schemas.microsoft.com/office/drawing/2012/chartStyle" xmlns:a="http://schemas.openxmlformats.org/drawingml/2006/main" meth="withinLinearReversed" id="26">
  <a:schemeClr val="accent6"/>
</cs:colorStyle>
</file>

<file path=xl/charts/colors11.xml><?xml version="1.0" encoding="utf-8"?>
<cs:colorStyle xmlns:cs="http://schemas.microsoft.com/office/drawing/2012/chartStyle" xmlns:a="http://schemas.openxmlformats.org/drawingml/2006/main" meth="withinLinearReversed" id="26">
  <a:schemeClr val="accent6"/>
</cs:colorStyle>
</file>

<file path=xl/charts/colors1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3.xml><?xml version="1.0" encoding="utf-8"?>
<cs:colorStyle xmlns:cs="http://schemas.microsoft.com/office/drawing/2012/chartStyle" xmlns:a="http://schemas.openxmlformats.org/drawingml/2006/main" meth="withinLinearReversed" id="26">
  <a:schemeClr val="accent6"/>
</cs:colorStyle>
</file>

<file path=xl/charts/colors1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Reversed" id="26">
  <a:schemeClr val="accent6"/>
</cs:colorStyle>
</file>

<file path=xl/charts/colors1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Reversed" id="26">
  <a:schemeClr val="accent6"/>
</cs:colorStyle>
</file>

<file path=xl/charts/colors1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6">
  <a:schemeClr val="accent6"/>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withinLinearReversed" id="26">
  <a:schemeClr val="accent6"/>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withinLinearReversed" id="26">
  <a:schemeClr val="accent6"/>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withinLinearReversed" id="26">
  <a:schemeClr val="accent6"/>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withinLinearReversed" id="26">
  <a:schemeClr val="accent6"/>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withinLinearReversed" id="26">
  <a:schemeClr val="accent6"/>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withinLinearReversed" id="26">
  <a:schemeClr val="accent6"/>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withinLinearReversed" id="26">
  <a:schemeClr val="accent6"/>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withinLinearReversed" id="26">
  <a:schemeClr val="accent6"/>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withinLinearReversed" id="26">
  <a:schemeClr val="accent6"/>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withinLinearReversed" id="26">
  <a:schemeClr val="accent6"/>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withinLinearReversed" id="26">
  <a:schemeClr val="accent6"/>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withinLinearReversed" id="26">
  <a:schemeClr val="accent6"/>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withinLinearReversed" id="26">
  <a:schemeClr val="accent6"/>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withinLinearReversed" id="26">
  <a:schemeClr val="accent6"/>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withinLinearReversed" id="26">
  <a:schemeClr val="accent6"/>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withinLinearReversed" id="26">
  <a:schemeClr val="accent6"/>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7.xml><?xml version="1.0" encoding="utf-8"?>
<cs:colorStyle xmlns:cs="http://schemas.microsoft.com/office/drawing/2012/chartStyle" xmlns:a="http://schemas.openxmlformats.org/drawingml/2006/main" meth="withinLinearReversed" id="26">
  <a:schemeClr val="accent6"/>
</cs:colorStyle>
</file>

<file path=xl/charts/colors9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7.xml"/><Relationship Id="rId7" Type="http://schemas.openxmlformats.org/officeDocument/2006/relationships/image" Target="../media/image10.svg"/><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image" Target="../media/image9.png"/><Relationship Id="rId5" Type="http://schemas.openxmlformats.org/officeDocument/2006/relationships/hyperlink" Target="https://www.chec.com.co/Home/Transparencia/Planeaci%C3%B3n-presupuestos-e-informes/Publicaciones-de-Tarifas" TargetMode="External"/><Relationship Id="rId4"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1.xml"/><Relationship Id="rId7" Type="http://schemas.openxmlformats.org/officeDocument/2006/relationships/image" Target="../media/image10.svg"/><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9.png"/><Relationship Id="rId5" Type="http://schemas.openxmlformats.org/officeDocument/2006/relationships/hyperlink" Target="https://www.enel.com.co/es/personas/tarifas-energia-enel-codensa.html" TargetMode="External"/><Relationship Id="rId4" Type="http://schemas.openxmlformats.org/officeDocument/2006/relationships/chart" Target="../charts/chart32.xml"/></Relationships>
</file>

<file path=xl/drawings/_rels/drawing1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5.xml"/><Relationship Id="rId7" Type="http://schemas.openxmlformats.org/officeDocument/2006/relationships/image" Target="../media/image10.svg"/><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image" Target="../media/image9.png"/><Relationship Id="rId5" Type="http://schemas.openxmlformats.org/officeDocument/2006/relationships/hyperlink" Target="https://dispac.com.co/atencion-al-cliente/tarifas/" TargetMode="External"/><Relationship Id="rId4" Type="http://schemas.openxmlformats.org/officeDocument/2006/relationships/chart" Target="../charts/chart36.xml"/></Relationships>
</file>

<file path=xl/drawings/_rels/drawing1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9.xml"/><Relationship Id="rId7" Type="http://schemas.openxmlformats.org/officeDocument/2006/relationships/image" Target="../media/image10.svg"/><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image" Target="../media/image9.png"/><Relationship Id="rId5" Type="http://schemas.openxmlformats.org/officeDocument/2006/relationships/hyperlink" Target="https://www.ebsa.com.co/sitio/tarifas_del_mes" TargetMode="External"/><Relationship Id="rId4" Type="http://schemas.openxmlformats.org/officeDocument/2006/relationships/chart" Target="../charts/chart40.xml"/></Relationships>
</file>

<file path=xl/drawings/_rels/drawing1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3.xml"/><Relationship Id="rId7" Type="http://schemas.openxmlformats.org/officeDocument/2006/relationships/image" Target="../media/image10.svg"/><Relationship Id="rId2" Type="http://schemas.openxmlformats.org/officeDocument/2006/relationships/chart" Target="../charts/chart42.xml"/><Relationship Id="rId1" Type="http://schemas.openxmlformats.org/officeDocument/2006/relationships/chart" Target="../charts/chart41.xml"/><Relationship Id="rId6" Type="http://schemas.openxmlformats.org/officeDocument/2006/relationships/image" Target="../media/image9.png"/><Relationship Id="rId5" Type="http://schemas.openxmlformats.org/officeDocument/2006/relationships/hyperlink" Target="https://www.edeq.com.co/clientes-y-usuarios/tarifas/tarifas-de-energia" TargetMode="External"/><Relationship Id="rId4" Type="http://schemas.openxmlformats.org/officeDocument/2006/relationships/chart" Target="../charts/chart44.xml"/></Relationships>
</file>

<file path=xl/drawings/_rels/drawing1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47.xml"/><Relationship Id="rId7" Type="http://schemas.openxmlformats.org/officeDocument/2006/relationships/image" Target="../media/image10.svg"/><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image" Target="../media/image9.png"/><Relationship Id="rId5" Type="http://schemas.openxmlformats.org/officeDocument/2006/relationships/hyperlink" Target="https://energiaputumayo.com/consultar-tarifas/" TargetMode="External"/><Relationship Id="rId4" Type="http://schemas.openxmlformats.org/officeDocument/2006/relationships/chart" Target="../charts/chart48.xml"/></Relationships>
</file>

<file path=xl/drawings/_rels/drawing1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1.xml"/><Relationship Id="rId7" Type="http://schemas.openxmlformats.org/officeDocument/2006/relationships/image" Target="../media/image10.svg"/><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image" Target="../media/image9.png"/><Relationship Id="rId5" Type="http://schemas.openxmlformats.org/officeDocument/2006/relationships/hyperlink" Target="https://eebpsa.com.co/atencion-al-usuario/" TargetMode="External"/><Relationship Id="rId4" Type="http://schemas.openxmlformats.org/officeDocument/2006/relationships/chart" Target="../charts/chart52.xml"/></Relationships>
</file>

<file path=xl/drawings/_rels/drawing1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5.xml"/><Relationship Id="rId7" Type="http://schemas.openxmlformats.org/officeDocument/2006/relationships/image" Target="../media/image10.svg"/><Relationship Id="rId2" Type="http://schemas.openxmlformats.org/officeDocument/2006/relationships/chart" Target="../charts/chart54.xml"/><Relationship Id="rId1" Type="http://schemas.openxmlformats.org/officeDocument/2006/relationships/chart" Target="../charts/chart53.xml"/><Relationship Id="rId6" Type="http://schemas.openxmlformats.org/officeDocument/2006/relationships/image" Target="../media/image9.png"/><Relationship Id="rId5" Type="http://schemas.openxmlformats.org/officeDocument/2006/relationships/hyperlink" Target="https://www.eep.com.co/es/igs_documentos/listado/250/" TargetMode="External"/><Relationship Id="rId4" Type="http://schemas.openxmlformats.org/officeDocument/2006/relationships/chart" Target="../charts/chart56.xml"/></Relationships>
</file>

<file path=xl/drawings/_rels/drawing1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59.xml"/><Relationship Id="rId7" Type="http://schemas.openxmlformats.org/officeDocument/2006/relationships/image" Target="../media/image10.svg"/><Relationship Id="rId2" Type="http://schemas.openxmlformats.org/officeDocument/2006/relationships/chart" Target="../charts/chart58.xml"/><Relationship Id="rId1" Type="http://schemas.openxmlformats.org/officeDocument/2006/relationships/chart" Target="../charts/chart57.xml"/><Relationship Id="rId6" Type="http://schemas.openxmlformats.org/officeDocument/2006/relationships/image" Target="../media/image9.png"/><Relationship Id="rId5" Type="http://schemas.openxmlformats.org/officeDocument/2006/relationships/hyperlink" Target="https://www.air-e.com/hogares/mi-factura/conoce-nuestras-tarifas" TargetMode="External"/><Relationship Id="rId4" Type="http://schemas.openxmlformats.org/officeDocument/2006/relationships/chart" Target="../charts/chart60.xml"/></Relationships>
</file>

<file path=xl/drawings/_rels/drawing1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3.xml"/><Relationship Id="rId7" Type="http://schemas.openxmlformats.org/officeDocument/2006/relationships/image" Target="../media/image10.svg"/><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image" Target="../media/image9.png"/><Relationship Id="rId5" Type="http://schemas.openxmlformats.org/officeDocument/2006/relationships/hyperlink" Target="https://afinia.com.co/inicio/tarifas-y-subsidios" TargetMode="Externa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2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67.xml"/><Relationship Id="rId7" Type="http://schemas.openxmlformats.org/officeDocument/2006/relationships/image" Target="../media/image10.svg"/><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image" Target="../media/image9.png"/><Relationship Id="rId5" Type="http://schemas.openxmlformats.org/officeDocument/2006/relationships/hyperlink" Target="http://www.electrocaqueta.com.co/index.php/clientes?view=article&amp;id=69&amp;catid=8" TargetMode="External"/><Relationship Id="rId4" Type="http://schemas.openxmlformats.org/officeDocument/2006/relationships/chart" Target="../charts/chart68.xml"/></Relationships>
</file>

<file path=xl/drawings/_rels/drawing2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1.xml"/><Relationship Id="rId7" Type="http://schemas.openxmlformats.org/officeDocument/2006/relationships/image" Target="../media/image10.svg"/><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image" Target="../media/image9.png"/><Relationship Id="rId5" Type="http://schemas.openxmlformats.org/officeDocument/2006/relationships/hyperlink" Target="https://www.electrohuila.com.co/tarifas/" TargetMode="External"/><Relationship Id="rId4" Type="http://schemas.openxmlformats.org/officeDocument/2006/relationships/chart" Target="../charts/chart72.xml"/></Relationships>
</file>

<file path=xl/drawings/_rels/drawing2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5.xml"/><Relationship Id="rId7" Type="http://schemas.openxmlformats.org/officeDocument/2006/relationships/image" Target="../media/image10.svg"/><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image" Target="../media/image9.png"/><Relationship Id="rId5" Type="http://schemas.openxmlformats.org/officeDocument/2006/relationships/hyperlink" Target="https://www.emcali.com.co/web/energia/mercado-regulado" TargetMode="External"/><Relationship Id="rId4" Type="http://schemas.openxmlformats.org/officeDocument/2006/relationships/chart" Target="../charts/chart76.xml"/></Relationships>
</file>

<file path=xl/drawings/_rels/drawing23.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9.xml"/><Relationship Id="rId7" Type="http://schemas.openxmlformats.org/officeDocument/2006/relationships/image" Target="../media/image10.svg"/><Relationship Id="rId2" Type="http://schemas.openxmlformats.org/officeDocument/2006/relationships/chart" Target="../charts/chart78.xml"/><Relationship Id="rId1" Type="http://schemas.openxmlformats.org/officeDocument/2006/relationships/chart" Target="../charts/chart77.xml"/><Relationship Id="rId6" Type="http://schemas.openxmlformats.org/officeDocument/2006/relationships/image" Target="../media/image9.png"/><Relationship Id="rId5" Type="http://schemas.openxmlformats.org/officeDocument/2006/relationships/hyperlink" Target="https://www.eep.com.co/es/igs_documentos/listado/250/" TargetMode="External"/><Relationship Id="rId4" Type="http://schemas.openxmlformats.org/officeDocument/2006/relationships/chart" Target="../charts/chart80.xml"/></Relationships>
</file>

<file path=xl/drawings/_rels/drawing2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3.xml"/><Relationship Id="rId7" Type="http://schemas.openxmlformats.org/officeDocument/2006/relationships/image" Target="../media/image10.svg"/><Relationship Id="rId2" Type="http://schemas.openxmlformats.org/officeDocument/2006/relationships/chart" Target="../charts/chart82.xml"/><Relationship Id="rId1" Type="http://schemas.openxmlformats.org/officeDocument/2006/relationships/chart" Target="../charts/chart81.xml"/><Relationship Id="rId6" Type="http://schemas.openxmlformats.org/officeDocument/2006/relationships/image" Target="../media/image9.png"/><Relationship Id="rId5" Type="http://schemas.openxmlformats.org/officeDocument/2006/relationships/hyperlink" Target="https://www.emeesaesp.com/tarifas" TargetMode="External"/><Relationship Id="rId4" Type="http://schemas.openxmlformats.org/officeDocument/2006/relationships/chart" Target="../charts/chart84.xml"/></Relationships>
</file>

<file path=xl/drawings/_rels/drawing2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87.xml"/><Relationship Id="rId7" Type="http://schemas.openxmlformats.org/officeDocument/2006/relationships/chart" Target="../charts/chart88.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emevasi.com/informacion-al-usuario/tarifas/" TargetMode="External"/></Relationships>
</file>

<file path=xl/drawings/_rels/drawing2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1.xml"/><Relationship Id="rId7" Type="http://schemas.openxmlformats.org/officeDocument/2006/relationships/image" Target="../media/image10.svg"/><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image" Target="../media/image9.png"/><Relationship Id="rId5" Type="http://schemas.openxmlformats.org/officeDocument/2006/relationships/hyperlink" Target="https://www.electrificadoradelmeta.com.co/newweb/tarifas-energia-2-2/" TargetMode="External"/><Relationship Id="rId4" Type="http://schemas.openxmlformats.org/officeDocument/2006/relationships/chart" Target="../charts/chart92.xml"/></Relationships>
</file>

<file path=xl/drawings/_rels/drawing2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5.xml"/><Relationship Id="rId7" Type="http://schemas.openxmlformats.org/officeDocument/2006/relationships/chart" Target="../charts/chart96.xml"/><Relationship Id="rId2" Type="http://schemas.openxmlformats.org/officeDocument/2006/relationships/chart" Target="../charts/chart94.xml"/><Relationship Id="rId1" Type="http://schemas.openxmlformats.org/officeDocument/2006/relationships/chart" Target="../charts/chart93.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www.enelar.com.co/noticias/tarifas-de-energia" TargetMode="External"/></Relationships>
</file>

<file path=xl/drawings/_rels/drawing2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99.xml"/><Relationship Id="rId7" Type="http://schemas.openxmlformats.org/officeDocument/2006/relationships/image" Target="../media/image10.svg"/><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image" Target="../media/image9.png"/><Relationship Id="rId5" Type="http://schemas.openxmlformats.org/officeDocument/2006/relationships/hyperlink" Target="https://www.enerca.com.co/clientes/tarifas/energia/" TargetMode="External"/><Relationship Id="rId4" Type="http://schemas.openxmlformats.org/officeDocument/2006/relationships/chart" Target="../charts/chart100.xml"/></Relationships>
</file>

<file path=xl/drawings/_rels/drawing2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3.xml"/><Relationship Id="rId7" Type="http://schemas.openxmlformats.org/officeDocument/2006/relationships/image" Target="../media/image10.svg"/><Relationship Id="rId2" Type="http://schemas.openxmlformats.org/officeDocument/2006/relationships/chart" Target="../charts/chart102.xml"/><Relationship Id="rId1" Type="http://schemas.openxmlformats.org/officeDocument/2006/relationships/chart" Target="../charts/chart101.xml"/><Relationship Id="rId6" Type="http://schemas.openxmlformats.org/officeDocument/2006/relationships/image" Target="../media/image9.png"/><Relationship Id="rId5" Type="http://schemas.openxmlformats.org/officeDocument/2006/relationships/hyperlink" Target="https://www.energuaviare.com/tarifas-0" TargetMode="External"/><Relationship Id="rId4" Type="http://schemas.openxmlformats.org/officeDocument/2006/relationships/chart" Target="../charts/chart10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30.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07.xml"/><Relationship Id="rId7" Type="http://schemas.openxmlformats.org/officeDocument/2006/relationships/image" Target="../media/image10.svg"/><Relationship Id="rId2" Type="http://schemas.openxmlformats.org/officeDocument/2006/relationships/chart" Target="../charts/chart106.xml"/><Relationship Id="rId1" Type="http://schemas.openxmlformats.org/officeDocument/2006/relationships/chart" Target="../charts/chart105.xml"/><Relationship Id="rId6" Type="http://schemas.openxmlformats.org/officeDocument/2006/relationships/image" Target="../media/image9.png"/><Relationship Id="rId5" Type="http://schemas.openxmlformats.org/officeDocument/2006/relationships/hyperlink" Target="https://www.epm.com.co/clientesyusuarios/energia/tarifas-energia.html" TargetMode="External"/><Relationship Id="rId4" Type="http://schemas.openxmlformats.org/officeDocument/2006/relationships/chart" Target="../charts/chart108.xml"/></Relationships>
</file>

<file path=xl/drawings/_rels/drawing31.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1.xml"/><Relationship Id="rId7" Type="http://schemas.openxmlformats.org/officeDocument/2006/relationships/image" Target="../media/image10.svg"/><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image" Target="../media/image9.png"/><Relationship Id="rId5" Type="http://schemas.openxmlformats.org/officeDocument/2006/relationships/hyperlink" Target="https://www.essa.com.co/site/mi-factura/formula-tarifaria-y-tarifas/consultar-tarifas" TargetMode="External"/><Relationship Id="rId4" Type="http://schemas.openxmlformats.org/officeDocument/2006/relationships/chart" Target="../charts/chart112.xml"/></Relationships>
</file>

<file path=xl/drawings/_rels/drawing32.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5.xml"/><Relationship Id="rId7" Type="http://schemas.openxmlformats.org/officeDocument/2006/relationships/image" Target="../media/image10.svg"/><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9.png"/><Relationship Id="rId5" Type="http://schemas.openxmlformats.org/officeDocument/2006/relationships/hyperlink" Target="https://www.ruitoqueesp.com/nuevo/servicios/energia/" TargetMode="External"/><Relationship Id="rId4" Type="http://schemas.openxmlformats.org/officeDocument/2006/relationships/chart" Target="../charts/chart116.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36.xml.rels><?xml version="1.0" encoding="UTF-8" standalone="yes"?>
<Relationships xmlns="http://schemas.openxmlformats.org/package/2006/relationships"><Relationship Id="rId26" Type="http://schemas.openxmlformats.org/officeDocument/2006/relationships/chart" Target="../charts/chart143.xml"/><Relationship Id="rId21" Type="http://schemas.openxmlformats.org/officeDocument/2006/relationships/chart" Target="../charts/chart138.xml"/><Relationship Id="rId42" Type="http://schemas.openxmlformats.org/officeDocument/2006/relationships/chart" Target="../charts/chart159.xml"/><Relationship Id="rId47" Type="http://schemas.openxmlformats.org/officeDocument/2006/relationships/chart" Target="../charts/chart164.xml"/><Relationship Id="rId63" Type="http://schemas.openxmlformats.org/officeDocument/2006/relationships/chart" Target="../charts/chart180.xml"/><Relationship Id="rId68" Type="http://schemas.openxmlformats.org/officeDocument/2006/relationships/chart" Target="../charts/chart185.xml"/><Relationship Id="rId16" Type="http://schemas.openxmlformats.org/officeDocument/2006/relationships/chart" Target="../charts/chart133.xml"/><Relationship Id="rId11" Type="http://schemas.openxmlformats.org/officeDocument/2006/relationships/chart" Target="../charts/chart128.xml"/><Relationship Id="rId24" Type="http://schemas.openxmlformats.org/officeDocument/2006/relationships/chart" Target="../charts/chart141.xml"/><Relationship Id="rId32" Type="http://schemas.openxmlformats.org/officeDocument/2006/relationships/chart" Target="../charts/chart149.xml"/><Relationship Id="rId37" Type="http://schemas.openxmlformats.org/officeDocument/2006/relationships/chart" Target="../charts/chart154.xml"/><Relationship Id="rId40" Type="http://schemas.openxmlformats.org/officeDocument/2006/relationships/chart" Target="../charts/chart157.xml"/><Relationship Id="rId45" Type="http://schemas.openxmlformats.org/officeDocument/2006/relationships/chart" Target="../charts/chart162.xml"/><Relationship Id="rId53" Type="http://schemas.openxmlformats.org/officeDocument/2006/relationships/chart" Target="../charts/chart170.xml"/><Relationship Id="rId58" Type="http://schemas.openxmlformats.org/officeDocument/2006/relationships/chart" Target="../charts/chart175.xml"/><Relationship Id="rId66" Type="http://schemas.openxmlformats.org/officeDocument/2006/relationships/chart" Target="../charts/chart183.xml"/><Relationship Id="rId74" Type="http://schemas.openxmlformats.org/officeDocument/2006/relationships/chart" Target="../charts/chart191.xml"/><Relationship Id="rId79" Type="http://schemas.openxmlformats.org/officeDocument/2006/relationships/chart" Target="../charts/chart196.xml"/><Relationship Id="rId5" Type="http://schemas.openxmlformats.org/officeDocument/2006/relationships/chart" Target="../charts/chart122.xml"/><Relationship Id="rId61" Type="http://schemas.openxmlformats.org/officeDocument/2006/relationships/chart" Target="../charts/chart178.xml"/><Relationship Id="rId19" Type="http://schemas.openxmlformats.org/officeDocument/2006/relationships/chart" Target="../charts/chart136.xml"/><Relationship Id="rId14" Type="http://schemas.openxmlformats.org/officeDocument/2006/relationships/chart" Target="../charts/chart131.xml"/><Relationship Id="rId22" Type="http://schemas.openxmlformats.org/officeDocument/2006/relationships/chart" Target="../charts/chart139.xml"/><Relationship Id="rId27" Type="http://schemas.openxmlformats.org/officeDocument/2006/relationships/chart" Target="../charts/chart144.xml"/><Relationship Id="rId30" Type="http://schemas.openxmlformats.org/officeDocument/2006/relationships/chart" Target="../charts/chart147.xml"/><Relationship Id="rId35" Type="http://schemas.openxmlformats.org/officeDocument/2006/relationships/chart" Target="../charts/chart152.xml"/><Relationship Id="rId43" Type="http://schemas.openxmlformats.org/officeDocument/2006/relationships/chart" Target="../charts/chart160.xml"/><Relationship Id="rId48" Type="http://schemas.openxmlformats.org/officeDocument/2006/relationships/chart" Target="../charts/chart165.xml"/><Relationship Id="rId56" Type="http://schemas.openxmlformats.org/officeDocument/2006/relationships/chart" Target="../charts/chart173.xml"/><Relationship Id="rId64" Type="http://schemas.openxmlformats.org/officeDocument/2006/relationships/chart" Target="../charts/chart181.xml"/><Relationship Id="rId69" Type="http://schemas.openxmlformats.org/officeDocument/2006/relationships/chart" Target="../charts/chart186.xml"/><Relationship Id="rId77" Type="http://schemas.openxmlformats.org/officeDocument/2006/relationships/chart" Target="../charts/chart194.xml"/><Relationship Id="rId8" Type="http://schemas.openxmlformats.org/officeDocument/2006/relationships/chart" Target="../charts/chart125.xml"/><Relationship Id="rId51" Type="http://schemas.openxmlformats.org/officeDocument/2006/relationships/chart" Target="../charts/chart168.xml"/><Relationship Id="rId72" Type="http://schemas.openxmlformats.org/officeDocument/2006/relationships/chart" Target="../charts/chart189.xml"/><Relationship Id="rId80" Type="http://schemas.openxmlformats.org/officeDocument/2006/relationships/chart" Target="../charts/chart197.xml"/><Relationship Id="rId3" Type="http://schemas.openxmlformats.org/officeDocument/2006/relationships/chart" Target="../charts/chart120.xml"/><Relationship Id="rId12" Type="http://schemas.openxmlformats.org/officeDocument/2006/relationships/chart" Target="../charts/chart129.xml"/><Relationship Id="rId17" Type="http://schemas.openxmlformats.org/officeDocument/2006/relationships/chart" Target="../charts/chart134.xml"/><Relationship Id="rId25" Type="http://schemas.openxmlformats.org/officeDocument/2006/relationships/chart" Target="../charts/chart142.xml"/><Relationship Id="rId33" Type="http://schemas.openxmlformats.org/officeDocument/2006/relationships/chart" Target="../charts/chart150.xml"/><Relationship Id="rId38" Type="http://schemas.openxmlformats.org/officeDocument/2006/relationships/chart" Target="../charts/chart155.xml"/><Relationship Id="rId46" Type="http://schemas.openxmlformats.org/officeDocument/2006/relationships/chart" Target="../charts/chart163.xml"/><Relationship Id="rId59" Type="http://schemas.openxmlformats.org/officeDocument/2006/relationships/chart" Target="../charts/chart176.xml"/><Relationship Id="rId67" Type="http://schemas.openxmlformats.org/officeDocument/2006/relationships/chart" Target="../charts/chart184.xml"/><Relationship Id="rId20" Type="http://schemas.openxmlformats.org/officeDocument/2006/relationships/chart" Target="../charts/chart137.xml"/><Relationship Id="rId41" Type="http://schemas.openxmlformats.org/officeDocument/2006/relationships/chart" Target="../charts/chart158.xml"/><Relationship Id="rId54" Type="http://schemas.openxmlformats.org/officeDocument/2006/relationships/chart" Target="../charts/chart171.xml"/><Relationship Id="rId62" Type="http://schemas.openxmlformats.org/officeDocument/2006/relationships/chart" Target="../charts/chart179.xml"/><Relationship Id="rId70" Type="http://schemas.openxmlformats.org/officeDocument/2006/relationships/chart" Target="../charts/chart187.xml"/><Relationship Id="rId75" Type="http://schemas.openxmlformats.org/officeDocument/2006/relationships/chart" Target="../charts/chart192.xml"/><Relationship Id="rId1" Type="http://schemas.openxmlformats.org/officeDocument/2006/relationships/chart" Target="../charts/chart118.xml"/><Relationship Id="rId6" Type="http://schemas.openxmlformats.org/officeDocument/2006/relationships/chart" Target="../charts/chart123.xml"/><Relationship Id="rId15" Type="http://schemas.openxmlformats.org/officeDocument/2006/relationships/chart" Target="../charts/chart132.xml"/><Relationship Id="rId23" Type="http://schemas.openxmlformats.org/officeDocument/2006/relationships/chart" Target="../charts/chart140.xml"/><Relationship Id="rId28" Type="http://schemas.openxmlformats.org/officeDocument/2006/relationships/chart" Target="../charts/chart145.xml"/><Relationship Id="rId36" Type="http://schemas.openxmlformats.org/officeDocument/2006/relationships/chart" Target="../charts/chart153.xml"/><Relationship Id="rId49" Type="http://schemas.openxmlformats.org/officeDocument/2006/relationships/chart" Target="../charts/chart166.xml"/><Relationship Id="rId57" Type="http://schemas.openxmlformats.org/officeDocument/2006/relationships/chart" Target="../charts/chart174.xml"/><Relationship Id="rId10" Type="http://schemas.openxmlformats.org/officeDocument/2006/relationships/chart" Target="../charts/chart127.xml"/><Relationship Id="rId31" Type="http://schemas.openxmlformats.org/officeDocument/2006/relationships/chart" Target="../charts/chart148.xml"/><Relationship Id="rId44" Type="http://schemas.openxmlformats.org/officeDocument/2006/relationships/chart" Target="../charts/chart161.xml"/><Relationship Id="rId52" Type="http://schemas.openxmlformats.org/officeDocument/2006/relationships/chart" Target="../charts/chart169.xml"/><Relationship Id="rId60" Type="http://schemas.openxmlformats.org/officeDocument/2006/relationships/chart" Target="../charts/chart177.xml"/><Relationship Id="rId65" Type="http://schemas.openxmlformats.org/officeDocument/2006/relationships/chart" Target="../charts/chart182.xml"/><Relationship Id="rId73" Type="http://schemas.openxmlformats.org/officeDocument/2006/relationships/chart" Target="../charts/chart190.xml"/><Relationship Id="rId78" Type="http://schemas.openxmlformats.org/officeDocument/2006/relationships/chart" Target="../charts/chart195.xml"/><Relationship Id="rId4" Type="http://schemas.openxmlformats.org/officeDocument/2006/relationships/chart" Target="../charts/chart121.xml"/><Relationship Id="rId9" Type="http://schemas.openxmlformats.org/officeDocument/2006/relationships/chart" Target="../charts/chart126.xml"/><Relationship Id="rId13" Type="http://schemas.openxmlformats.org/officeDocument/2006/relationships/chart" Target="../charts/chart130.xml"/><Relationship Id="rId18" Type="http://schemas.openxmlformats.org/officeDocument/2006/relationships/chart" Target="../charts/chart135.xml"/><Relationship Id="rId39" Type="http://schemas.openxmlformats.org/officeDocument/2006/relationships/chart" Target="../charts/chart156.xml"/><Relationship Id="rId34" Type="http://schemas.openxmlformats.org/officeDocument/2006/relationships/chart" Target="../charts/chart151.xml"/><Relationship Id="rId50" Type="http://schemas.openxmlformats.org/officeDocument/2006/relationships/chart" Target="../charts/chart167.xml"/><Relationship Id="rId55" Type="http://schemas.openxmlformats.org/officeDocument/2006/relationships/chart" Target="../charts/chart172.xml"/><Relationship Id="rId76" Type="http://schemas.openxmlformats.org/officeDocument/2006/relationships/chart" Target="../charts/chart193.xml"/><Relationship Id="rId7" Type="http://schemas.openxmlformats.org/officeDocument/2006/relationships/chart" Target="../charts/chart124.xml"/><Relationship Id="rId71" Type="http://schemas.openxmlformats.org/officeDocument/2006/relationships/chart" Target="../charts/chart188.xml"/><Relationship Id="rId2" Type="http://schemas.openxmlformats.org/officeDocument/2006/relationships/chart" Target="../charts/chart119.xml"/><Relationship Id="rId29" Type="http://schemas.openxmlformats.org/officeDocument/2006/relationships/chart" Target="../charts/chart146.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200.xml"/><Relationship Id="rId2" Type="http://schemas.openxmlformats.org/officeDocument/2006/relationships/chart" Target="../charts/chart199.xml"/><Relationship Id="rId1" Type="http://schemas.openxmlformats.org/officeDocument/2006/relationships/chart" Target="../charts/chart198.xml"/><Relationship Id="rId4" Type="http://schemas.openxmlformats.org/officeDocument/2006/relationships/chart" Target="../charts/chart201.xml"/></Relationships>
</file>

<file path=xl/drawings/_rels/drawing4.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hyperlink" Target="https://scl.cedenar.com.co/Out/Tarifas/Tarifas.aspx"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7.xml"/><Relationship Id="rId7" Type="http://schemas.openxmlformats.org/officeDocument/2006/relationships/image" Target="../media/image10.svg"/><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9.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1.xml"/><Relationship Id="rId7" Type="http://schemas.openxmlformats.org/officeDocument/2006/relationships/image" Target="../media/image10.sv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9.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5.xml"/><Relationship Id="rId7" Type="http://schemas.openxmlformats.org/officeDocument/2006/relationships/image" Target="../media/image10.sv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image" Target="../media/image9.png"/><Relationship Id="rId5" Type="http://schemas.openxmlformats.org/officeDocument/2006/relationships/hyperlink" Target="https://www.cens.com.co/clientes-y-usuarios/tarifas-de-energia#2022-790" TargetMode="External"/><Relationship Id="rId4" Type="http://schemas.openxmlformats.org/officeDocument/2006/relationships/chart" Target="../charts/chart16.xml"/></Relationships>
</file>

<file path=xl/drawings/_rels/drawing8.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19.xml"/><Relationship Id="rId7" Type="http://schemas.openxmlformats.org/officeDocument/2006/relationships/image" Target="../media/image10.svg"/><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9.png"/><Relationship Id="rId5" Type="http://schemas.openxmlformats.org/officeDocument/2006/relationships/hyperlink" Target="https://www.ceoesp.com.co/tarifas" TargetMode="Externa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hyperlink" Target="#&#205;NDICE!A1"/><Relationship Id="rId3" Type="http://schemas.openxmlformats.org/officeDocument/2006/relationships/chart" Target="../charts/chart23.xml"/><Relationship Id="rId7" Type="http://schemas.openxmlformats.org/officeDocument/2006/relationships/image" Target="../media/image10.svg"/><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image" Target="../media/image9.png"/><Relationship Id="rId5" Type="http://schemas.openxmlformats.org/officeDocument/2006/relationships/hyperlink" Target="https://www.celsia.com/es/informacion-regulatoria-y-res-creg-080/tarifas/" TargetMode="External"/><Relationship Id="rId4"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18861</xdr:colOff>
      <xdr:row>44</xdr:row>
      <xdr:rowOff>19050</xdr:rowOff>
    </xdr:to>
    <xdr:pic>
      <xdr:nvPicPr>
        <xdr:cNvPr id="4" name="Imagen 3">
          <a:extLst>
            <a:ext uri="{FF2B5EF4-FFF2-40B4-BE49-F238E27FC236}">
              <a16:creationId xmlns:a16="http://schemas.microsoft.com/office/drawing/2014/main" id="{A799E48E-3334-1EE5-D225-728891BF3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48186" cy="8401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383104</xdr:colOff>
      <xdr:row>1</xdr:row>
      <xdr:rowOff>0</xdr:rowOff>
    </xdr:from>
    <xdr:to>
      <xdr:col>10</xdr:col>
      <xdr:colOff>181009</xdr:colOff>
      <xdr:row>2</xdr:row>
      <xdr:rowOff>106987</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050479" y="404813"/>
          <a:ext cx="476561" cy="499893"/>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9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67235</xdr:colOff>
      <xdr:row>0</xdr:row>
      <xdr:rowOff>268941</xdr:rowOff>
    </xdr:from>
    <xdr:to>
      <xdr:col>10</xdr:col>
      <xdr:colOff>543456</xdr:colOff>
      <xdr:row>1</xdr:row>
      <xdr:rowOff>364535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296585" y="268941"/>
          <a:ext cx="476221" cy="50516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A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28575</xdr:colOff>
      <xdr:row>1</xdr:row>
      <xdr:rowOff>0</xdr:rowOff>
    </xdr:from>
    <xdr:to>
      <xdr:col>10</xdr:col>
      <xdr:colOff>522165</xdr:colOff>
      <xdr:row>2</xdr:row>
      <xdr:rowOff>103065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029325" y="285750"/>
          <a:ext cx="493590" cy="493590"/>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B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123825</xdr:colOff>
      <xdr:row>0</xdr:row>
      <xdr:rowOff>376234</xdr:rowOff>
    </xdr:from>
    <xdr:to>
      <xdr:col>10</xdr:col>
      <xdr:colOff>617415</xdr:colOff>
      <xdr:row>2</xdr:row>
      <xdr:rowOff>70518</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469856" y="376234"/>
          <a:ext cx="493590" cy="492003"/>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C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152400</xdr:colOff>
      <xdr:row>0</xdr:row>
      <xdr:rowOff>395285</xdr:rowOff>
    </xdr:from>
    <xdr:to>
      <xdr:col>10</xdr:col>
      <xdr:colOff>617976</xdr:colOff>
      <xdr:row>2</xdr:row>
      <xdr:rowOff>86394</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498431" y="395285"/>
          <a:ext cx="465576" cy="488828"/>
        </a:xfrm>
        <a:prstGeom prst="rect">
          <a:avLst/>
        </a:prstGeom>
      </xdr:spPr>
    </xdr:pic>
    <xdr:clientData/>
  </xdr:twoCellAnchor>
  <xdr:twoCellAnchor>
    <xdr:from>
      <xdr:col>8</xdr:col>
      <xdr:colOff>0</xdr:colOff>
      <xdr:row>0</xdr:row>
      <xdr:rowOff>0</xdr:rowOff>
    </xdr:from>
    <xdr:to>
      <xdr:col>10</xdr:col>
      <xdr:colOff>631031</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D00-000008000000}"/>
            </a:ext>
          </a:extLst>
        </xdr:cNvPr>
        <xdr:cNvSpPr/>
      </xdr:nvSpPr>
      <xdr:spPr>
        <a:xfrm>
          <a:off x="5631656"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122465</xdr:colOff>
      <xdr:row>1</xdr:row>
      <xdr:rowOff>13607</xdr:rowOff>
    </xdr:from>
    <xdr:to>
      <xdr:col>10</xdr:col>
      <xdr:colOff>619230</xdr:colOff>
      <xdr:row>2</xdr:row>
      <xdr:rowOff>113497</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89915" y="289832"/>
          <a:ext cx="496765" cy="490415"/>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E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140074</xdr:colOff>
      <xdr:row>1</xdr:row>
      <xdr:rowOff>305760</xdr:rowOff>
    </xdr:from>
    <xdr:to>
      <xdr:col>10</xdr:col>
      <xdr:colOff>628834</xdr:colOff>
      <xdr:row>3</xdr:row>
      <xdr:rowOff>135321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88474" y="591510"/>
          <a:ext cx="488760" cy="51536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F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176893</xdr:colOff>
      <xdr:row>1</xdr:row>
      <xdr:rowOff>13607</xdr:rowOff>
    </xdr:from>
    <xdr:to>
      <xdr:col>10</xdr:col>
      <xdr:colOff>664133</xdr:colOff>
      <xdr:row>2</xdr:row>
      <xdr:rowOff>125290</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77668" y="289832"/>
          <a:ext cx="487240" cy="50220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0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25</xdr:col>
      <xdr:colOff>95249</xdr:colOff>
      <xdr:row>2</xdr:row>
      <xdr:rowOff>149918</xdr:rowOff>
    </xdr:from>
    <xdr:to>
      <xdr:col>35</xdr:col>
      <xdr:colOff>511968</xdr:colOff>
      <xdr:row>18</xdr:row>
      <xdr:rowOff>47625</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488156</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217714</xdr:colOff>
      <xdr:row>0</xdr:row>
      <xdr:rowOff>285750</xdr:rowOff>
    </xdr:from>
    <xdr:to>
      <xdr:col>10</xdr:col>
      <xdr:colOff>676831</xdr:colOff>
      <xdr:row>1</xdr:row>
      <xdr:rowOff>369311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437539" y="285750"/>
          <a:ext cx="459117" cy="49313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1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178594</xdr:colOff>
      <xdr:row>1</xdr:row>
      <xdr:rowOff>369094</xdr:rowOff>
    </xdr:from>
    <xdr:to>
      <xdr:col>10</xdr:col>
      <xdr:colOff>656309</xdr:colOff>
      <xdr:row>3</xdr:row>
      <xdr:rowOff>174956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98419" y="664369"/>
          <a:ext cx="477715" cy="49166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2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45442</xdr:rowOff>
    </xdr:from>
    <xdr:to>
      <xdr:col>8</xdr:col>
      <xdr:colOff>0</xdr:colOff>
      <xdr:row>8</xdr:row>
      <xdr:rowOff>313944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35942"/>
          <a:ext cx="6000750" cy="1602002"/>
        </a:xfrm>
        <a:prstGeom prst="rect">
          <a:avLst/>
        </a:prstGeom>
      </xdr:spPr>
    </xdr:pic>
    <xdr:clientData/>
  </xdr:twoCellAnchor>
  <xdr:twoCellAnchor editAs="oneCell">
    <xdr:from>
      <xdr:col>10</xdr:col>
      <xdr:colOff>41274</xdr:colOff>
      <xdr:row>2</xdr:row>
      <xdr:rowOff>54504</xdr:rowOff>
    </xdr:from>
    <xdr:to>
      <xdr:col>15</xdr:col>
      <xdr:colOff>939800</xdr:colOff>
      <xdr:row>7</xdr:row>
      <xdr:rowOff>101600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53374" y="435504"/>
          <a:ext cx="6677026" cy="999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648823</xdr:colOff>
      <xdr:row>9</xdr:row>
      <xdr:rowOff>171450</xdr:rowOff>
    </xdr:from>
    <xdr:to>
      <xdr:col>24</xdr:col>
      <xdr:colOff>667873</xdr:colOff>
      <xdr:row>10</xdr:row>
      <xdr:rowOff>634647</xdr:rowOff>
    </xdr:to>
    <xdr:pic>
      <xdr:nvPicPr>
        <xdr:cNvPr id="8" name="Imagen 8">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9267"/>
        <a:stretch>
          <a:fillRect/>
        </a:stretch>
      </xdr:blipFill>
      <xdr:spPr bwMode="auto">
        <a:xfrm>
          <a:off x="18723911" y="2020421"/>
          <a:ext cx="3829050" cy="170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35720</xdr:colOff>
      <xdr:row>11</xdr:row>
      <xdr:rowOff>2381250</xdr:rowOff>
    </xdr:from>
    <xdr:to>
      <xdr:col>33</xdr:col>
      <xdr:colOff>619125</xdr:colOff>
      <xdr:row>13</xdr:row>
      <xdr:rowOff>30697</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a:stretch>
          <a:fillRect/>
        </a:stretch>
      </xdr:blipFill>
      <xdr:spPr>
        <a:xfrm>
          <a:off x="25681783" y="7274719"/>
          <a:ext cx="4393405" cy="887947"/>
        </a:xfrm>
        <a:prstGeom prst="rect">
          <a:avLst/>
        </a:prstGeom>
      </xdr:spPr>
    </xdr:pic>
    <xdr:clientData/>
  </xdr:twoCellAnchor>
  <xdr:twoCellAnchor editAs="oneCell">
    <xdr:from>
      <xdr:col>28</xdr:col>
      <xdr:colOff>309563</xdr:colOff>
      <xdr:row>9</xdr:row>
      <xdr:rowOff>1309687</xdr:rowOff>
    </xdr:from>
    <xdr:to>
      <xdr:col>33</xdr:col>
      <xdr:colOff>130969</xdr:colOff>
      <xdr:row>11</xdr:row>
      <xdr:rowOff>2055144</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a:stretch>
          <a:fillRect/>
        </a:stretch>
      </xdr:blipFill>
      <xdr:spPr>
        <a:xfrm>
          <a:off x="25955626" y="3155156"/>
          <a:ext cx="3631406" cy="37934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122465</xdr:colOff>
      <xdr:row>1</xdr:row>
      <xdr:rowOff>13607</xdr:rowOff>
    </xdr:from>
    <xdr:to>
      <xdr:col>10</xdr:col>
      <xdr:colOff>616055</xdr:colOff>
      <xdr:row>2</xdr:row>
      <xdr:rowOff>125290</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294665" y="327932"/>
          <a:ext cx="493590" cy="50220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3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156883</xdr:colOff>
      <xdr:row>0</xdr:row>
      <xdr:rowOff>340377</xdr:rowOff>
    </xdr:from>
    <xdr:to>
      <xdr:col>10</xdr:col>
      <xdr:colOff>652060</xdr:colOff>
      <xdr:row>2</xdr:row>
      <xdr:rowOff>32046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026789" y="340377"/>
          <a:ext cx="495177" cy="48938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4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0</xdr:colOff>
      <xdr:row>1</xdr:row>
      <xdr:rowOff>0</xdr:rowOff>
    </xdr:from>
    <xdr:to>
      <xdr:col>10</xdr:col>
      <xdr:colOff>478809</xdr:colOff>
      <xdr:row>2</xdr:row>
      <xdr:rowOff>108155</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869906" y="404813"/>
          <a:ext cx="478809" cy="501061"/>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5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0</xdr:colOff>
      <xdr:row>1</xdr:row>
      <xdr:rowOff>0</xdr:rowOff>
    </xdr:from>
    <xdr:to>
      <xdr:col>10</xdr:col>
      <xdr:colOff>464061</xdr:colOff>
      <xdr:row>2</xdr:row>
      <xdr:rowOff>107781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869906" y="404813"/>
          <a:ext cx="464061" cy="50068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6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235323</xdr:colOff>
      <xdr:row>1</xdr:row>
      <xdr:rowOff>302558</xdr:rowOff>
    </xdr:from>
    <xdr:to>
      <xdr:col>10</xdr:col>
      <xdr:colOff>25930</xdr:colOff>
      <xdr:row>3</xdr:row>
      <xdr:rowOff>114270</xdr:rowOff>
    </xdr:to>
    <xdr:pic>
      <xdr:nvPicPr>
        <xdr:cNvPr id="7" name="Gráfico 3" descr="Ojo">
          <a:hlinkClick xmlns:r="http://schemas.openxmlformats.org/officeDocument/2006/relationships" r:id="rId5"/>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950323" y="597833"/>
          <a:ext cx="466882" cy="49751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7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219075</xdr:colOff>
      <xdr:row>20</xdr:row>
      <xdr:rowOff>76200</xdr:rowOff>
    </xdr:from>
    <xdr:to>
      <xdr:col>10</xdr:col>
      <xdr:colOff>190500</xdr:colOff>
      <xdr:row>41</xdr:row>
      <xdr:rowOff>57150</xdr:rowOff>
    </xdr:to>
    <xdr:graphicFrame macro="">
      <xdr:nvGraphicFramePr>
        <xdr:cNvPr id="21569" name="Gráfico 1">
          <a:extLst>
            <a:ext uri="{FF2B5EF4-FFF2-40B4-BE49-F238E27FC236}">
              <a16:creationId xmlns:a16="http://schemas.microsoft.com/office/drawing/2014/main" id="{00000000-0008-0000-1800-000041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19050</xdr:colOff>
      <xdr:row>20</xdr:row>
      <xdr:rowOff>57150</xdr:rowOff>
    </xdr:from>
    <xdr:to>
      <xdr:col>22</xdr:col>
      <xdr:colOff>904875</xdr:colOff>
      <xdr:row>41</xdr:row>
      <xdr:rowOff>76200</xdr:rowOff>
    </xdr:to>
    <xdr:graphicFrame macro="">
      <xdr:nvGraphicFramePr>
        <xdr:cNvPr id="21570" name="Gráfico 2">
          <a:extLst>
            <a:ext uri="{FF2B5EF4-FFF2-40B4-BE49-F238E27FC236}">
              <a16:creationId xmlns:a16="http://schemas.microsoft.com/office/drawing/2014/main" id="{00000000-0008-0000-1800-000042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130968</xdr:colOff>
      <xdr:row>2</xdr:row>
      <xdr:rowOff>154386</xdr:rowOff>
    </xdr:from>
    <xdr:to>
      <xdr:col>35</xdr:col>
      <xdr:colOff>11905</xdr:colOff>
      <xdr:row>13</xdr:row>
      <xdr:rowOff>119062</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291353</xdr:colOff>
      <xdr:row>1</xdr:row>
      <xdr:rowOff>291352</xdr:rowOff>
    </xdr:from>
    <xdr:to>
      <xdr:col>11</xdr:col>
      <xdr:colOff>8562</xdr:colOff>
      <xdr:row>3</xdr:row>
      <xdr:rowOff>115764</xdr:rowOff>
    </xdr:to>
    <xdr:pic>
      <xdr:nvPicPr>
        <xdr:cNvPr id="5" name="Gráfico 4" descr="Ojo">
          <a:hlinkClick xmlns:r="http://schemas.openxmlformats.org/officeDocument/2006/relationships" r:id="rId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768353" y="582705"/>
          <a:ext cx="496765" cy="496765"/>
        </a:xfrm>
        <a:prstGeom prst="rect">
          <a:avLst/>
        </a:prstGeom>
      </xdr:spPr>
    </xdr:pic>
    <xdr:clientData/>
  </xdr:twoCellAnchor>
  <xdr:twoCellAnchor>
    <xdr:from>
      <xdr:col>25</xdr:col>
      <xdr:colOff>154781</xdr:colOff>
      <xdr:row>22</xdr:row>
      <xdr:rowOff>154782</xdr:rowOff>
    </xdr:from>
    <xdr:to>
      <xdr:col>34</xdr:col>
      <xdr:colOff>523874</xdr:colOff>
      <xdr:row>39</xdr:row>
      <xdr:rowOff>166688</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83342</xdr:colOff>
      <xdr:row>0</xdr:row>
      <xdr:rowOff>0</xdr:rowOff>
    </xdr:from>
    <xdr:to>
      <xdr:col>10</xdr:col>
      <xdr:colOff>571498</xdr:colOff>
      <xdr:row>1</xdr:row>
      <xdr:rowOff>95250</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800-000007000000}"/>
            </a:ext>
          </a:extLst>
        </xdr:cNvPr>
        <xdr:cNvSpPr/>
      </xdr:nvSpPr>
      <xdr:spPr>
        <a:xfrm>
          <a:off x="4881561"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268941</xdr:colOff>
      <xdr:row>0</xdr:row>
      <xdr:rowOff>268941</xdr:rowOff>
    </xdr:from>
    <xdr:to>
      <xdr:col>11</xdr:col>
      <xdr:colOff>19581</xdr:colOff>
      <xdr:row>1</xdr:row>
      <xdr:rowOff>350341</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26841" y="268941"/>
          <a:ext cx="465015" cy="490975"/>
        </a:xfrm>
        <a:prstGeom prst="rect">
          <a:avLst/>
        </a:prstGeom>
      </xdr:spPr>
    </xdr:pic>
    <xdr:clientData/>
  </xdr:twoCellAnchor>
  <xdr:twoCellAnchor>
    <xdr:from>
      <xdr:col>6</xdr:col>
      <xdr:colOff>130972</xdr:colOff>
      <xdr:row>0</xdr:row>
      <xdr:rowOff>0</xdr:rowOff>
    </xdr:from>
    <xdr:to>
      <xdr:col>9</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900-000008000000}"/>
            </a:ext>
          </a:extLst>
        </xdr:cNvPr>
        <xdr:cNvSpPr/>
      </xdr:nvSpPr>
      <xdr:spPr>
        <a:xfrm>
          <a:off x="4345785"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133350</xdr:colOff>
      <xdr:row>20</xdr:row>
      <xdr:rowOff>9525</xdr:rowOff>
    </xdr:from>
    <xdr:to>
      <xdr:col>10</xdr:col>
      <xdr:colOff>533400</xdr:colOff>
      <xdr:row>41</xdr:row>
      <xdr:rowOff>180975</xdr:rowOff>
    </xdr:to>
    <xdr:graphicFrame macro="">
      <xdr:nvGraphicFramePr>
        <xdr:cNvPr id="23617" name="Gráfico 1">
          <a:extLst>
            <a:ext uri="{FF2B5EF4-FFF2-40B4-BE49-F238E27FC236}">
              <a16:creationId xmlns:a16="http://schemas.microsoft.com/office/drawing/2014/main" id="{00000000-0008-0000-1A00-00004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123825</xdr:colOff>
      <xdr:row>19</xdr:row>
      <xdr:rowOff>164306</xdr:rowOff>
    </xdr:from>
    <xdr:to>
      <xdr:col>22</xdr:col>
      <xdr:colOff>828675</xdr:colOff>
      <xdr:row>42</xdr:row>
      <xdr:rowOff>2381</xdr:rowOff>
    </xdr:to>
    <xdr:graphicFrame macro="">
      <xdr:nvGraphicFramePr>
        <xdr:cNvPr id="23618" name="Gráfico 2">
          <a:extLst>
            <a:ext uri="{FF2B5EF4-FFF2-40B4-BE49-F238E27FC236}">
              <a16:creationId xmlns:a16="http://schemas.microsoft.com/office/drawing/2014/main" id="{00000000-0008-0000-1A00-00004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310002</xdr:colOff>
      <xdr:row>2</xdr:row>
      <xdr:rowOff>164010</xdr:rowOff>
    </xdr:from>
    <xdr:to>
      <xdr:col>35</xdr:col>
      <xdr:colOff>119063</xdr:colOff>
      <xdr:row>16</xdr:row>
      <xdr:rowOff>13520</xdr:rowOff>
    </xdr:to>
    <xdr:graphicFrame macro="">
      <xdr:nvGraphicFramePr>
        <xdr:cNvPr id="2" name="Gráfico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257175</xdr:colOff>
      <xdr:row>0</xdr:row>
      <xdr:rowOff>276225</xdr:rowOff>
    </xdr:from>
    <xdr:to>
      <xdr:col>11</xdr:col>
      <xdr:colOff>9309</xdr:colOff>
      <xdr:row>2</xdr:row>
      <xdr:rowOff>115765</xdr:rowOff>
    </xdr:to>
    <xdr:pic>
      <xdr:nvPicPr>
        <xdr:cNvPr id="5" name="Gráfico 4" descr="Ojo">
          <a:hlinkClick xmlns:r="http://schemas.openxmlformats.org/officeDocument/2006/relationships" r:id="rId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734175" y="276225"/>
          <a:ext cx="496765" cy="496765"/>
        </a:xfrm>
        <a:prstGeom prst="rect">
          <a:avLst/>
        </a:prstGeom>
      </xdr:spPr>
    </xdr:pic>
    <xdr:clientData/>
  </xdr:twoCellAnchor>
  <xdr:twoCellAnchor>
    <xdr:from>
      <xdr:col>25</xdr:col>
      <xdr:colOff>452438</xdr:colOff>
      <xdr:row>27</xdr:row>
      <xdr:rowOff>83344</xdr:rowOff>
    </xdr:from>
    <xdr:to>
      <xdr:col>35</xdr:col>
      <xdr:colOff>95250</xdr:colOff>
      <xdr:row>42</xdr:row>
      <xdr:rowOff>0</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488153</xdr:colOff>
      <xdr:row>0</xdr:row>
      <xdr:rowOff>0</xdr:rowOff>
    </xdr:from>
    <xdr:to>
      <xdr:col>9</xdr:col>
      <xdr:colOff>523872</xdr:colOff>
      <xdr:row>1</xdr:row>
      <xdr:rowOff>95250</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A00-000007000000}"/>
            </a:ext>
          </a:extLst>
        </xdr:cNvPr>
        <xdr:cNvSpPr/>
      </xdr:nvSpPr>
      <xdr:spPr>
        <a:xfrm>
          <a:off x="420290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201706</xdr:colOff>
      <xdr:row>1</xdr:row>
      <xdr:rowOff>8401</xdr:rowOff>
    </xdr:from>
    <xdr:to>
      <xdr:col>10</xdr:col>
      <xdr:colOff>669896</xdr:colOff>
      <xdr:row>2</xdr:row>
      <xdr:rowOff>106938</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071612" y="413214"/>
          <a:ext cx="468190" cy="491443"/>
        </a:xfrm>
        <a:prstGeom prst="rect">
          <a:avLst/>
        </a:prstGeom>
      </xdr:spPr>
    </xdr:pic>
    <xdr:clientData/>
  </xdr:twoCellAnchor>
  <xdr:twoCellAnchor>
    <xdr:from>
      <xdr:col>7</xdr:col>
      <xdr:colOff>47629</xdr:colOff>
      <xdr:row>0</xdr:row>
      <xdr:rowOff>0</xdr:rowOff>
    </xdr:from>
    <xdr:to>
      <xdr:col>9</xdr:col>
      <xdr:colOff>642942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B00-000008000000}"/>
            </a:ext>
          </a:extLst>
        </xdr:cNvPr>
        <xdr:cNvSpPr/>
      </xdr:nvSpPr>
      <xdr:spPr>
        <a:xfrm>
          <a:off x="4976817"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363491</xdr:colOff>
      <xdr:row>1</xdr:row>
      <xdr:rowOff>289252</xdr:rowOff>
    </xdr:from>
    <xdr:to>
      <xdr:col>11</xdr:col>
      <xdr:colOff>115719</xdr:colOff>
      <xdr:row>2</xdr:row>
      <xdr:rowOff>136496</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7233397" y="694065"/>
          <a:ext cx="466603" cy="50208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C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61987</xdr:rowOff>
    </xdr:from>
    <xdr:to>
      <xdr:col>2</xdr:col>
      <xdr:colOff>781537</xdr:colOff>
      <xdr:row>3</xdr:row>
      <xdr:rowOff>101404</xdr:rowOff>
    </xdr:to>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1987"/>
          <a:ext cx="1829287" cy="6109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185601</xdr:colOff>
      <xdr:row>1</xdr:row>
      <xdr:rowOff>174392</xdr:rowOff>
    </xdr:from>
    <xdr:to>
      <xdr:col>9</xdr:col>
      <xdr:colOff>650616</xdr:colOff>
      <xdr:row>2</xdr:row>
      <xdr:rowOff>115767</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76851" y="579205"/>
          <a:ext cx="465015" cy="500968"/>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D00-000008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112058</xdr:colOff>
      <xdr:row>1</xdr:row>
      <xdr:rowOff>54626</xdr:rowOff>
    </xdr:from>
    <xdr:to>
      <xdr:col>10</xdr:col>
      <xdr:colOff>587905</xdr:colOff>
      <xdr:row>2</xdr:row>
      <xdr:rowOff>113382</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981964" y="459439"/>
          <a:ext cx="475847" cy="499287"/>
        </a:xfrm>
        <a:prstGeom prst="rect">
          <a:avLst/>
        </a:prstGeom>
      </xdr:spPr>
    </xdr:pic>
    <xdr:clientData/>
  </xdr:twoCellAnchor>
  <xdr:twoCellAnchor>
    <xdr:from>
      <xdr:col>7</xdr:col>
      <xdr:colOff>95253</xdr:colOff>
      <xdr:row>0</xdr:row>
      <xdr:rowOff>0</xdr:rowOff>
    </xdr:from>
    <xdr:to>
      <xdr:col>10</xdr:col>
      <xdr:colOff>11910</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1E00-000008000000}"/>
            </a:ext>
          </a:extLst>
        </xdr:cNvPr>
        <xdr:cNvSpPr/>
      </xdr:nvSpPr>
      <xdr:spPr>
        <a:xfrm>
          <a:off x="5024441"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258536</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2721</xdr:colOff>
      <xdr:row>27</xdr:row>
      <xdr:rowOff>119061</xdr:rowOff>
    </xdr:from>
    <xdr:to>
      <xdr:col>35</xdr:col>
      <xdr:colOff>285751</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112058</xdr:colOff>
      <xdr:row>1</xdr:row>
      <xdr:rowOff>54626</xdr:rowOff>
    </xdr:from>
    <xdr:to>
      <xdr:col>10</xdr:col>
      <xdr:colOff>587905</xdr:colOff>
      <xdr:row>2</xdr:row>
      <xdr:rowOff>113382</xdr:rowOff>
    </xdr:to>
    <xdr:pic>
      <xdr:nvPicPr>
        <xdr:cNvPr id="6" name="Gráfico 4" descr="Ojo">
          <a:hlinkClick xmlns:r="http://schemas.openxmlformats.org/officeDocument/2006/relationships" r:id="rId5"/>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960533" y="464201"/>
          <a:ext cx="475847" cy="496906"/>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7" name="Rectángulo 6">
          <a:hlinkClick xmlns:r="http://schemas.openxmlformats.org/officeDocument/2006/relationships" r:id="rId8"/>
          <a:extLst>
            <a:ext uri="{FF2B5EF4-FFF2-40B4-BE49-F238E27FC236}">
              <a16:creationId xmlns:a16="http://schemas.microsoft.com/office/drawing/2014/main" id="{00000000-0008-0000-1F00-000007000000}"/>
            </a:ext>
          </a:extLst>
        </xdr:cNvPr>
        <xdr:cNvSpPr/>
      </xdr:nvSpPr>
      <xdr:spPr>
        <a:xfrm>
          <a:off x="5643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14</xdr:row>
      <xdr:rowOff>162536</xdr:rowOff>
    </xdr:from>
    <xdr:to>
      <xdr:col>10</xdr:col>
      <xdr:colOff>304779</xdr:colOff>
      <xdr:row>18</xdr:row>
      <xdr:rowOff>10806</xdr:rowOff>
    </xdr:to>
    <xdr:sp macro="" textlink="">
      <xdr:nvSpPr>
        <xdr:cNvPr id="7" name="CuadroTexto 6">
          <a:extLst>
            <a:ext uri="{FF2B5EF4-FFF2-40B4-BE49-F238E27FC236}">
              <a16:creationId xmlns:a16="http://schemas.microsoft.com/office/drawing/2014/main" id="{00000000-0008-0000-2000-000007000000}"/>
            </a:ext>
          </a:extLst>
        </xdr:cNvPr>
        <xdr:cNvSpPr txBox="1"/>
      </xdr:nvSpPr>
      <xdr:spPr>
        <a:xfrm rot="19744855">
          <a:off x="0" y="2956536"/>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10</xdr:col>
      <xdr:colOff>1</xdr:colOff>
      <xdr:row>15</xdr:row>
      <xdr:rowOff>126999</xdr:rowOff>
    </xdr:from>
    <xdr:to>
      <xdr:col>20</xdr:col>
      <xdr:colOff>304779</xdr:colOff>
      <xdr:row>18</xdr:row>
      <xdr:rowOff>165769</xdr:rowOff>
    </xdr:to>
    <xdr:sp macro="" textlink="">
      <xdr:nvSpPr>
        <xdr:cNvPr id="8" name="CuadroTexto 7">
          <a:extLst>
            <a:ext uri="{FF2B5EF4-FFF2-40B4-BE49-F238E27FC236}">
              <a16:creationId xmlns:a16="http://schemas.microsoft.com/office/drawing/2014/main" id="{00000000-0008-0000-2000-000008000000}"/>
            </a:ext>
          </a:extLst>
        </xdr:cNvPr>
        <xdr:cNvSpPr txBox="1"/>
      </xdr:nvSpPr>
      <xdr:spPr>
        <a:xfrm rot="19744855">
          <a:off x="8805334" y="311149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xdr:col>
      <xdr:colOff>766234</xdr:colOff>
      <xdr:row>15</xdr:row>
      <xdr:rowOff>46565</xdr:rowOff>
    </xdr:from>
    <xdr:to>
      <xdr:col>28</xdr:col>
      <xdr:colOff>891096</xdr:colOff>
      <xdr:row>18</xdr:row>
      <xdr:rowOff>85335</xdr:rowOff>
    </xdr:to>
    <xdr:sp macro="" textlink="">
      <xdr:nvSpPr>
        <xdr:cNvPr id="9" name="CuadroTexto 8">
          <a:extLst>
            <a:ext uri="{FF2B5EF4-FFF2-40B4-BE49-F238E27FC236}">
              <a16:creationId xmlns:a16="http://schemas.microsoft.com/office/drawing/2014/main" id="{00000000-0008-0000-2000-000009000000}"/>
            </a:ext>
          </a:extLst>
        </xdr:cNvPr>
        <xdr:cNvSpPr txBox="1"/>
      </xdr:nvSpPr>
      <xdr:spPr>
        <a:xfrm rot="19744855">
          <a:off x="17339734" y="30310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xdr:col>
      <xdr:colOff>781050</xdr:colOff>
      <xdr:row>15</xdr:row>
      <xdr:rowOff>82549</xdr:rowOff>
    </xdr:from>
    <xdr:to>
      <xdr:col>40</xdr:col>
      <xdr:colOff>38079</xdr:colOff>
      <xdr:row>18</xdr:row>
      <xdr:rowOff>121319</xdr:rowOff>
    </xdr:to>
    <xdr:sp macro="" textlink="">
      <xdr:nvSpPr>
        <xdr:cNvPr id="10" name="CuadroTexto 9">
          <a:extLst>
            <a:ext uri="{FF2B5EF4-FFF2-40B4-BE49-F238E27FC236}">
              <a16:creationId xmlns:a16="http://schemas.microsoft.com/office/drawing/2014/main" id="{00000000-0008-0000-2000-00000A000000}"/>
            </a:ext>
          </a:extLst>
        </xdr:cNvPr>
        <xdr:cNvSpPr txBox="1"/>
      </xdr:nvSpPr>
      <xdr:spPr>
        <a:xfrm rot="19744855">
          <a:off x="26339800" y="3067049"/>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39</xdr:col>
      <xdr:colOff>23282</xdr:colOff>
      <xdr:row>15</xdr:row>
      <xdr:rowOff>12698</xdr:rowOff>
    </xdr:from>
    <xdr:to>
      <xdr:col>50</xdr:col>
      <xdr:colOff>179894</xdr:colOff>
      <xdr:row>18</xdr:row>
      <xdr:rowOff>51468</xdr:rowOff>
    </xdr:to>
    <xdr:sp macro="" textlink="">
      <xdr:nvSpPr>
        <xdr:cNvPr id="11" name="CuadroTexto 10">
          <a:extLst>
            <a:ext uri="{FF2B5EF4-FFF2-40B4-BE49-F238E27FC236}">
              <a16:creationId xmlns:a16="http://schemas.microsoft.com/office/drawing/2014/main" id="{00000000-0008-0000-2000-00000B000000}"/>
            </a:ext>
          </a:extLst>
        </xdr:cNvPr>
        <xdr:cNvSpPr txBox="1"/>
      </xdr:nvSpPr>
      <xdr:spPr>
        <a:xfrm rot="19744855">
          <a:off x="35286949" y="29971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49</xdr:col>
      <xdr:colOff>101599</xdr:colOff>
      <xdr:row>15</xdr:row>
      <xdr:rowOff>80432</xdr:rowOff>
    </xdr:from>
    <xdr:to>
      <xdr:col>60</xdr:col>
      <xdr:colOff>173544</xdr:colOff>
      <xdr:row>18</xdr:row>
      <xdr:rowOff>119202</xdr:rowOff>
    </xdr:to>
    <xdr:sp macro="" textlink="">
      <xdr:nvSpPr>
        <xdr:cNvPr id="12" name="CuadroTexto 11">
          <a:extLst>
            <a:ext uri="{FF2B5EF4-FFF2-40B4-BE49-F238E27FC236}">
              <a16:creationId xmlns:a16="http://schemas.microsoft.com/office/drawing/2014/main" id="{00000000-0008-0000-2000-00000C000000}"/>
            </a:ext>
          </a:extLst>
        </xdr:cNvPr>
        <xdr:cNvSpPr txBox="1"/>
      </xdr:nvSpPr>
      <xdr:spPr>
        <a:xfrm rot="19744855">
          <a:off x="44170599" y="3064932"/>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60</xdr:col>
      <xdr:colOff>158749</xdr:colOff>
      <xdr:row>15</xdr:row>
      <xdr:rowOff>63498</xdr:rowOff>
    </xdr:from>
    <xdr:to>
      <xdr:col>70</xdr:col>
      <xdr:colOff>177778</xdr:colOff>
      <xdr:row>18</xdr:row>
      <xdr:rowOff>102268</xdr:rowOff>
    </xdr:to>
    <xdr:sp macro="" textlink="">
      <xdr:nvSpPr>
        <xdr:cNvPr id="13" name="CuadroTexto 12">
          <a:extLst>
            <a:ext uri="{FF2B5EF4-FFF2-40B4-BE49-F238E27FC236}">
              <a16:creationId xmlns:a16="http://schemas.microsoft.com/office/drawing/2014/main" id="{00000000-0008-0000-2000-00000D000000}"/>
            </a:ext>
          </a:extLst>
        </xdr:cNvPr>
        <xdr:cNvSpPr txBox="1"/>
      </xdr:nvSpPr>
      <xdr:spPr>
        <a:xfrm rot="19744855">
          <a:off x="53265916" y="30479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70</xdr:col>
      <xdr:colOff>311149</xdr:colOff>
      <xdr:row>15</xdr:row>
      <xdr:rowOff>25398</xdr:rowOff>
    </xdr:from>
    <xdr:to>
      <xdr:col>80</xdr:col>
      <xdr:colOff>245511</xdr:colOff>
      <xdr:row>18</xdr:row>
      <xdr:rowOff>64168</xdr:rowOff>
    </xdr:to>
    <xdr:sp macro="" textlink="">
      <xdr:nvSpPr>
        <xdr:cNvPr id="14" name="CuadroTexto 13">
          <a:extLst>
            <a:ext uri="{FF2B5EF4-FFF2-40B4-BE49-F238E27FC236}">
              <a16:creationId xmlns:a16="http://schemas.microsoft.com/office/drawing/2014/main" id="{00000000-0008-0000-2000-00000E000000}"/>
            </a:ext>
          </a:extLst>
        </xdr:cNvPr>
        <xdr:cNvSpPr txBox="1"/>
      </xdr:nvSpPr>
      <xdr:spPr>
        <a:xfrm rot="19744855">
          <a:off x="62509399" y="3009898"/>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80</xdr:col>
      <xdr:colOff>262466</xdr:colOff>
      <xdr:row>15</xdr:row>
      <xdr:rowOff>71965</xdr:rowOff>
    </xdr:from>
    <xdr:to>
      <xdr:col>89</xdr:col>
      <xdr:colOff>344995</xdr:colOff>
      <xdr:row>18</xdr:row>
      <xdr:rowOff>110735</xdr:rowOff>
    </xdr:to>
    <xdr:sp macro="" textlink="">
      <xdr:nvSpPr>
        <xdr:cNvPr id="15" name="CuadroTexto 14">
          <a:extLst>
            <a:ext uri="{FF2B5EF4-FFF2-40B4-BE49-F238E27FC236}">
              <a16:creationId xmlns:a16="http://schemas.microsoft.com/office/drawing/2014/main" id="{00000000-0008-0000-2000-00000F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90</xdr:col>
      <xdr:colOff>262466</xdr:colOff>
      <xdr:row>15</xdr:row>
      <xdr:rowOff>71965</xdr:rowOff>
    </xdr:from>
    <xdr:to>
      <xdr:col>100</xdr:col>
      <xdr:colOff>344995</xdr:colOff>
      <xdr:row>18</xdr:row>
      <xdr:rowOff>110735</xdr:rowOff>
    </xdr:to>
    <xdr:sp macro="" textlink="">
      <xdr:nvSpPr>
        <xdr:cNvPr id="16" name="CuadroTexto 15">
          <a:extLst>
            <a:ext uri="{FF2B5EF4-FFF2-40B4-BE49-F238E27FC236}">
              <a16:creationId xmlns:a16="http://schemas.microsoft.com/office/drawing/2014/main" id="{00000000-0008-0000-2000-000010000000}"/>
            </a:ext>
          </a:extLst>
        </xdr:cNvPr>
        <xdr:cNvSpPr txBox="1"/>
      </xdr:nvSpPr>
      <xdr:spPr>
        <a:xfrm rot="19744855">
          <a:off x="71636466" y="3056465"/>
          <a:ext cx="911011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98</xdr:col>
      <xdr:colOff>652771</xdr:colOff>
      <xdr:row>12</xdr:row>
      <xdr:rowOff>126785</xdr:rowOff>
    </xdr:from>
    <xdr:to>
      <xdr:col>110</xdr:col>
      <xdr:colOff>740736</xdr:colOff>
      <xdr:row>15</xdr:row>
      <xdr:rowOff>176138</xdr:rowOff>
    </xdr:to>
    <xdr:sp macro="" textlink="">
      <xdr:nvSpPr>
        <xdr:cNvPr id="2" name="CuadroTexto 1">
          <a:extLst>
            <a:ext uri="{FF2B5EF4-FFF2-40B4-BE49-F238E27FC236}">
              <a16:creationId xmlns:a16="http://schemas.microsoft.com/office/drawing/2014/main" id="{00000000-0008-0000-2000-000002000000}"/>
            </a:ext>
          </a:extLst>
        </xdr:cNvPr>
        <xdr:cNvSpPr txBox="1"/>
      </xdr:nvSpPr>
      <xdr:spPr>
        <a:xfrm rot="19744855">
          <a:off x="89510438" y="2539785"/>
          <a:ext cx="100574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110</xdr:col>
      <xdr:colOff>42334</xdr:colOff>
      <xdr:row>14</xdr:row>
      <xdr:rowOff>95250</xdr:rowOff>
    </xdr:from>
    <xdr:to>
      <xdr:col>120</xdr:col>
      <xdr:colOff>511298</xdr:colOff>
      <xdr:row>17</xdr:row>
      <xdr:rowOff>134020</xdr:rowOff>
    </xdr:to>
    <xdr:sp macro="" textlink="">
      <xdr:nvSpPr>
        <xdr:cNvPr id="17" name="CuadroTexto 16">
          <a:extLst>
            <a:ext uri="{FF2B5EF4-FFF2-40B4-BE49-F238E27FC236}">
              <a16:creationId xmlns:a16="http://schemas.microsoft.com/office/drawing/2014/main" id="{00000000-0008-0000-2000-000011000000}"/>
            </a:ext>
          </a:extLst>
        </xdr:cNvPr>
        <xdr:cNvSpPr txBox="1"/>
      </xdr:nvSpPr>
      <xdr:spPr>
        <a:xfrm rot="19744855">
          <a:off x="98604917" y="288925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118</xdr:col>
      <xdr:colOff>427567</xdr:colOff>
      <xdr:row>15</xdr:row>
      <xdr:rowOff>63036</xdr:rowOff>
    </xdr:from>
    <xdr:to>
      <xdr:col>128</xdr:col>
      <xdr:colOff>801282</xdr:colOff>
      <xdr:row>18</xdr:row>
      <xdr:rowOff>101806</xdr:rowOff>
    </xdr:to>
    <xdr:sp macro="" textlink="">
      <xdr:nvSpPr>
        <xdr:cNvPr id="18" name="CuadroTexto 17">
          <a:extLst>
            <a:ext uri="{FF2B5EF4-FFF2-40B4-BE49-F238E27FC236}">
              <a16:creationId xmlns:a16="http://schemas.microsoft.com/office/drawing/2014/main" id="{00000000-0008-0000-2000-000012000000}"/>
            </a:ext>
          </a:extLst>
        </xdr:cNvPr>
        <xdr:cNvSpPr txBox="1"/>
      </xdr:nvSpPr>
      <xdr:spPr>
        <a:xfrm rot="19152398">
          <a:off x="107033484" y="3047536"/>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130</xdr:col>
      <xdr:colOff>262467</xdr:colOff>
      <xdr:row>14</xdr:row>
      <xdr:rowOff>177800</xdr:rowOff>
    </xdr:from>
    <xdr:to>
      <xdr:col>139</xdr:col>
      <xdr:colOff>710265</xdr:colOff>
      <xdr:row>18</xdr:row>
      <xdr:rowOff>26070</xdr:rowOff>
    </xdr:to>
    <xdr:sp macro="" textlink="">
      <xdr:nvSpPr>
        <xdr:cNvPr id="19" name="CuadroTexto 18">
          <a:extLst>
            <a:ext uri="{FF2B5EF4-FFF2-40B4-BE49-F238E27FC236}">
              <a16:creationId xmlns:a16="http://schemas.microsoft.com/office/drawing/2014/main" id="{00000000-0008-0000-2000-000013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140</xdr:col>
      <xdr:colOff>262467</xdr:colOff>
      <xdr:row>14</xdr:row>
      <xdr:rowOff>177800</xdr:rowOff>
    </xdr:from>
    <xdr:to>
      <xdr:col>149</xdr:col>
      <xdr:colOff>710265</xdr:colOff>
      <xdr:row>18</xdr:row>
      <xdr:rowOff>26070</xdr:rowOff>
    </xdr:to>
    <xdr:sp macro="" textlink="">
      <xdr:nvSpPr>
        <xdr:cNvPr id="20" name="CuadroTexto 19">
          <a:extLst>
            <a:ext uri="{FF2B5EF4-FFF2-40B4-BE49-F238E27FC236}">
              <a16:creationId xmlns:a16="http://schemas.microsoft.com/office/drawing/2014/main" id="{00000000-0008-0000-2000-000014000000}"/>
            </a:ext>
          </a:extLst>
        </xdr:cNvPr>
        <xdr:cNvSpPr txBox="1"/>
      </xdr:nvSpPr>
      <xdr:spPr>
        <a:xfrm rot="19744855">
          <a:off x="117102467" y="2971800"/>
          <a:ext cx="9560048"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150</xdr:col>
      <xdr:colOff>262467</xdr:colOff>
      <xdr:row>14</xdr:row>
      <xdr:rowOff>177800</xdr:rowOff>
    </xdr:from>
    <xdr:to>
      <xdr:col>159</xdr:col>
      <xdr:colOff>710265</xdr:colOff>
      <xdr:row>18</xdr:row>
      <xdr:rowOff>26070</xdr:rowOff>
    </xdr:to>
    <xdr:sp macro="" textlink="">
      <xdr:nvSpPr>
        <xdr:cNvPr id="21" name="CuadroTexto 20">
          <a:extLst>
            <a:ext uri="{FF2B5EF4-FFF2-40B4-BE49-F238E27FC236}">
              <a16:creationId xmlns:a16="http://schemas.microsoft.com/office/drawing/2014/main" id="{00000000-0008-0000-2000-000015000000}"/>
            </a:ext>
          </a:extLst>
        </xdr:cNvPr>
        <xdr:cNvSpPr txBox="1"/>
      </xdr:nvSpPr>
      <xdr:spPr>
        <a:xfrm rot="19744855">
          <a:off x="126331134" y="2971800"/>
          <a:ext cx="977171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160</xdr:col>
      <xdr:colOff>262467</xdr:colOff>
      <xdr:row>14</xdr:row>
      <xdr:rowOff>177800</xdr:rowOff>
    </xdr:from>
    <xdr:to>
      <xdr:col>169</xdr:col>
      <xdr:colOff>710265</xdr:colOff>
      <xdr:row>18</xdr:row>
      <xdr:rowOff>26070</xdr:rowOff>
    </xdr:to>
    <xdr:sp macro="" textlink="">
      <xdr:nvSpPr>
        <xdr:cNvPr id="3" name="CuadroTexto 2">
          <a:extLst>
            <a:ext uri="{FF2B5EF4-FFF2-40B4-BE49-F238E27FC236}">
              <a16:creationId xmlns:a16="http://schemas.microsoft.com/office/drawing/2014/main" id="{00000000-0008-0000-2000-000003000000}"/>
            </a:ext>
          </a:extLst>
        </xdr:cNvPr>
        <xdr:cNvSpPr txBox="1"/>
      </xdr:nvSpPr>
      <xdr:spPr>
        <a:xfrm rot="19744855">
          <a:off x="135771467"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171</xdr:col>
      <xdr:colOff>262467</xdr:colOff>
      <xdr:row>14</xdr:row>
      <xdr:rowOff>177800</xdr:rowOff>
    </xdr:from>
    <xdr:to>
      <xdr:col>180</xdr:col>
      <xdr:colOff>710265</xdr:colOff>
      <xdr:row>18</xdr:row>
      <xdr:rowOff>26070</xdr:rowOff>
    </xdr:to>
    <xdr:sp macro="" textlink="">
      <xdr:nvSpPr>
        <xdr:cNvPr id="22" name="CuadroTexto 21">
          <a:extLst>
            <a:ext uri="{FF2B5EF4-FFF2-40B4-BE49-F238E27FC236}">
              <a16:creationId xmlns:a16="http://schemas.microsoft.com/office/drawing/2014/main" id="{00000000-0008-0000-2000-000016000000}"/>
            </a:ext>
          </a:extLst>
        </xdr:cNvPr>
        <xdr:cNvSpPr txBox="1"/>
      </xdr:nvSpPr>
      <xdr:spPr>
        <a:xfrm rot="19744855">
          <a:off x="145211800" y="2971800"/>
          <a:ext cx="977171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181</xdr:col>
      <xdr:colOff>262467</xdr:colOff>
      <xdr:row>14</xdr:row>
      <xdr:rowOff>177800</xdr:rowOff>
    </xdr:from>
    <xdr:to>
      <xdr:col>190</xdr:col>
      <xdr:colOff>710265</xdr:colOff>
      <xdr:row>18</xdr:row>
      <xdr:rowOff>26070</xdr:rowOff>
    </xdr:to>
    <xdr:sp macro="" textlink="">
      <xdr:nvSpPr>
        <xdr:cNvPr id="23" name="CuadroTexto 22">
          <a:extLst>
            <a:ext uri="{FF2B5EF4-FFF2-40B4-BE49-F238E27FC236}">
              <a16:creationId xmlns:a16="http://schemas.microsoft.com/office/drawing/2014/main" id="{00000000-0008-0000-2000-000017000000}"/>
            </a:ext>
          </a:extLst>
        </xdr:cNvPr>
        <xdr:cNvSpPr txBox="1"/>
      </xdr:nvSpPr>
      <xdr:spPr>
        <a:xfrm rot="19744855">
          <a:off x="154810884" y="2971800"/>
          <a:ext cx="9190689"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191</xdr:col>
      <xdr:colOff>262467</xdr:colOff>
      <xdr:row>14</xdr:row>
      <xdr:rowOff>177800</xdr:rowOff>
    </xdr:from>
    <xdr:to>
      <xdr:col>200</xdr:col>
      <xdr:colOff>710265</xdr:colOff>
      <xdr:row>18</xdr:row>
      <xdr:rowOff>26070</xdr:rowOff>
    </xdr:to>
    <xdr:sp macro="" textlink="">
      <xdr:nvSpPr>
        <xdr:cNvPr id="24" name="CuadroTexto 23">
          <a:extLst>
            <a:ext uri="{FF2B5EF4-FFF2-40B4-BE49-F238E27FC236}">
              <a16:creationId xmlns:a16="http://schemas.microsoft.com/office/drawing/2014/main" id="{00000000-0008-0000-2000-000018000000}"/>
            </a:ext>
          </a:extLst>
        </xdr:cNvPr>
        <xdr:cNvSpPr txBox="1"/>
      </xdr:nvSpPr>
      <xdr:spPr>
        <a:xfrm rot="19744855">
          <a:off x="164272384" y="2971800"/>
          <a:ext cx="9815106"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201</xdr:col>
      <xdr:colOff>262467</xdr:colOff>
      <xdr:row>14</xdr:row>
      <xdr:rowOff>177800</xdr:rowOff>
    </xdr:from>
    <xdr:to>
      <xdr:col>210</xdr:col>
      <xdr:colOff>710265</xdr:colOff>
      <xdr:row>18</xdr:row>
      <xdr:rowOff>26070</xdr:rowOff>
    </xdr:to>
    <xdr:sp macro="" textlink="">
      <xdr:nvSpPr>
        <xdr:cNvPr id="4" name="CuadroTexto 3">
          <a:extLst>
            <a:ext uri="{FF2B5EF4-FFF2-40B4-BE49-F238E27FC236}">
              <a16:creationId xmlns:a16="http://schemas.microsoft.com/office/drawing/2014/main" id="{A5D8A89A-F8CC-42B2-8E01-1DAB9DFE9F51}"/>
            </a:ext>
          </a:extLst>
        </xdr:cNvPr>
        <xdr:cNvSpPr txBox="1"/>
      </xdr:nvSpPr>
      <xdr:spPr>
        <a:xfrm rot="19744855">
          <a:off x="174358300" y="2971800"/>
          <a:ext cx="9157882"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211</xdr:col>
      <xdr:colOff>262467</xdr:colOff>
      <xdr:row>14</xdr:row>
      <xdr:rowOff>177800</xdr:rowOff>
    </xdr:from>
    <xdr:to>
      <xdr:col>220</xdr:col>
      <xdr:colOff>710265</xdr:colOff>
      <xdr:row>18</xdr:row>
      <xdr:rowOff>26070</xdr:rowOff>
    </xdr:to>
    <xdr:sp macro="" textlink="">
      <xdr:nvSpPr>
        <xdr:cNvPr id="25" name="CuadroTexto 24">
          <a:extLst>
            <a:ext uri="{FF2B5EF4-FFF2-40B4-BE49-F238E27FC236}">
              <a16:creationId xmlns:a16="http://schemas.microsoft.com/office/drawing/2014/main" id="{A5D8A89A-F8CC-42B2-8E01-1DAB9DFE9F51}"/>
            </a:ext>
          </a:extLst>
        </xdr:cNvPr>
        <xdr:cNvSpPr txBox="1"/>
      </xdr:nvSpPr>
      <xdr:spPr>
        <a:xfrm rot="19744855">
          <a:off x="183104367" y="2968625"/>
          <a:ext cx="925842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221</xdr:col>
      <xdr:colOff>262467</xdr:colOff>
      <xdr:row>14</xdr:row>
      <xdr:rowOff>177800</xdr:rowOff>
    </xdr:from>
    <xdr:to>
      <xdr:col>230</xdr:col>
      <xdr:colOff>710265</xdr:colOff>
      <xdr:row>18</xdr:row>
      <xdr:rowOff>26070</xdr:rowOff>
    </xdr:to>
    <xdr:sp macro="" textlink="">
      <xdr:nvSpPr>
        <xdr:cNvPr id="26" name="CuadroTexto 25">
          <a:extLst>
            <a:ext uri="{FF2B5EF4-FFF2-40B4-BE49-F238E27FC236}">
              <a16:creationId xmlns:a16="http://schemas.microsoft.com/office/drawing/2014/main" id="{A5D8A89A-F8CC-42B2-8E01-1DAB9DFE9F51}"/>
            </a:ext>
          </a:extLst>
        </xdr:cNvPr>
        <xdr:cNvSpPr txBox="1"/>
      </xdr:nvSpPr>
      <xdr:spPr>
        <a:xfrm rot="19744855">
          <a:off x="192159467" y="2971800"/>
          <a:ext cx="9443631"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231</xdr:col>
      <xdr:colOff>262467</xdr:colOff>
      <xdr:row>14</xdr:row>
      <xdr:rowOff>177800</xdr:rowOff>
    </xdr:from>
    <xdr:to>
      <xdr:col>240</xdr:col>
      <xdr:colOff>710265</xdr:colOff>
      <xdr:row>18</xdr:row>
      <xdr:rowOff>26070</xdr:rowOff>
    </xdr:to>
    <xdr:sp macro="" textlink="">
      <xdr:nvSpPr>
        <xdr:cNvPr id="27" name="CuadroTexto 26">
          <a:extLst>
            <a:ext uri="{FF2B5EF4-FFF2-40B4-BE49-F238E27FC236}">
              <a16:creationId xmlns:a16="http://schemas.microsoft.com/office/drawing/2014/main" id="{A5D8A89A-F8CC-42B2-8E01-1DAB9DFE9F51}"/>
            </a:ext>
          </a:extLst>
        </xdr:cNvPr>
        <xdr:cNvSpPr txBox="1"/>
      </xdr:nvSpPr>
      <xdr:spPr>
        <a:xfrm rot="19744855">
          <a:off x="2011732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241</xdr:col>
      <xdr:colOff>262467</xdr:colOff>
      <xdr:row>14</xdr:row>
      <xdr:rowOff>177800</xdr:rowOff>
    </xdr:from>
    <xdr:to>
      <xdr:col>250</xdr:col>
      <xdr:colOff>710265</xdr:colOff>
      <xdr:row>18</xdr:row>
      <xdr:rowOff>26070</xdr:rowOff>
    </xdr:to>
    <xdr:sp macro="" textlink="">
      <xdr:nvSpPr>
        <xdr:cNvPr id="28" name="CuadroTexto 27">
          <a:extLst>
            <a:ext uri="{FF2B5EF4-FFF2-40B4-BE49-F238E27FC236}">
              <a16:creationId xmlns:a16="http://schemas.microsoft.com/office/drawing/2014/main" id="{A5D8A89A-F8CC-42B2-8E01-1DAB9DFE9F51}"/>
            </a:ext>
          </a:extLst>
        </xdr:cNvPr>
        <xdr:cNvSpPr txBox="1"/>
      </xdr:nvSpPr>
      <xdr:spPr>
        <a:xfrm rot="19744855">
          <a:off x="2102982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251</xdr:col>
      <xdr:colOff>262467</xdr:colOff>
      <xdr:row>14</xdr:row>
      <xdr:rowOff>177800</xdr:rowOff>
    </xdr:from>
    <xdr:to>
      <xdr:col>260</xdr:col>
      <xdr:colOff>710265</xdr:colOff>
      <xdr:row>18</xdr:row>
      <xdr:rowOff>26070</xdr:rowOff>
    </xdr:to>
    <xdr:sp macro="" textlink="">
      <xdr:nvSpPr>
        <xdr:cNvPr id="29" name="CuadroTexto 28">
          <a:extLst>
            <a:ext uri="{FF2B5EF4-FFF2-40B4-BE49-F238E27FC236}">
              <a16:creationId xmlns:a16="http://schemas.microsoft.com/office/drawing/2014/main" id="{A5D8A89A-F8CC-42B2-8E01-1DAB9DFE9F51}"/>
            </a:ext>
          </a:extLst>
        </xdr:cNvPr>
        <xdr:cNvSpPr txBox="1"/>
      </xdr:nvSpPr>
      <xdr:spPr>
        <a:xfrm rot="19744855">
          <a:off x="2194231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261</xdr:col>
      <xdr:colOff>262467</xdr:colOff>
      <xdr:row>14</xdr:row>
      <xdr:rowOff>177800</xdr:rowOff>
    </xdr:from>
    <xdr:to>
      <xdr:col>270</xdr:col>
      <xdr:colOff>710265</xdr:colOff>
      <xdr:row>18</xdr:row>
      <xdr:rowOff>26070</xdr:rowOff>
    </xdr:to>
    <xdr:sp macro="" textlink="">
      <xdr:nvSpPr>
        <xdr:cNvPr id="30" name="CuadroTexto 29">
          <a:extLst>
            <a:ext uri="{FF2B5EF4-FFF2-40B4-BE49-F238E27FC236}">
              <a16:creationId xmlns:a16="http://schemas.microsoft.com/office/drawing/2014/main" id="{A5D8A89A-F8CC-42B2-8E01-1DAB9DFE9F51}"/>
            </a:ext>
          </a:extLst>
        </xdr:cNvPr>
        <xdr:cNvSpPr txBox="1"/>
      </xdr:nvSpPr>
      <xdr:spPr>
        <a:xfrm rot="19744855">
          <a:off x="22854814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271</xdr:col>
      <xdr:colOff>262467</xdr:colOff>
      <xdr:row>14</xdr:row>
      <xdr:rowOff>177800</xdr:rowOff>
    </xdr:from>
    <xdr:to>
      <xdr:col>280</xdr:col>
      <xdr:colOff>710265</xdr:colOff>
      <xdr:row>18</xdr:row>
      <xdr:rowOff>26070</xdr:rowOff>
    </xdr:to>
    <xdr:sp macro="" textlink="">
      <xdr:nvSpPr>
        <xdr:cNvPr id="31" name="CuadroTexto 30">
          <a:extLst>
            <a:ext uri="{FF2B5EF4-FFF2-40B4-BE49-F238E27FC236}">
              <a16:creationId xmlns:a16="http://schemas.microsoft.com/office/drawing/2014/main" id="{A5D8A89A-F8CC-42B2-8E01-1DAB9DFE9F51}"/>
            </a:ext>
          </a:extLst>
        </xdr:cNvPr>
        <xdr:cNvSpPr txBox="1"/>
      </xdr:nvSpPr>
      <xdr:spPr>
        <a:xfrm rot="19744855">
          <a:off x="237673092" y="2968625"/>
          <a:ext cx="9439398"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twoCellAnchor>
    <xdr:from>
      <xdr:col>281</xdr:col>
      <xdr:colOff>262467</xdr:colOff>
      <xdr:row>14</xdr:row>
      <xdr:rowOff>177800</xdr:rowOff>
    </xdr:from>
    <xdr:to>
      <xdr:col>290</xdr:col>
      <xdr:colOff>710265</xdr:colOff>
      <xdr:row>18</xdr:row>
      <xdr:rowOff>26070</xdr:rowOff>
    </xdr:to>
    <xdr:sp macro="" textlink="">
      <xdr:nvSpPr>
        <xdr:cNvPr id="32" name="CuadroTexto 31">
          <a:extLst>
            <a:ext uri="{FF2B5EF4-FFF2-40B4-BE49-F238E27FC236}">
              <a16:creationId xmlns:a16="http://schemas.microsoft.com/office/drawing/2014/main" id="{A5D8A89A-F8CC-42B2-8E01-1DAB9DFE9F51}"/>
            </a:ext>
          </a:extLst>
        </xdr:cNvPr>
        <xdr:cNvSpPr txBox="1"/>
      </xdr:nvSpPr>
      <xdr:spPr>
        <a:xfrm rot="19744855">
          <a:off x="246798042" y="2968625"/>
          <a:ext cx="8858373" cy="6197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4500">
              <a:ln>
                <a:noFill/>
              </a:ln>
              <a:solidFill>
                <a:schemeClr val="accent3">
                  <a:lumMod val="50000"/>
                  <a:alpha val="32000"/>
                </a:schemeClr>
              </a:solidFill>
            </a:rPr>
            <a:t>ELABORADO POR LA SUPERSERVICIOS</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15</xdr:row>
      <xdr:rowOff>20568</xdr:rowOff>
    </xdr:from>
    <xdr:to>
      <xdr:col>7</xdr:col>
      <xdr:colOff>1128211</xdr:colOff>
      <xdr:row>18</xdr:row>
      <xdr:rowOff>75255</xdr:rowOff>
    </xdr:to>
    <xdr:sp macro="" textlink="">
      <xdr:nvSpPr>
        <xdr:cNvPr id="2" name="CuadroTexto 1">
          <a:extLst>
            <a:ext uri="{FF2B5EF4-FFF2-40B4-BE49-F238E27FC236}">
              <a16:creationId xmlns:a16="http://schemas.microsoft.com/office/drawing/2014/main" id="{00000000-0008-0000-2100-000002000000}"/>
            </a:ext>
          </a:extLst>
        </xdr:cNvPr>
        <xdr:cNvSpPr txBox="1"/>
      </xdr:nvSpPr>
      <xdr:spPr>
        <a:xfrm rot="19105277">
          <a:off x="0" y="3199537"/>
          <a:ext cx="7259930" cy="63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xdr:col>
      <xdr:colOff>311153</xdr:colOff>
      <xdr:row>0</xdr:row>
      <xdr:rowOff>0</xdr:rowOff>
    </xdr:from>
    <xdr:to>
      <xdr:col>17</xdr:col>
      <xdr:colOff>50943</xdr:colOff>
      <xdr:row>35</xdr:row>
      <xdr:rowOff>148153</xdr:rowOff>
    </xdr:to>
    <xdr:sp macro="" textlink="">
      <xdr:nvSpPr>
        <xdr:cNvPr id="6" name="CuadroTexto 5">
          <a:extLst>
            <a:ext uri="{FF2B5EF4-FFF2-40B4-BE49-F238E27FC236}">
              <a16:creationId xmlns:a16="http://schemas.microsoft.com/office/drawing/2014/main" id="{00000000-0008-0000-2100-000006000000}"/>
            </a:ext>
          </a:extLst>
        </xdr:cNvPr>
        <xdr:cNvSpPr txBox="1"/>
      </xdr:nvSpPr>
      <xdr:spPr>
        <a:xfrm rot="18583857">
          <a:off x="11721519" y="3317665"/>
          <a:ext cx="7256184"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xdr:col>
      <xdr:colOff>427834</xdr:colOff>
      <xdr:row>0</xdr:row>
      <xdr:rowOff>0</xdr:rowOff>
    </xdr:from>
    <xdr:to>
      <xdr:col>10</xdr:col>
      <xdr:colOff>167625</xdr:colOff>
      <xdr:row>36</xdr:row>
      <xdr:rowOff>133866</xdr:rowOff>
    </xdr:to>
    <xdr:sp macro="" textlink="">
      <xdr:nvSpPr>
        <xdr:cNvPr id="7" name="CuadroTexto 6">
          <a:extLst>
            <a:ext uri="{FF2B5EF4-FFF2-40B4-BE49-F238E27FC236}">
              <a16:creationId xmlns:a16="http://schemas.microsoft.com/office/drawing/2014/main" id="{00000000-0008-0000-2100-000007000000}"/>
            </a:ext>
          </a:extLst>
        </xdr:cNvPr>
        <xdr:cNvSpPr txBox="1"/>
      </xdr:nvSpPr>
      <xdr:spPr>
        <a:xfrm rot="18680971">
          <a:off x="5618375" y="3405772"/>
          <a:ext cx="7432397"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23</xdr:col>
      <xdr:colOff>656652</xdr:colOff>
      <xdr:row>0</xdr:row>
      <xdr:rowOff>0</xdr:rowOff>
    </xdr:from>
    <xdr:to>
      <xdr:col>24</xdr:col>
      <xdr:colOff>401604</xdr:colOff>
      <xdr:row>35</xdr:row>
      <xdr:rowOff>136843</xdr:rowOff>
    </xdr:to>
    <xdr:sp macro="" textlink="">
      <xdr:nvSpPr>
        <xdr:cNvPr id="9" name="CuadroTexto 8">
          <a:extLst>
            <a:ext uri="{FF2B5EF4-FFF2-40B4-BE49-F238E27FC236}">
              <a16:creationId xmlns:a16="http://schemas.microsoft.com/office/drawing/2014/main" id="{00000000-0008-0000-2100-000009000000}"/>
            </a:ext>
          </a:extLst>
        </xdr:cNvPr>
        <xdr:cNvSpPr txBox="1"/>
      </xdr:nvSpPr>
      <xdr:spPr>
        <a:xfrm rot="18703059">
          <a:off x="18206973" y="3309429"/>
          <a:ext cx="7244874" cy="626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30</xdr:col>
      <xdr:colOff>139702</xdr:colOff>
      <xdr:row>0</xdr:row>
      <xdr:rowOff>70292</xdr:rowOff>
    </xdr:from>
    <xdr:to>
      <xdr:col>30</xdr:col>
      <xdr:colOff>760555</xdr:colOff>
      <xdr:row>37</xdr:row>
      <xdr:rowOff>24326</xdr:rowOff>
    </xdr:to>
    <xdr:sp macro="" textlink="">
      <xdr:nvSpPr>
        <xdr:cNvPr id="10" name="CuadroTexto 9">
          <a:extLst>
            <a:ext uri="{FF2B5EF4-FFF2-40B4-BE49-F238E27FC236}">
              <a16:creationId xmlns:a16="http://schemas.microsoft.com/office/drawing/2014/main" id="{00000000-0008-0000-2100-00000A000000}"/>
            </a:ext>
          </a:extLst>
        </xdr:cNvPr>
        <xdr:cNvSpPr txBox="1"/>
      </xdr:nvSpPr>
      <xdr:spPr>
        <a:xfrm rot="18715608">
          <a:off x="23720065" y="348139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37</xdr:col>
      <xdr:colOff>476250</xdr:colOff>
      <xdr:row>0</xdr:row>
      <xdr:rowOff>0</xdr:rowOff>
    </xdr:from>
    <xdr:to>
      <xdr:col>38</xdr:col>
      <xdr:colOff>216041</xdr:colOff>
      <xdr:row>36</xdr:row>
      <xdr:rowOff>144534</xdr:rowOff>
    </xdr:to>
    <xdr:sp macro="" textlink="">
      <xdr:nvSpPr>
        <xdr:cNvPr id="11" name="CuadroTexto 10">
          <a:extLst>
            <a:ext uri="{FF2B5EF4-FFF2-40B4-BE49-F238E27FC236}">
              <a16:creationId xmlns:a16="http://schemas.microsoft.com/office/drawing/2014/main" id="{00000000-0008-0000-2100-00000B000000}"/>
            </a:ext>
          </a:extLst>
        </xdr:cNvPr>
        <xdr:cNvSpPr txBox="1"/>
      </xdr:nvSpPr>
      <xdr:spPr>
        <a:xfrm rot="18715608">
          <a:off x="30188332"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44</xdr:col>
      <xdr:colOff>535781</xdr:colOff>
      <xdr:row>0</xdr:row>
      <xdr:rowOff>0</xdr:rowOff>
    </xdr:from>
    <xdr:to>
      <xdr:col>45</xdr:col>
      <xdr:colOff>275571</xdr:colOff>
      <xdr:row>36</xdr:row>
      <xdr:rowOff>144534</xdr:rowOff>
    </xdr:to>
    <xdr:sp macro="" textlink="">
      <xdr:nvSpPr>
        <xdr:cNvPr id="12" name="CuadroTexto 11">
          <a:extLst>
            <a:ext uri="{FF2B5EF4-FFF2-40B4-BE49-F238E27FC236}">
              <a16:creationId xmlns:a16="http://schemas.microsoft.com/office/drawing/2014/main" id="{00000000-0008-0000-2100-00000C000000}"/>
            </a:ext>
          </a:extLst>
        </xdr:cNvPr>
        <xdr:cNvSpPr txBox="1"/>
      </xdr:nvSpPr>
      <xdr:spPr>
        <a:xfrm rot="18715608">
          <a:off x="36379581" y="341110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51</xdr:col>
      <xdr:colOff>297657</xdr:colOff>
      <xdr:row>0</xdr:row>
      <xdr:rowOff>59532</xdr:rowOff>
    </xdr:from>
    <xdr:to>
      <xdr:col>52</xdr:col>
      <xdr:colOff>37447</xdr:colOff>
      <xdr:row>37</xdr:row>
      <xdr:rowOff>13566</xdr:rowOff>
    </xdr:to>
    <xdr:sp macro="" textlink="">
      <xdr:nvSpPr>
        <xdr:cNvPr id="13" name="CuadroTexto 12">
          <a:extLst>
            <a:ext uri="{FF2B5EF4-FFF2-40B4-BE49-F238E27FC236}">
              <a16:creationId xmlns:a16="http://schemas.microsoft.com/office/drawing/2014/main" id="{00000000-0008-0000-2100-00000D000000}"/>
            </a:ext>
          </a:extLst>
        </xdr:cNvPr>
        <xdr:cNvSpPr txBox="1"/>
      </xdr:nvSpPr>
      <xdr:spPr>
        <a:xfrm rot="18715608">
          <a:off x="42273176" y="3470638"/>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58</xdr:col>
      <xdr:colOff>533399</xdr:colOff>
      <xdr:row>0</xdr:row>
      <xdr:rowOff>57150</xdr:rowOff>
    </xdr:from>
    <xdr:to>
      <xdr:col>59</xdr:col>
      <xdr:colOff>273190</xdr:colOff>
      <xdr:row>37</xdr:row>
      <xdr:rowOff>11184</xdr:rowOff>
    </xdr:to>
    <xdr:sp macro="" textlink="">
      <xdr:nvSpPr>
        <xdr:cNvPr id="14" name="CuadroTexto 13">
          <a:extLst>
            <a:ext uri="{FF2B5EF4-FFF2-40B4-BE49-F238E27FC236}">
              <a16:creationId xmlns:a16="http://schemas.microsoft.com/office/drawing/2014/main" id="{00000000-0008-0000-2100-00000E000000}"/>
            </a:ext>
          </a:extLst>
        </xdr:cNvPr>
        <xdr:cNvSpPr txBox="1"/>
      </xdr:nvSpPr>
      <xdr:spPr>
        <a:xfrm rot="18715608">
          <a:off x="48640637" y="3468256"/>
          <a:ext cx="7443065" cy="620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65</xdr:col>
      <xdr:colOff>533399</xdr:colOff>
      <xdr:row>0</xdr:row>
      <xdr:rowOff>57150</xdr:rowOff>
    </xdr:from>
    <xdr:to>
      <xdr:col>66</xdr:col>
      <xdr:colOff>273190</xdr:colOff>
      <xdr:row>37</xdr:row>
      <xdr:rowOff>11184</xdr:rowOff>
    </xdr:to>
    <xdr:sp macro="" textlink="">
      <xdr:nvSpPr>
        <xdr:cNvPr id="15" name="CuadroTexto 14">
          <a:extLst>
            <a:ext uri="{FF2B5EF4-FFF2-40B4-BE49-F238E27FC236}">
              <a16:creationId xmlns:a16="http://schemas.microsoft.com/office/drawing/2014/main" id="{00000000-0008-0000-2100-00000F000000}"/>
            </a:ext>
          </a:extLst>
        </xdr:cNvPr>
        <xdr:cNvSpPr txBox="1"/>
      </xdr:nvSpPr>
      <xdr:spPr>
        <a:xfrm rot="18715608">
          <a:off x="48961444" y="3455688"/>
          <a:ext cx="7425867" cy="628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72</xdr:col>
      <xdr:colOff>448733</xdr:colOff>
      <xdr:row>0</xdr:row>
      <xdr:rowOff>0</xdr:rowOff>
    </xdr:from>
    <xdr:to>
      <xdr:col>73</xdr:col>
      <xdr:colOff>188524</xdr:colOff>
      <xdr:row>36</xdr:row>
      <xdr:rowOff>144534</xdr:rowOff>
    </xdr:to>
    <xdr:sp macro="" textlink="">
      <xdr:nvSpPr>
        <xdr:cNvPr id="3" name="CuadroTexto 2">
          <a:extLst>
            <a:ext uri="{FF2B5EF4-FFF2-40B4-BE49-F238E27FC236}">
              <a16:creationId xmlns:a16="http://schemas.microsoft.com/office/drawing/2014/main" id="{00000000-0008-0000-2100-000003000000}"/>
            </a:ext>
          </a:extLst>
        </xdr:cNvPr>
        <xdr:cNvSpPr txBox="1"/>
      </xdr:nvSpPr>
      <xdr:spPr>
        <a:xfrm rot="18715608">
          <a:off x="60989403" y="3424997"/>
          <a:ext cx="7425867" cy="5758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79</xdr:col>
      <xdr:colOff>666446</xdr:colOff>
      <xdr:row>0</xdr:row>
      <xdr:rowOff>2</xdr:rowOff>
    </xdr:from>
    <xdr:to>
      <xdr:col>80</xdr:col>
      <xdr:colOff>406237</xdr:colOff>
      <xdr:row>36</xdr:row>
      <xdr:rowOff>144536</xdr:rowOff>
    </xdr:to>
    <xdr:sp macro="" textlink="">
      <xdr:nvSpPr>
        <xdr:cNvPr id="16" name="CuadroTexto 15">
          <a:extLst>
            <a:ext uri="{FF2B5EF4-FFF2-40B4-BE49-F238E27FC236}">
              <a16:creationId xmlns:a16="http://schemas.microsoft.com/office/drawing/2014/main" id="{00000000-0008-0000-2100-000010000000}"/>
            </a:ext>
          </a:extLst>
        </xdr:cNvPr>
        <xdr:cNvSpPr txBox="1"/>
      </xdr:nvSpPr>
      <xdr:spPr>
        <a:xfrm rot="18715608">
          <a:off x="69397860" y="3304802"/>
          <a:ext cx="7642070" cy="1032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86</xdr:col>
      <xdr:colOff>352679</xdr:colOff>
      <xdr:row>0</xdr:row>
      <xdr:rowOff>0</xdr:rowOff>
    </xdr:from>
    <xdr:to>
      <xdr:col>87</xdr:col>
      <xdr:colOff>92470</xdr:colOff>
      <xdr:row>36</xdr:row>
      <xdr:rowOff>144534</xdr:rowOff>
    </xdr:to>
    <xdr:sp macro="" textlink="">
      <xdr:nvSpPr>
        <xdr:cNvPr id="4" name="CuadroTexto 3">
          <a:extLst>
            <a:ext uri="{FF2B5EF4-FFF2-40B4-BE49-F238E27FC236}">
              <a16:creationId xmlns:a16="http://schemas.microsoft.com/office/drawing/2014/main" id="{00000000-0008-0000-2100-000004000000}"/>
            </a:ext>
          </a:extLst>
        </xdr:cNvPr>
        <xdr:cNvSpPr txBox="1"/>
      </xdr:nvSpPr>
      <xdr:spPr>
        <a:xfrm rot="18715608">
          <a:off x="7783508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93</xdr:col>
      <xdr:colOff>890564</xdr:colOff>
      <xdr:row>0</xdr:row>
      <xdr:rowOff>0</xdr:rowOff>
    </xdr:from>
    <xdr:to>
      <xdr:col>94</xdr:col>
      <xdr:colOff>630355</xdr:colOff>
      <xdr:row>36</xdr:row>
      <xdr:rowOff>144534</xdr:rowOff>
    </xdr:to>
    <xdr:sp macro="" textlink="">
      <xdr:nvSpPr>
        <xdr:cNvPr id="5" name="CuadroTexto 4">
          <a:extLst>
            <a:ext uri="{FF2B5EF4-FFF2-40B4-BE49-F238E27FC236}">
              <a16:creationId xmlns:a16="http://schemas.microsoft.com/office/drawing/2014/main" id="{00000000-0008-0000-2100-000005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100</xdr:col>
      <xdr:colOff>890564</xdr:colOff>
      <xdr:row>0</xdr:row>
      <xdr:rowOff>0</xdr:rowOff>
    </xdr:from>
    <xdr:to>
      <xdr:col>101</xdr:col>
      <xdr:colOff>630355</xdr:colOff>
      <xdr:row>36</xdr:row>
      <xdr:rowOff>144534</xdr:rowOff>
    </xdr:to>
    <xdr:sp macro="" textlink="">
      <xdr:nvSpPr>
        <xdr:cNvPr id="17" name="CuadroTexto 16">
          <a:extLst>
            <a:ext uri="{FF2B5EF4-FFF2-40B4-BE49-F238E27FC236}">
              <a16:creationId xmlns:a16="http://schemas.microsoft.com/office/drawing/2014/main" id="{00000000-0008-0000-2100-000011000000}"/>
            </a:ext>
          </a:extLst>
        </xdr:cNvPr>
        <xdr:cNvSpPr txBox="1"/>
      </xdr:nvSpPr>
      <xdr:spPr>
        <a:xfrm rot="18715608">
          <a:off x="87023913"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107</xdr:col>
      <xdr:colOff>890564</xdr:colOff>
      <xdr:row>0</xdr:row>
      <xdr:rowOff>0</xdr:rowOff>
    </xdr:from>
    <xdr:to>
      <xdr:col>108</xdr:col>
      <xdr:colOff>630355</xdr:colOff>
      <xdr:row>36</xdr:row>
      <xdr:rowOff>144534</xdr:rowOff>
    </xdr:to>
    <xdr:sp macro="" textlink="">
      <xdr:nvSpPr>
        <xdr:cNvPr id="18" name="CuadroTexto 17">
          <a:extLst>
            <a:ext uri="{FF2B5EF4-FFF2-40B4-BE49-F238E27FC236}">
              <a16:creationId xmlns:a16="http://schemas.microsoft.com/office/drawing/2014/main" id="{00000000-0008-0000-2100-000012000000}"/>
            </a:ext>
          </a:extLst>
        </xdr:cNvPr>
        <xdr:cNvSpPr txBox="1"/>
      </xdr:nvSpPr>
      <xdr:spPr>
        <a:xfrm rot="18715608">
          <a:off x="95674854"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114</xdr:col>
      <xdr:colOff>890564</xdr:colOff>
      <xdr:row>0</xdr:row>
      <xdr:rowOff>0</xdr:rowOff>
    </xdr:from>
    <xdr:to>
      <xdr:col>115</xdr:col>
      <xdr:colOff>630355</xdr:colOff>
      <xdr:row>36</xdr:row>
      <xdr:rowOff>144534</xdr:rowOff>
    </xdr:to>
    <xdr:sp macro="" textlink="">
      <xdr:nvSpPr>
        <xdr:cNvPr id="8" name="CuadroTexto 7">
          <a:extLst>
            <a:ext uri="{FF2B5EF4-FFF2-40B4-BE49-F238E27FC236}">
              <a16:creationId xmlns:a16="http://schemas.microsoft.com/office/drawing/2014/main" id="{00000000-0008-0000-2100-000008000000}"/>
            </a:ext>
          </a:extLst>
        </xdr:cNvPr>
        <xdr:cNvSpPr txBox="1"/>
      </xdr:nvSpPr>
      <xdr:spPr>
        <a:xfrm rot="18715608">
          <a:off x="104325795" y="3199945"/>
          <a:ext cx="7428358" cy="1028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121</xdr:col>
      <xdr:colOff>890564</xdr:colOff>
      <xdr:row>0</xdr:row>
      <xdr:rowOff>0</xdr:rowOff>
    </xdr:from>
    <xdr:to>
      <xdr:col>122</xdr:col>
      <xdr:colOff>630355</xdr:colOff>
      <xdr:row>36</xdr:row>
      <xdr:rowOff>144534</xdr:rowOff>
    </xdr:to>
    <xdr:sp macro="" textlink="">
      <xdr:nvSpPr>
        <xdr:cNvPr id="19" name="CuadroTexto 18">
          <a:extLst>
            <a:ext uri="{FF2B5EF4-FFF2-40B4-BE49-F238E27FC236}">
              <a16:creationId xmlns:a16="http://schemas.microsoft.com/office/drawing/2014/main" id="{00000000-0008-0000-2100-000013000000}"/>
            </a:ext>
          </a:extLst>
        </xdr:cNvPr>
        <xdr:cNvSpPr txBox="1"/>
      </xdr:nvSpPr>
      <xdr:spPr>
        <a:xfrm rot="18715608">
          <a:off x="112976737" y="3199945"/>
          <a:ext cx="7428358" cy="1028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128</xdr:col>
      <xdr:colOff>890564</xdr:colOff>
      <xdr:row>0</xdr:row>
      <xdr:rowOff>0</xdr:rowOff>
    </xdr:from>
    <xdr:to>
      <xdr:col>129</xdr:col>
      <xdr:colOff>630355</xdr:colOff>
      <xdr:row>36</xdr:row>
      <xdr:rowOff>144534</xdr:rowOff>
    </xdr:to>
    <xdr:sp macro="" textlink="">
      <xdr:nvSpPr>
        <xdr:cNvPr id="20" name="CuadroTexto 19">
          <a:extLst>
            <a:ext uri="{FF2B5EF4-FFF2-40B4-BE49-F238E27FC236}">
              <a16:creationId xmlns:a16="http://schemas.microsoft.com/office/drawing/2014/main" id="{00000000-0008-0000-2100-000014000000}"/>
            </a:ext>
          </a:extLst>
        </xdr:cNvPr>
        <xdr:cNvSpPr txBox="1"/>
      </xdr:nvSpPr>
      <xdr:spPr>
        <a:xfrm rot="18715608">
          <a:off x="12190969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135</xdr:col>
      <xdr:colOff>890564</xdr:colOff>
      <xdr:row>0</xdr:row>
      <xdr:rowOff>0</xdr:rowOff>
    </xdr:from>
    <xdr:to>
      <xdr:col>136</xdr:col>
      <xdr:colOff>630355</xdr:colOff>
      <xdr:row>36</xdr:row>
      <xdr:rowOff>144534</xdr:rowOff>
    </xdr:to>
    <xdr:sp macro="" textlink="">
      <xdr:nvSpPr>
        <xdr:cNvPr id="21" name="CuadroTexto 20">
          <a:extLst>
            <a:ext uri="{FF2B5EF4-FFF2-40B4-BE49-F238E27FC236}">
              <a16:creationId xmlns:a16="http://schemas.microsoft.com/office/drawing/2014/main" id="{00000000-0008-0000-2100-000015000000}"/>
            </a:ext>
          </a:extLst>
        </xdr:cNvPr>
        <xdr:cNvSpPr txBox="1"/>
      </xdr:nvSpPr>
      <xdr:spPr>
        <a:xfrm rot="18715608">
          <a:off x="130577442" y="3197455"/>
          <a:ext cx="7425867" cy="1030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142</xdr:col>
      <xdr:colOff>890564</xdr:colOff>
      <xdr:row>0</xdr:row>
      <xdr:rowOff>0</xdr:rowOff>
    </xdr:from>
    <xdr:to>
      <xdr:col>143</xdr:col>
      <xdr:colOff>630355</xdr:colOff>
      <xdr:row>36</xdr:row>
      <xdr:rowOff>144534</xdr:rowOff>
    </xdr:to>
    <xdr:sp macro="" textlink="">
      <xdr:nvSpPr>
        <xdr:cNvPr id="22" name="CuadroTexto 21">
          <a:extLst>
            <a:ext uri="{FF2B5EF4-FFF2-40B4-BE49-F238E27FC236}">
              <a16:creationId xmlns:a16="http://schemas.microsoft.com/office/drawing/2014/main" id="{7F379F4B-C723-4B88-B833-CA22B0D969AB}"/>
            </a:ext>
          </a:extLst>
        </xdr:cNvPr>
        <xdr:cNvSpPr txBox="1"/>
      </xdr:nvSpPr>
      <xdr:spPr>
        <a:xfrm rot="18715608">
          <a:off x="138292693" y="3430288"/>
          <a:ext cx="76163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149</xdr:col>
      <xdr:colOff>890564</xdr:colOff>
      <xdr:row>0</xdr:row>
      <xdr:rowOff>0</xdr:rowOff>
    </xdr:from>
    <xdr:to>
      <xdr:col>150</xdr:col>
      <xdr:colOff>630355</xdr:colOff>
      <xdr:row>36</xdr:row>
      <xdr:rowOff>144534</xdr:rowOff>
    </xdr:to>
    <xdr:sp macro="" textlink="">
      <xdr:nvSpPr>
        <xdr:cNvPr id="23" name="CuadroTexto 22">
          <a:extLst>
            <a:ext uri="{FF2B5EF4-FFF2-40B4-BE49-F238E27FC236}">
              <a16:creationId xmlns:a16="http://schemas.microsoft.com/office/drawing/2014/main" id="{7F379F4B-C723-4B88-B833-CA22B0D969AB}"/>
            </a:ext>
          </a:extLst>
        </xdr:cNvPr>
        <xdr:cNvSpPr txBox="1"/>
      </xdr:nvSpPr>
      <xdr:spPr>
        <a:xfrm rot="18715608">
          <a:off x="1448633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156</xdr:col>
      <xdr:colOff>890564</xdr:colOff>
      <xdr:row>0</xdr:row>
      <xdr:rowOff>0</xdr:rowOff>
    </xdr:from>
    <xdr:to>
      <xdr:col>157</xdr:col>
      <xdr:colOff>630355</xdr:colOff>
      <xdr:row>36</xdr:row>
      <xdr:rowOff>144534</xdr:rowOff>
    </xdr:to>
    <xdr:sp macro="" textlink="">
      <xdr:nvSpPr>
        <xdr:cNvPr id="24" name="CuadroTexto 23">
          <a:extLst>
            <a:ext uri="{FF2B5EF4-FFF2-40B4-BE49-F238E27FC236}">
              <a16:creationId xmlns:a16="http://schemas.microsoft.com/office/drawing/2014/main" id="{7F379F4B-C723-4B88-B833-CA22B0D969AB}"/>
            </a:ext>
          </a:extLst>
        </xdr:cNvPr>
        <xdr:cNvSpPr txBox="1"/>
      </xdr:nvSpPr>
      <xdr:spPr>
        <a:xfrm rot="18715608">
          <a:off x="152082776" y="3335038"/>
          <a:ext cx="7425867" cy="755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163</xdr:col>
      <xdr:colOff>890564</xdr:colOff>
      <xdr:row>0</xdr:row>
      <xdr:rowOff>0</xdr:rowOff>
    </xdr:from>
    <xdr:to>
      <xdr:col>164</xdr:col>
      <xdr:colOff>630355</xdr:colOff>
      <xdr:row>36</xdr:row>
      <xdr:rowOff>144534</xdr:rowOff>
    </xdr:to>
    <xdr:sp macro="" textlink="">
      <xdr:nvSpPr>
        <xdr:cNvPr id="25" name="CuadroTexto 24">
          <a:extLst>
            <a:ext uri="{FF2B5EF4-FFF2-40B4-BE49-F238E27FC236}">
              <a16:creationId xmlns:a16="http://schemas.microsoft.com/office/drawing/2014/main" id="{7F379F4B-C723-4B88-B833-CA22B0D969AB}"/>
            </a:ext>
          </a:extLst>
        </xdr:cNvPr>
        <xdr:cNvSpPr txBox="1"/>
      </xdr:nvSpPr>
      <xdr:spPr>
        <a:xfrm rot="18715608">
          <a:off x="15859840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170</xdr:col>
      <xdr:colOff>890564</xdr:colOff>
      <xdr:row>0</xdr:row>
      <xdr:rowOff>0</xdr:rowOff>
    </xdr:from>
    <xdr:to>
      <xdr:col>171</xdr:col>
      <xdr:colOff>630355</xdr:colOff>
      <xdr:row>36</xdr:row>
      <xdr:rowOff>144534</xdr:rowOff>
    </xdr:to>
    <xdr:sp macro="" textlink="">
      <xdr:nvSpPr>
        <xdr:cNvPr id="27" name="CuadroTexto 26">
          <a:extLst>
            <a:ext uri="{FF2B5EF4-FFF2-40B4-BE49-F238E27FC236}">
              <a16:creationId xmlns:a16="http://schemas.microsoft.com/office/drawing/2014/main" id="{7F379F4B-C723-4B88-B833-CA22B0D969AB}"/>
            </a:ext>
          </a:extLst>
        </xdr:cNvPr>
        <xdr:cNvSpPr txBox="1"/>
      </xdr:nvSpPr>
      <xdr:spPr>
        <a:xfrm rot="18715608">
          <a:off x="1654659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177</xdr:col>
      <xdr:colOff>890564</xdr:colOff>
      <xdr:row>0</xdr:row>
      <xdr:rowOff>0</xdr:rowOff>
    </xdr:from>
    <xdr:to>
      <xdr:col>178</xdr:col>
      <xdr:colOff>630355</xdr:colOff>
      <xdr:row>36</xdr:row>
      <xdr:rowOff>144534</xdr:rowOff>
    </xdr:to>
    <xdr:sp macro="" textlink="">
      <xdr:nvSpPr>
        <xdr:cNvPr id="28" name="CuadroTexto 27">
          <a:extLst>
            <a:ext uri="{FF2B5EF4-FFF2-40B4-BE49-F238E27FC236}">
              <a16:creationId xmlns:a16="http://schemas.microsoft.com/office/drawing/2014/main" id="{7F379F4B-C723-4B88-B833-CA22B0D969AB}"/>
            </a:ext>
          </a:extLst>
        </xdr:cNvPr>
        <xdr:cNvSpPr txBox="1"/>
      </xdr:nvSpPr>
      <xdr:spPr>
        <a:xfrm rot="18715608">
          <a:off x="172333455"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184</xdr:col>
      <xdr:colOff>890564</xdr:colOff>
      <xdr:row>0</xdr:row>
      <xdr:rowOff>0</xdr:rowOff>
    </xdr:from>
    <xdr:to>
      <xdr:col>185</xdr:col>
      <xdr:colOff>630355</xdr:colOff>
      <xdr:row>36</xdr:row>
      <xdr:rowOff>144534</xdr:rowOff>
    </xdr:to>
    <xdr:sp macro="" textlink="">
      <xdr:nvSpPr>
        <xdr:cNvPr id="29" name="CuadroTexto 28">
          <a:extLst>
            <a:ext uri="{FF2B5EF4-FFF2-40B4-BE49-F238E27FC236}">
              <a16:creationId xmlns:a16="http://schemas.microsoft.com/office/drawing/2014/main" id="{7F379F4B-C723-4B88-B833-CA22B0D969AB}"/>
            </a:ext>
          </a:extLst>
        </xdr:cNvPr>
        <xdr:cNvSpPr txBox="1"/>
      </xdr:nvSpPr>
      <xdr:spPr>
        <a:xfrm rot="18715608">
          <a:off x="179200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191</xdr:col>
      <xdr:colOff>871514</xdr:colOff>
      <xdr:row>0</xdr:row>
      <xdr:rowOff>0</xdr:rowOff>
    </xdr:from>
    <xdr:to>
      <xdr:col>192</xdr:col>
      <xdr:colOff>611305</xdr:colOff>
      <xdr:row>36</xdr:row>
      <xdr:rowOff>144534</xdr:rowOff>
    </xdr:to>
    <xdr:sp macro="" textlink="">
      <xdr:nvSpPr>
        <xdr:cNvPr id="30" name="CuadroTexto 29">
          <a:extLst>
            <a:ext uri="{FF2B5EF4-FFF2-40B4-BE49-F238E27FC236}">
              <a16:creationId xmlns:a16="http://schemas.microsoft.com/office/drawing/2014/main" id="{7F379F4B-C723-4B88-B833-CA22B0D969AB}"/>
            </a:ext>
          </a:extLst>
        </xdr:cNvPr>
        <xdr:cNvSpPr txBox="1"/>
      </xdr:nvSpPr>
      <xdr:spPr>
        <a:xfrm rot="18715608">
          <a:off x="19291698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198</xdr:col>
      <xdr:colOff>890564</xdr:colOff>
      <xdr:row>0</xdr:row>
      <xdr:rowOff>0</xdr:rowOff>
    </xdr:from>
    <xdr:to>
      <xdr:col>199</xdr:col>
      <xdr:colOff>630355</xdr:colOff>
      <xdr:row>36</xdr:row>
      <xdr:rowOff>144534</xdr:rowOff>
    </xdr:to>
    <xdr:sp macro="" textlink="">
      <xdr:nvSpPr>
        <xdr:cNvPr id="31" name="CuadroTexto 30">
          <a:extLst>
            <a:ext uri="{FF2B5EF4-FFF2-40B4-BE49-F238E27FC236}">
              <a16:creationId xmlns:a16="http://schemas.microsoft.com/office/drawing/2014/main" id="{7F379F4B-C723-4B88-B833-CA22B0D969AB}"/>
            </a:ext>
          </a:extLst>
        </xdr:cNvPr>
        <xdr:cNvSpPr txBox="1"/>
      </xdr:nvSpPr>
      <xdr:spPr>
        <a:xfrm rot="18715608">
          <a:off x="192936030" y="3331334"/>
          <a:ext cx="7421634" cy="758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1609724</xdr:colOff>
      <xdr:row>14</xdr:row>
      <xdr:rowOff>85725</xdr:rowOff>
    </xdr:from>
    <xdr:to>
      <xdr:col>13</xdr:col>
      <xdr:colOff>438150</xdr:colOff>
      <xdr:row>30</xdr:row>
      <xdr:rowOff>47625</xdr:rowOff>
    </xdr:to>
    <xdr:graphicFrame macro="">
      <xdr:nvGraphicFramePr>
        <xdr:cNvPr id="2" name="Gráfico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7</xdr:col>
      <xdr:colOff>39219</xdr:colOff>
      <xdr:row>43</xdr:row>
      <xdr:rowOff>101973</xdr:rowOff>
    </xdr:from>
    <xdr:to>
      <xdr:col>13</xdr:col>
      <xdr:colOff>694765</xdr:colOff>
      <xdr:row>57</xdr:row>
      <xdr:rowOff>178173</xdr:rowOff>
    </xdr:to>
    <xdr:graphicFrame macro="">
      <xdr:nvGraphicFramePr>
        <xdr:cNvPr id="5" name="Gráfico 4">
          <a:extLst>
            <a:ext uri="{FF2B5EF4-FFF2-40B4-BE49-F238E27FC236}">
              <a16:creationId xmlns:a16="http://schemas.microsoft.com/office/drawing/2014/main" id="{00000000-0008-0000-2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44823</xdr:colOff>
      <xdr:row>58</xdr:row>
      <xdr:rowOff>168089</xdr:rowOff>
    </xdr:from>
    <xdr:to>
      <xdr:col>13</xdr:col>
      <xdr:colOff>728383</xdr:colOff>
      <xdr:row>73</xdr:row>
      <xdr:rowOff>53789</xdr:rowOff>
    </xdr:to>
    <xdr:graphicFrame macro="">
      <xdr:nvGraphicFramePr>
        <xdr:cNvPr id="6" name="Gráfico 5">
          <a:extLst>
            <a:ext uri="{FF2B5EF4-FFF2-40B4-BE49-F238E27FC236}">
              <a16:creationId xmlns:a16="http://schemas.microsoft.com/office/drawing/2014/main" id="{00000000-0008-0000-2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22412</xdr:colOff>
      <xdr:row>74</xdr:row>
      <xdr:rowOff>56030</xdr:rowOff>
    </xdr:from>
    <xdr:to>
      <xdr:col>13</xdr:col>
      <xdr:colOff>705972</xdr:colOff>
      <xdr:row>88</xdr:row>
      <xdr:rowOff>132230</xdr:rowOff>
    </xdr:to>
    <xdr:graphicFrame macro="">
      <xdr:nvGraphicFramePr>
        <xdr:cNvPr id="7" name="Gráfico 6">
          <a:extLst>
            <a:ext uri="{FF2B5EF4-FFF2-40B4-BE49-F238E27FC236}">
              <a16:creationId xmlns:a16="http://schemas.microsoft.com/office/drawing/2014/main" id="{00000000-0008-0000-2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33618</xdr:colOff>
      <xdr:row>89</xdr:row>
      <xdr:rowOff>100853</xdr:rowOff>
    </xdr:from>
    <xdr:to>
      <xdr:col>13</xdr:col>
      <xdr:colOff>717178</xdr:colOff>
      <xdr:row>103</xdr:row>
      <xdr:rowOff>177053</xdr:rowOff>
    </xdr:to>
    <xdr:graphicFrame macro="">
      <xdr:nvGraphicFramePr>
        <xdr:cNvPr id="8" name="Gráfico 7">
          <a:extLst>
            <a:ext uri="{FF2B5EF4-FFF2-40B4-BE49-F238E27FC236}">
              <a16:creationId xmlns:a16="http://schemas.microsoft.com/office/drawing/2014/main" id="{00000000-0008-0000-2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33618</xdr:colOff>
      <xdr:row>105</xdr:row>
      <xdr:rowOff>0</xdr:rowOff>
    </xdr:from>
    <xdr:to>
      <xdr:col>13</xdr:col>
      <xdr:colOff>717178</xdr:colOff>
      <xdr:row>119</xdr:row>
      <xdr:rowOff>64995</xdr:rowOff>
    </xdr:to>
    <xdr:graphicFrame macro="">
      <xdr:nvGraphicFramePr>
        <xdr:cNvPr id="9" name="Gráfico 8">
          <a:extLst>
            <a:ext uri="{FF2B5EF4-FFF2-40B4-BE49-F238E27FC236}">
              <a16:creationId xmlns:a16="http://schemas.microsoft.com/office/drawing/2014/main" id="{00000000-0008-0000-2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61630</xdr:colOff>
      <xdr:row>43</xdr:row>
      <xdr:rowOff>112060</xdr:rowOff>
    </xdr:from>
    <xdr:to>
      <xdr:col>21</xdr:col>
      <xdr:colOff>717176</xdr:colOff>
      <xdr:row>57</xdr:row>
      <xdr:rowOff>188260</xdr:rowOff>
    </xdr:to>
    <xdr:graphicFrame macro="">
      <xdr:nvGraphicFramePr>
        <xdr:cNvPr id="15" name="Gráfico 14">
          <a:extLst>
            <a:ext uri="{FF2B5EF4-FFF2-40B4-BE49-F238E27FC236}">
              <a16:creationId xmlns:a16="http://schemas.microsoft.com/office/drawing/2014/main" id="{00000000-0008-0000-2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33616</xdr:colOff>
      <xdr:row>58</xdr:row>
      <xdr:rowOff>178176</xdr:rowOff>
    </xdr:from>
    <xdr:to>
      <xdr:col>21</xdr:col>
      <xdr:colOff>717176</xdr:colOff>
      <xdr:row>73</xdr:row>
      <xdr:rowOff>63876</xdr:rowOff>
    </xdr:to>
    <xdr:graphicFrame macro="">
      <xdr:nvGraphicFramePr>
        <xdr:cNvPr id="16" name="Gráfico 15">
          <a:extLst>
            <a:ext uri="{FF2B5EF4-FFF2-40B4-BE49-F238E27FC236}">
              <a16:creationId xmlns:a16="http://schemas.microsoft.com/office/drawing/2014/main" id="{00000000-0008-0000-2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22411</xdr:colOff>
      <xdr:row>74</xdr:row>
      <xdr:rowOff>66117</xdr:rowOff>
    </xdr:from>
    <xdr:to>
      <xdr:col>21</xdr:col>
      <xdr:colOff>705971</xdr:colOff>
      <xdr:row>88</xdr:row>
      <xdr:rowOff>142317</xdr:rowOff>
    </xdr:to>
    <xdr:graphicFrame macro="">
      <xdr:nvGraphicFramePr>
        <xdr:cNvPr id="17" name="Gráfico 16">
          <a:extLst>
            <a:ext uri="{FF2B5EF4-FFF2-40B4-BE49-F238E27FC236}">
              <a16:creationId xmlns:a16="http://schemas.microsoft.com/office/drawing/2014/main" id="{00000000-0008-0000-2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33617</xdr:colOff>
      <xdr:row>89</xdr:row>
      <xdr:rowOff>110940</xdr:rowOff>
    </xdr:from>
    <xdr:to>
      <xdr:col>21</xdr:col>
      <xdr:colOff>717177</xdr:colOff>
      <xdr:row>103</xdr:row>
      <xdr:rowOff>187140</xdr:rowOff>
    </xdr:to>
    <xdr:graphicFrame macro="">
      <xdr:nvGraphicFramePr>
        <xdr:cNvPr id="18" name="Gráfico 17">
          <a:extLst>
            <a:ext uri="{FF2B5EF4-FFF2-40B4-BE49-F238E27FC236}">
              <a16:creationId xmlns:a16="http://schemas.microsoft.com/office/drawing/2014/main" id="{00000000-0008-0000-2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33617</xdr:colOff>
      <xdr:row>105</xdr:row>
      <xdr:rowOff>10087</xdr:rowOff>
    </xdr:from>
    <xdr:to>
      <xdr:col>21</xdr:col>
      <xdr:colOff>717177</xdr:colOff>
      <xdr:row>119</xdr:row>
      <xdr:rowOff>75082</xdr:rowOff>
    </xdr:to>
    <xdr:graphicFrame macro="">
      <xdr:nvGraphicFramePr>
        <xdr:cNvPr id="19" name="Gráfico 18">
          <a:extLst>
            <a:ext uri="{FF2B5EF4-FFF2-40B4-BE49-F238E27FC236}">
              <a16:creationId xmlns:a16="http://schemas.microsoft.com/office/drawing/2014/main" id="{00000000-0008-0000-23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50425</xdr:colOff>
      <xdr:row>43</xdr:row>
      <xdr:rowOff>123264</xdr:rowOff>
    </xdr:from>
    <xdr:to>
      <xdr:col>29</xdr:col>
      <xdr:colOff>705970</xdr:colOff>
      <xdr:row>58</xdr:row>
      <xdr:rowOff>8964</xdr:rowOff>
    </xdr:to>
    <xdr:graphicFrame macro="">
      <xdr:nvGraphicFramePr>
        <xdr:cNvPr id="20" name="Gráfico 19">
          <a:extLst>
            <a:ext uri="{FF2B5EF4-FFF2-40B4-BE49-F238E27FC236}">
              <a16:creationId xmlns:a16="http://schemas.microsoft.com/office/drawing/2014/main" id="{00000000-0008-0000-23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56029</xdr:colOff>
      <xdr:row>58</xdr:row>
      <xdr:rowOff>189380</xdr:rowOff>
    </xdr:from>
    <xdr:to>
      <xdr:col>29</xdr:col>
      <xdr:colOff>739588</xdr:colOff>
      <xdr:row>73</xdr:row>
      <xdr:rowOff>75080</xdr:rowOff>
    </xdr:to>
    <xdr:graphicFrame macro="">
      <xdr:nvGraphicFramePr>
        <xdr:cNvPr id="21" name="Gráfico 20">
          <a:extLst>
            <a:ext uri="{FF2B5EF4-FFF2-40B4-BE49-F238E27FC236}">
              <a16:creationId xmlns:a16="http://schemas.microsoft.com/office/drawing/2014/main" id="{00000000-0008-0000-23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23</xdr:col>
      <xdr:colOff>33618</xdr:colOff>
      <xdr:row>74</xdr:row>
      <xdr:rowOff>77321</xdr:rowOff>
    </xdr:from>
    <xdr:to>
      <xdr:col>29</xdr:col>
      <xdr:colOff>717177</xdr:colOff>
      <xdr:row>88</xdr:row>
      <xdr:rowOff>153521</xdr:rowOff>
    </xdr:to>
    <xdr:graphicFrame macro="">
      <xdr:nvGraphicFramePr>
        <xdr:cNvPr id="22" name="Gráfico 21">
          <a:extLst>
            <a:ext uri="{FF2B5EF4-FFF2-40B4-BE49-F238E27FC236}">
              <a16:creationId xmlns:a16="http://schemas.microsoft.com/office/drawing/2014/main" id="{00000000-0008-0000-23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23</xdr:col>
      <xdr:colOff>44824</xdr:colOff>
      <xdr:row>89</xdr:row>
      <xdr:rowOff>122144</xdr:rowOff>
    </xdr:from>
    <xdr:to>
      <xdr:col>29</xdr:col>
      <xdr:colOff>728383</xdr:colOff>
      <xdr:row>104</xdr:row>
      <xdr:rowOff>7844</xdr:rowOff>
    </xdr:to>
    <xdr:graphicFrame macro="">
      <xdr:nvGraphicFramePr>
        <xdr:cNvPr id="23" name="Gráfico 22">
          <a:extLst>
            <a:ext uri="{FF2B5EF4-FFF2-40B4-BE49-F238E27FC236}">
              <a16:creationId xmlns:a16="http://schemas.microsoft.com/office/drawing/2014/main" id="{00000000-0008-0000-23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23</xdr:col>
      <xdr:colOff>44824</xdr:colOff>
      <xdr:row>105</xdr:row>
      <xdr:rowOff>21291</xdr:rowOff>
    </xdr:from>
    <xdr:to>
      <xdr:col>29</xdr:col>
      <xdr:colOff>728383</xdr:colOff>
      <xdr:row>119</xdr:row>
      <xdr:rowOff>86286</xdr:rowOff>
    </xdr:to>
    <xdr:graphicFrame macro="">
      <xdr:nvGraphicFramePr>
        <xdr:cNvPr id="24" name="Gráfico 23">
          <a:extLst>
            <a:ext uri="{FF2B5EF4-FFF2-40B4-BE49-F238E27FC236}">
              <a16:creationId xmlns:a16="http://schemas.microsoft.com/office/drawing/2014/main" id="{00000000-0008-0000-2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31</xdr:col>
      <xdr:colOff>50425</xdr:colOff>
      <xdr:row>43</xdr:row>
      <xdr:rowOff>123264</xdr:rowOff>
    </xdr:from>
    <xdr:to>
      <xdr:col>37</xdr:col>
      <xdr:colOff>705970</xdr:colOff>
      <xdr:row>58</xdr:row>
      <xdr:rowOff>8964</xdr:rowOff>
    </xdr:to>
    <xdr:graphicFrame macro="">
      <xdr:nvGraphicFramePr>
        <xdr:cNvPr id="2" name="Gráfico 1">
          <a:extLst>
            <a:ext uri="{FF2B5EF4-FFF2-40B4-BE49-F238E27FC236}">
              <a16:creationId xmlns:a16="http://schemas.microsoft.com/office/drawing/2014/main" id="{00000000-0008-0000-2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31</xdr:col>
      <xdr:colOff>56029</xdr:colOff>
      <xdr:row>58</xdr:row>
      <xdr:rowOff>189380</xdr:rowOff>
    </xdr:from>
    <xdr:to>
      <xdr:col>37</xdr:col>
      <xdr:colOff>739588</xdr:colOff>
      <xdr:row>73</xdr:row>
      <xdr:rowOff>75080</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31</xdr:col>
      <xdr:colOff>33618</xdr:colOff>
      <xdr:row>74</xdr:row>
      <xdr:rowOff>77321</xdr:rowOff>
    </xdr:from>
    <xdr:to>
      <xdr:col>37</xdr:col>
      <xdr:colOff>717177</xdr:colOff>
      <xdr:row>88</xdr:row>
      <xdr:rowOff>153521</xdr:rowOff>
    </xdr:to>
    <xdr:graphicFrame macro="">
      <xdr:nvGraphicFramePr>
        <xdr:cNvPr id="4" name="Gráfico 3">
          <a:extLst>
            <a:ext uri="{FF2B5EF4-FFF2-40B4-BE49-F238E27FC236}">
              <a16:creationId xmlns:a16="http://schemas.microsoft.com/office/drawing/2014/main" id="{00000000-0008-0000-2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31</xdr:col>
      <xdr:colOff>44824</xdr:colOff>
      <xdr:row>89</xdr:row>
      <xdr:rowOff>122144</xdr:rowOff>
    </xdr:from>
    <xdr:to>
      <xdr:col>37</xdr:col>
      <xdr:colOff>728383</xdr:colOff>
      <xdr:row>104</xdr:row>
      <xdr:rowOff>7844</xdr:rowOff>
    </xdr:to>
    <xdr:graphicFrame macro="">
      <xdr:nvGraphicFramePr>
        <xdr:cNvPr id="10" name="Gráfico 9">
          <a:extLst>
            <a:ext uri="{FF2B5EF4-FFF2-40B4-BE49-F238E27FC236}">
              <a16:creationId xmlns:a16="http://schemas.microsoft.com/office/drawing/2014/main" id="{00000000-0008-0000-2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31</xdr:col>
      <xdr:colOff>44824</xdr:colOff>
      <xdr:row>105</xdr:row>
      <xdr:rowOff>21291</xdr:rowOff>
    </xdr:from>
    <xdr:to>
      <xdr:col>37</xdr:col>
      <xdr:colOff>728383</xdr:colOff>
      <xdr:row>119</xdr:row>
      <xdr:rowOff>86286</xdr:rowOff>
    </xdr:to>
    <xdr:graphicFrame macro="">
      <xdr:nvGraphicFramePr>
        <xdr:cNvPr id="11" name="Gráfico 10">
          <a:extLst>
            <a:ext uri="{FF2B5EF4-FFF2-40B4-BE49-F238E27FC236}">
              <a16:creationId xmlns:a16="http://schemas.microsoft.com/office/drawing/2014/main" id="{00000000-0008-0000-2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39</xdr:col>
      <xdr:colOff>50425</xdr:colOff>
      <xdr:row>43</xdr:row>
      <xdr:rowOff>123264</xdr:rowOff>
    </xdr:from>
    <xdr:to>
      <xdr:col>45</xdr:col>
      <xdr:colOff>705970</xdr:colOff>
      <xdr:row>58</xdr:row>
      <xdr:rowOff>8964</xdr:rowOff>
    </xdr:to>
    <xdr:graphicFrame macro="">
      <xdr:nvGraphicFramePr>
        <xdr:cNvPr id="12" name="Gráfico 11">
          <a:extLst>
            <a:ext uri="{FF2B5EF4-FFF2-40B4-BE49-F238E27FC236}">
              <a16:creationId xmlns:a16="http://schemas.microsoft.com/office/drawing/2014/main" id="{00000000-0008-0000-2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39</xdr:col>
      <xdr:colOff>56029</xdr:colOff>
      <xdr:row>58</xdr:row>
      <xdr:rowOff>189380</xdr:rowOff>
    </xdr:from>
    <xdr:to>
      <xdr:col>45</xdr:col>
      <xdr:colOff>739588</xdr:colOff>
      <xdr:row>73</xdr:row>
      <xdr:rowOff>75080</xdr:rowOff>
    </xdr:to>
    <xdr:graphicFrame macro="">
      <xdr:nvGraphicFramePr>
        <xdr:cNvPr id="13" name="Gráfico 12">
          <a:extLst>
            <a:ext uri="{FF2B5EF4-FFF2-40B4-BE49-F238E27FC236}">
              <a16:creationId xmlns:a16="http://schemas.microsoft.com/office/drawing/2014/main" id="{00000000-0008-0000-2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39</xdr:col>
      <xdr:colOff>33618</xdr:colOff>
      <xdr:row>74</xdr:row>
      <xdr:rowOff>77321</xdr:rowOff>
    </xdr:from>
    <xdr:to>
      <xdr:col>45</xdr:col>
      <xdr:colOff>717177</xdr:colOff>
      <xdr:row>88</xdr:row>
      <xdr:rowOff>153521</xdr:rowOff>
    </xdr:to>
    <xdr:graphicFrame macro="">
      <xdr:nvGraphicFramePr>
        <xdr:cNvPr id="14" name="Gráfico 13">
          <a:extLst>
            <a:ext uri="{FF2B5EF4-FFF2-40B4-BE49-F238E27FC236}">
              <a16:creationId xmlns:a16="http://schemas.microsoft.com/office/drawing/2014/main" id="{00000000-0008-0000-2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39</xdr:col>
      <xdr:colOff>44824</xdr:colOff>
      <xdr:row>89</xdr:row>
      <xdr:rowOff>122144</xdr:rowOff>
    </xdr:from>
    <xdr:to>
      <xdr:col>45</xdr:col>
      <xdr:colOff>728383</xdr:colOff>
      <xdr:row>104</xdr:row>
      <xdr:rowOff>7844</xdr:rowOff>
    </xdr:to>
    <xdr:graphicFrame macro="">
      <xdr:nvGraphicFramePr>
        <xdr:cNvPr id="25" name="Gráfico 24">
          <a:extLst>
            <a:ext uri="{FF2B5EF4-FFF2-40B4-BE49-F238E27FC236}">
              <a16:creationId xmlns:a16="http://schemas.microsoft.com/office/drawing/2014/main" id="{00000000-0008-0000-2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39</xdr:col>
      <xdr:colOff>44824</xdr:colOff>
      <xdr:row>105</xdr:row>
      <xdr:rowOff>21291</xdr:rowOff>
    </xdr:from>
    <xdr:to>
      <xdr:col>45</xdr:col>
      <xdr:colOff>728383</xdr:colOff>
      <xdr:row>119</xdr:row>
      <xdr:rowOff>86286</xdr:rowOff>
    </xdr:to>
    <xdr:graphicFrame macro="">
      <xdr:nvGraphicFramePr>
        <xdr:cNvPr id="26" name="Gráfico 25">
          <a:extLst>
            <a:ext uri="{FF2B5EF4-FFF2-40B4-BE49-F238E27FC236}">
              <a16:creationId xmlns:a16="http://schemas.microsoft.com/office/drawing/2014/main" id="{00000000-0008-0000-2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47</xdr:col>
      <xdr:colOff>50425</xdr:colOff>
      <xdr:row>43</xdr:row>
      <xdr:rowOff>123264</xdr:rowOff>
    </xdr:from>
    <xdr:to>
      <xdr:col>53</xdr:col>
      <xdr:colOff>705970</xdr:colOff>
      <xdr:row>58</xdr:row>
      <xdr:rowOff>8964</xdr:rowOff>
    </xdr:to>
    <xdr:graphicFrame macro="">
      <xdr:nvGraphicFramePr>
        <xdr:cNvPr id="27" name="Gráfico 26">
          <a:extLst>
            <a:ext uri="{FF2B5EF4-FFF2-40B4-BE49-F238E27FC236}">
              <a16:creationId xmlns:a16="http://schemas.microsoft.com/office/drawing/2014/main" id="{00000000-0008-0000-23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47</xdr:col>
      <xdr:colOff>56029</xdr:colOff>
      <xdr:row>58</xdr:row>
      <xdr:rowOff>189380</xdr:rowOff>
    </xdr:from>
    <xdr:to>
      <xdr:col>53</xdr:col>
      <xdr:colOff>739588</xdr:colOff>
      <xdr:row>73</xdr:row>
      <xdr:rowOff>75080</xdr:rowOff>
    </xdr:to>
    <xdr:graphicFrame macro="">
      <xdr:nvGraphicFramePr>
        <xdr:cNvPr id="28" name="Gráfico 27">
          <a:extLst>
            <a:ext uri="{FF2B5EF4-FFF2-40B4-BE49-F238E27FC236}">
              <a16:creationId xmlns:a16="http://schemas.microsoft.com/office/drawing/2014/main" id="{00000000-0008-0000-23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47</xdr:col>
      <xdr:colOff>33618</xdr:colOff>
      <xdr:row>74</xdr:row>
      <xdr:rowOff>77321</xdr:rowOff>
    </xdr:from>
    <xdr:to>
      <xdr:col>53</xdr:col>
      <xdr:colOff>717177</xdr:colOff>
      <xdr:row>88</xdr:row>
      <xdr:rowOff>153521</xdr:rowOff>
    </xdr:to>
    <xdr:graphicFrame macro="">
      <xdr:nvGraphicFramePr>
        <xdr:cNvPr id="29" name="Gráfico 28">
          <a:extLst>
            <a:ext uri="{FF2B5EF4-FFF2-40B4-BE49-F238E27FC236}">
              <a16:creationId xmlns:a16="http://schemas.microsoft.com/office/drawing/2014/main" id="{00000000-0008-0000-23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47</xdr:col>
      <xdr:colOff>44824</xdr:colOff>
      <xdr:row>89</xdr:row>
      <xdr:rowOff>122144</xdr:rowOff>
    </xdr:from>
    <xdr:to>
      <xdr:col>53</xdr:col>
      <xdr:colOff>728383</xdr:colOff>
      <xdr:row>104</xdr:row>
      <xdr:rowOff>7844</xdr:rowOff>
    </xdr:to>
    <xdr:graphicFrame macro="">
      <xdr:nvGraphicFramePr>
        <xdr:cNvPr id="30" name="Gráfico 29">
          <a:extLst>
            <a:ext uri="{FF2B5EF4-FFF2-40B4-BE49-F238E27FC236}">
              <a16:creationId xmlns:a16="http://schemas.microsoft.com/office/drawing/2014/main" id="{00000000-0008-0000-2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47</xdr:col>
      <xdr:colOff>44824</xdr:colOff>
      <xdr:row>105</xdr:row>
      <xdr:rowOff>21291</xdr:rowOff>
    </xdr:from>
    <xdr:to>
      <xdr:col>53</xdr:col>
      <xdr:colOff>728383</xdr:colOff>
      <xdr:row>119</xdr:row>
      <xdr:rowOff>86286</xdr:rowOff>
    </xdr:to>
    <xdr:graphicFrame macro="">
      <xdr:nvGraphicFramePr>
        <xdr:cNvPr id="31" name="Gráfico 30">
          <a:extLst>
            <a:ext uri="{FF2B5EF4-FFF2-40B4-BE49-F238E27FC236}">
              <a16:creationId xmlns:a16="http://schemas.microsoft.com/office/drawing/2014/main" id="{00000000-0008-0000-23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55</xdr:col>
      <xdr:colOff>50425</xdr:colOff>
      <xdr:row>43</xdr:row>
      <xdr:rowOff>123264</xdr:rowOff>
    </xdr:from>
    <xdr:to>
      <xdr:col>61</xdr:col>
      <xdr:colOff>705970</xdr:colOff>
      <xdr:row>58</xdr:row>
      <xdr:rowOff>8964</xdr:rowOff>
    </xdr:to>
    <xdr:graphicFrame macro="">
      <xdr:nvGraphicFramePr>
        <xdr:cNvPr id="32" name="Gráfico 31">
          <a:extLst>
            <a:ext uri="{FF2B5EF4-FFF2-40B4-BE49-F238E27FC236}">
              <a16:creationId xmlns:a16="http://schemas.microsoft.com/office/drawing/2014/main" id="{00000000-0008-0000-23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55</xdr:col>
      <xdr:colOff>56029</xdr:colOff>
      <xdr:row>58</xdr:row>
      <xdr:rowOff>189380</xdr:rowOff>
    </xdr:from>
    <xdr:to>
      <xdr:col>61</xdr:col>
      <xdr:colOff>739588</xdr:colOff>
      <xdr:row>73</xdr:row>
      <xdr:rowOff>75080</xdr:rowOff>
    </xdr:to>
    <xdr:graphicFrame macro="">
      <xdr:nvGraphicFramePr>
        <xdr:cNvPr id="33" name="Gráfico 32">
          <a:extLst>
            <a:ext uri="{FF2B5EF4-FFF2-40B4-BE49-F238E27FC236}">
              <a16:creationId xmlns:a16="http://schemas.microsoft.com/office/drawing/2014/main" id="{00000000-0008-0000-2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55</xdr:col>
      <xdr:colOff>33618</xdr:colOff>
      <xdr:row>74</xdr:row>
      <xdr:rowOff>77321</xdr:rowOff>
    </xdr:from>
    <xdr:to>
      <xdr:col>61</xdr:col>
      <xdr:colOff>717177</xdr:colOff>
      <xdr:row>88</xdr:row>
      <xdr:rowOff>153521</xdr:rowOff>
    </xdr:to>
    <xdr:graphicFrame macro="">
      <xdr:nvGraphicFramePr>
        <xdr:cNvPr id="34" name="Gráfico 33">
          <a:extLst>
            <a:ext uri="{FF2B5EF4-FFF2-40B4-BE49-F238E27FC236}">
              <a16:creationId xmlns:a16="http://schemas.microsoft.com/office/drawing/2014/main" id="{00000000-0008-0000-23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55</xdr:col>
      <xdr:colOff>44824</xdr:colOff>
      <xdr:row>89</xdr:row>
      <xdr:rowOff>122144</xdr:rowOff>
    </xdr:from>
    <xdr:to>
      <xdr:col>61</xdr:col>
      <xdr:colOff>728383</xdr:colOff>
      <xdr:row>104</xdr:row>
      <xdr:rowOff>7844</xdr:rowOff>
    </xdr:to>
    <xdr:graphicFrame macro="">
      <xdr:nvGraphicFramePr>
        <xdr:cNvPr id="35" name="Gráfico 34">
          <a:extLst>
            <a:ext uri="{FF2B5EF4-FFF2-40B4-BE49-F238E27FC236}">
              <a16:creationId xmlns:a16="http://schemas.microsoft.com/office/drawing/2014/main" id="{00000000-0008-0000-23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55</xdr:col>
      <xdr:colOff>44824</xdr:colOff>
      <xdr:row>105</xdr:row>
      <xdr:rowOff>21291</xdr:rowOff>
    </xdr:from>
    <xdr:to>
      <xdr:col>61</xdr:col>
      <xdr:colOff>728383</xdr:colOff>
      <xdr:row>119</xdr:row>
      <xdr:rowOff>86286</xdr:rowOff>
    </xdr:to>
    <xdr:graphicFrame macro="">
      <xdr:nvGraphicFramePr>
        <xdr:cNvPr id="36" name="Gráfico 35">
          <a:extLst>
            <a:ext uri="{FF2B5EF4-FFF2-40B4-BE49-F238E27FC236}">
              <a16:creationId xmlns:a16="http://schemas.microsoft.com/office/drawing/2014/main" id="{00000000-0008-0000-23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63</xdr:col>
      <xdr:colOff>50425</xdr:colOff>
      <xdr:row>43</xdr:row>
      <xdr:rowOff>123264</xdr:rowOff>
    </xdr:from>
    <xdr:to>
      <xdr:col>69</xdr:col>
      <xdr:colOff>705970</xdr:colOff>
      <xdr:row>58</xdr:row>
      <xdr:rowOff>8964</xdr:rowOff>
    </xdr:to>
    <xdr:graphicFrame macro="">
      <xdr:nvGraphicFramePr>
        <xdr:cNvPr id="37" name="Gráfico 36">
          <a:extLst>
            <a:ext uri="{FF2B5EF4-FFF2-40B4-BE49-F238E27FC236}">
              <a16:creationId xmlns:a16="http://schemas.microsoft.com/office/drawing/2014/main" id="{00000000-0008-0000-23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63</xdr:col>
      <xdr:colOff>56029</xdr:colOff>
      <xdr:row>58</xdr:row>
      <xdr:rowOff>189380</xdr:rowOff>
    </xdr:from>
    <xdr:to>
      <xdr:col>69</xdr:col>
      <xdr:colOff>739588</xdr:colOff>
      <xdr:row>73</xdr:row>
      <xdr:rowOff>75080</xdr:rowOff>
    </xdr:to>
    <xdr:graphicFrame macro="">
      <xdr:nvGraphicFramePr>
        <xdr:cNvPr id="38" name="Gráfico 37">
          <a:extLst>
            <a:ext uri="{FF2B5EF4-FFF2-40B4-BE49-F238E27FC236}">
              <a16:creationId xmlns:a16="http://schemas.microsoft.com/office/drawing/2014/main" id="{00000000-0008-0000-23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63</xdr:col>
      <xdr:colOff>33618</xdr:colOff>
      <xdr:row>74</xdr:row>
      <xdr:rowOff>77321</xdr:rowOff>
    </xdr:from>
    <xdr:to>
      <xdr:col>69</xdr:col>
      <xdr:colOff>717177</xdr:colOff>
      <xdr:row>88</xdr:row>
      <xdr:rowOff>153521</xdr:rowOff>
    </xdr:to>
    <xdr:graphicFrame macro="">
      <xdr:nvGraphicFramePr>
        <xdr:cNvPr id="39" name="Gráfico 38">
          <a:extLst>
            <a:ext uri="{FF2B5EF4-FFF2-40B4-BE49-F238E27FC236}">
              <a16:creationId xmlns:a16="http://schemas.microsoft.com/office/drawing/2014/main" id="{00000000-0008-0000-23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63</xdr:col>
      <xdr:colOff>44824</xdr:colOff>
      <xdr:row>89</xdr:row>
      <xdr:rowOff>122144</xdr:rowOff>
    </xdr:from>
    <xdr:to>
      <xdr:col>69</xdr:col>
      <xdr:colOff>728383</xdr:colOff>
      <xdr:row>104</xdr:row>
      <xdr:rowOff>7844</xdr:rowOff>
    </xdr:to>
    <xdr:graphicFrame macro="">
      <xdr:nvGraphicFramePr>
        <xdr:cNvPr id="40" name="Gráfico 39">
          <a:extLst>
            <a:ext uri="{FF2B5EF4-FFF2-40B4-BE49-F238E27FC236}">
              <a16:creationId xmlns:a16="http://schemas.microsoft.com/office/drawing/2014/main" id="{00000000-0008-0000-23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63</xdr:col>
      <xdr:colOff>44824</xdr:colOff>
      <xdr:row>105</xdr:row>
      <xdr:rowOff>21291</xdr:rowOff>
    </xdr:from>
    <xdr:to>
      <xdr:col>69</xdr:col>
      <xdr:colOff>728383</xdr:colOff>
      <xdr:row>119</xdr:row>
      <xdr:rowOff>86286</xdr:rowOff>
    </xdr:to>
    <xdr:graphicFrame macro="">
      <xdr:nvGraphicFramePr>
        <xdr:cNvPr id="41" name="Gráfico 40">
          <a:extLst>
            <a:ext uri="{FF2B5EF4-FFF2-40B4-BE49-F238E27FC236}">
              <a16:creationId xmlns:a16="http://schemas.microsoft.com/office/drawing/2014/main" id="{00000000-0008-0000-23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71</xdr:col>
      <xdr:colOff>50425</xdr:colOff>
      <xdr:row>43</xdr:row>
      <xdr:rowOff>123264</xdr:rowOff>
    </xdr:from>
    <xdr:to>
      <xdr:col>77</xdr:col>
      <xdr:colOff>705970</xdr:colOff>
      <xdr:row>58</xdr:row>
      <xdr:rowOff>8964</xdr:rowOff>
    </xdr:to>
    <xdr:graphicFrame macro="">
      <xdr:nvGraphicFramePr>
        <xdr:cNvPr id="42" name="Gráfico 41">
          <a:extLst>
            <a:ext uri="{FF2B5EF4-FFF2-40B4-BE49-F238E27FC236}">
              <a16:creationId xmlns:a16="http://schemas.microsoft.com/office/drawing/2014/main" id="{00000000-0008-0000-23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71</xdr:col>
      <xdr:colOff>56029</xdr:colOff>
      <xdr:row>58</xdr:row>
      <xdr:rowOff>189380</xdr:rowOff>
    </xdr:from>
    <xdr:to>
      <xdr:col>77</xdr:col>
      <xdr:colOff>739588</xdr:colOff>
      <xdr:row>73</xdr:row>
      <xdr:rowOff>75080</xdr:rowOff>
    </xdr:to>
    <xdr:graphicFrame macro="">
      <xdr:nvGraphicFramePr>
        <xdr:cNvPr id="43" name="Gráfico 42">
          <a:extLst>
            <a:ext uri="{FF2B5EF4-FFF2-40B4-BE49-F238E27FC236}">
              <a16:creationId xmlns:a16="http://schemas.microsoft.com/office/drawing/2014/main" id="{00000000-0008-0000-23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71</xdr:col>
      <xdr:colOff>33618</xdr:colOff>
      <xdr:row>74</xdr:row>
      <xdr:rowOff>77321</xdr:rowOff>
    </xdr:from>
    <xdr:to>
      <xdr:col>77</xdr:col>
      <xdr:colOff>717177</xdr:colOff>
      <xdr:row>88</xdr:row>
      <xdr:rowOff>153521</xdr:rowOff>
    </xdr:to>
    <xdr:graphicFrame macro="">
      <xdr:nvGraphicFramePr>
        <xdr:cNvPr id="44" name="Gráfico 43">
          <a:extLst>
            <a:ext uri="{FF2B5EF4-FFF2-40B4-BE49-F238E27FC236}">
              <a16:creationId xmlns:a16="http://schemas.microsoft.com/office/drawing/2014/main" id="{00000000-0008-0000-23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71</xdr:col>
      <xdr:colOff>44824</xdr:colOff>
      <xdr:row>89</xdr:row>
      <xdr:rowOff>122144</xdr:rowOff>
    </xdr:from>
    <xdr:to>
      <xdr:col>77</xdr:col>
      <xdr:colOff>728383</xdr:colOff>
      <xdr:row>104</xdr:row>
      <xdr:rowOff>7844</xdr:rowOff>
    </xdr:to>
    <xdr:graphicFrame macro="">
      <xdr:nvGraphicFramePr>
        <xdr:cNvPr id="45" name="Gráfico 44">
          <a:extLst>
            <a:ext uri="{FF2B5EF4-FFF2-40B4-BE49-F238E27FC236}">
              <a16:creationId xmlns:a16="http://schemas.microsoft.com/office/drawing/2014/main" id="{00000000-0008-0000-23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71</xdr:col>
      <xdr:colOff>44824</xdr:colOff>
      <xdr:row>105</xdr:row>
      <xdr:rowOff>21291</xdr:rowOff>
    </xdr:from>
    <xdr:to>
      <xdr:col>77</xdr:col>
      <xdr:colOff>728383</xdr:colOff>
      <xdr:row>119</xdr:row>
      <xdr:rowOff>86286</xdr:rowOff>
    </xdr:to>
    <xdr:graphicFrame macro="">
      <xdr:nvGraphicFramePr>
        <xdr:cNvPr id="46" name="Gráfico 45">
          <a:extLst>
            <a:ext uri="{FF2B5EF4-FFF2-40B4-BE49-F238E27FC236}">
              <a16:creationId xmlns:a16="http://schemas.microsoft.com/office/drawing/2014/main" id="{00000000-0008-0000-23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79</xdr:col>
      <xdr:colOff>50425</xdr:colOff>
      <xdr:row>43</xdr:row>
      <xdr:rowOff>123264</xdr:rowOff>
    </xdr:from>
    <xdr:to>
      <xdr:col>85</xdr:col>
      <xdr:colOff>705970</xdr:colOff>
      <xdr:row>58</xdr:row>
      <xdr:rowOff>8964</xdr:rowOff>
    </xdr:to>
    <xdr:graphicFrame macro="">
      <xdr:nvGraphicFramePr>
        <xdr:cNvPr id="47" name="Gráfico 46">
          <a:extLst>
            <a:ext uri="{FF2B5EF4-FFF2-40B4-BE49-F238E27FC236}">
              <a16:creationId xmlns:a16="http://schemas.microsoft.com/office/drawing/2014/main" id="{00000000-0008-0000-23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79</xdr:col>
      <xdr:colOff>56029</xdr:colOff>
      <xdr:row>58</xdr:row>
      <xdr:rowOff>189380</xdr:rowOff>
    </xdr:from>
    <xdr:to>
      <xdr:col>85</xdr:col>
      <xdr:colOff>739588</xdr:colOff>
      <xdr:row>73</xdr:row>
      <xdr:rowOff>75080</xdr:rowOff>
    </xdr:to>
    <xdr:graphicFrame macro="">
      <xdr:nvGraphicFramePr>
        <xdr:cNvPr id="48" name="Gráfico 47">
          <a:extLst>
            <a:ext uri="{FF2B5EF4-FFF2-40B4-BE49-F238E27FC236}">
              <a16:creationId xmlns:a16="http://schemas.microsoft.com/office/drawing/2014/main" id="{00000000-0008-0000-23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79</xdr:col>
      <xdr:colOff>33618</xdr:colOff>
      <xdr:row>74</xdr:row>
      <xdr:rowOff>77321</xdr:rowOff>
    </xdr:from>
    <xdr:to>
      <xdr:col>85</xdr:col>
      <xdr:colOff>717177</xdr:colOff>
      <xdr:row>88</xdr:row>
      <xdr:rowOff>153521</xdr:rowOff>
    </xdr:to>
    <xdr:graphicFrame macro="">
      <xdr:nvGraphicFramePr>
        <xdr:cNvPr id="49" name="Gráfico 48">
          <a:extLst>
            <a:ext uri="{FF2B5EF4-FFF2-40B4-BE49-F238E27FC236}">
              <a16:creationId xmlns:a16="http://schemas.microsoft.com/office/drawing/2014/main" id="{00000000-0008-0000-23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79</xdr:col>
      <xdr:colOff>44824</xdr:colOff>
      <xdr:row>89</xdr:row>
      <xdr:rowOff>122144</xdr:rowOff>
    </xdr:from>
    <xdr:to>
      <xdr:col>85</xdr:col>
      <xdr:colOff>728383</xdr:colOff>
      <xdr:row>104</xdr:row>
      <xdr:rowOff>7844</xdr:rowOff>
    </xdr:to>
    <xdr:graphicFrame macro="">
      <xdr:nvGraphicFramePr>
        <xdr:cNvPr id="50" name="Gráfico 49">
          <a:extLst>
            <a:ext uri="{FF2B5EF4-FFF2-40B4-BE49-F238E27FC236}">
              <a16:creationId xmlns:a16="http://schemas.microsoft.com/office/drawing/2014/main" id="{00000000-0008-0000-23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79</xdr:col>
      <xdr:colOff>44824</xdr:colOff>
      <xdr:row>105</xdr:row>
      <xdr:rowOff>21291</xdr:rowOff>
    </xdr:from>
    <xdr:to>
      <xdr:col>85</xdr:col>
      <xdr:colOff>728383</xdr:colOff>
      <xdr:row>119</xdr:row>
      <xdr:rowOff>86286</xdr:rowOff>
    </xdr:to>
    <xdr:graphicFrame macro="">
      <xdr:nvGraphicFramePr>
        <xdr:cNvPr id="51" name="Gráfico 50">
          <a:extLst>
            <a:ext uri="{FF2B5EF4-FFF2-40B4-BE49-F238E27FC236}">
              <a16:creationId xmlns:a16="http://schemas.microsoft.com/office/drawing/2014/main" id="{00000000-0008-0000-23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87</xdr:col>
      <xdr:colOff>50425</xdr:colOff>
      <xdr:row>43</xdr:row>
      <xdr:rowOff>123264</xdr:rowOff>
    </xdr:from>
    <xdr:to>
      <xdr:col>93</xdr:col>
      <xdr:colOff>705970</xdr:colOff>
      <xdr:row>58</xdr:row>
      <xdr:rowOff>8964</xdr:rowOff>
    </xdr:to>
    <xdr:graphicFrame macro="">
      <xdr:nvGraphicFramePr>
        <xdr:cNvPr id="52" name="Gráfico 51">
          <a:extLst>
            <a:ext uri="{FF2B5EF4-FFF2-40B4-BE49-F238E27FC236}">
              <a16:creationId xmlns:a16="http://schemas.microsoft.com/office/drawing/2014/main" id="{00000000-0008-0000-23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87</xdr:col>
      <xdr:colOff>56029</xdr:colOff>
      <xdr:row>58</xdr:row>
      <xdr:rowOff>189380</xdr:rowOff>
    </xdr:from>
    <xdr:to>
      <xdr:col>93</xdr:col>
      <xdr:colOff>739588</xdr:colOff>
      <xdr:row>73</xdr:row>
      <xdr:rowOff>75080</xdr:rowOff>
    </xdr:to>
    <xdr:graphicFrame macro="">
      <xdr:nvGraphicFramePr>
        <xdr:cNvPr id="53" name="Gráfico 52">
          <a:extLst>
            <a:ext uri="{FF2B5EF4-FFF2-40B4-BE49-F238E27FC236}">
              <a16:creationId xmlns:a16="http://schemas.microsoft.com/office/drawing/2014/main" id="{00000000-0008-0000-23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87</xdr:col>
      <xdr:colOff>33618</xdr:colOff>
      <xdr:row>74</xdr:row>
      <xdr:rowOff>77321</xdr:rowOff>
    </xdr:from>
    <xdr:to>
      <xdr:col>93</xdr:col>
      <xdr:colOff>717177</xdr:colOff>
      <xdr:row>88</xdr:row>
      <xdr:rowOff>153521</xdr:rowOff>
    </xdr:to>
    <xdr:graphicFrame macro="">
      <xdr:nvGraphicFramePr>
        <xdr:cNvPr id="54" name="Gráfico 53">
          <a:extLst>
            <a:ext uri="{FF2B5EF4-FFF2-40B4-BE49-F238E27FC236}">
              <a16:creationId xmlns:a16="http://schemas.microsoft.com/office/drawing/2014/main" id="{00000000-0008-0000-23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87</xdr:col>
      <xdr:colOff>44824</xdr:colOff>
      <xdr:row>89</xdr:row>
      <xdr:rowOff>122144</xdr:rowOff>
    </xdr:from>
    <xdr:to>
      <xdr:col>93</xdr:col>
      <xdr:colOff>728383</xdr:colOff>
      <xdr:row>104</xdr:row>
      <xdr:rowOff>7844</xdr:rowOff>
    </xdr:to>
    <xdr:graphicFrame macro="">
      <xdr:nvGraphicFramePr>
        <xdr:cNvPr id="55" name="Gráfico 54">
          <a:extLst>
            <a:ext uri="{FF2B5EF4-FFF2-40B4-BE49-F238E27FC236}">
              <a16:creationId xmlns:a16="http://schemas.microsoft.com/office/drawing/2014/main" id="{00000000-0008-0000-23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87</xdr:col>
      <xdr:colOff>44824</xdr:colOff>
      <xdr:row>105</xdr:row>
      <xdr:rowOff>21291</xdr:rowOff>
    </xdr:from>
    <xdr:to>
      <xdr:col>93</xdr:col>
      <xdr:colOff>728383</xdr:colOff>
      <xdr:row>119</xdr:row>
      <xdr:rowOff>86286</xdr:rowOff>
    </xdr:to>
    <xdr:graphicFrame macro="">
      <xdr:nvGraphicFramePr>
        <xdr:cNvPr id="56" name="Gráfico 55">
          <a:extLst>
            <a:ext uri="{FF2B5EF4-FFF2-40B4-BE49-F238E27FC236}">
              <a16:creationId xmlns:a16="http://schemas.microsoft.com/office/drawing/2014/main" id="{00000000-0008-0000-2300-00003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95</xdr:col>
      <xdr:colOff>50425</xdr:colOff>
      <xdr:row>43</xdr:row>
      <xdr:rowOff>123264</xdr:rowOff>
    </xdr:from>
    <xdr:to>
      <xdr:col>101</xdr:col>
      <xdr:colOff>705970</xdr:colOff>
      <xdr:row>58</xdr:row>
      <xdr:rowOff>8964</xdr:rowOff>
    </xdr:to>
    <xdr:graphicFrame macro="">
      <xdr:nvGraphicFramePr>
        <xdr:cNvPr id="57" name="Gráfico 56">
          <a:extLst>
            <a:ext uri="{FF2B5EF4-FFF2-40B4-BE49-F238E27FC236}">
              <a16:creationId xmlns:a16="http://schemas.microsoft.com/office/drawing/2014/main" id="{00000000-0008-0000-2300-00003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95</xdr:col>
      <xdr:colOff>56029</xdr:colOff>
      <xdr:row>58</xdr:row>
      <xdr:rowOff>189380</xdr:rowOff>
    </xdr:from>
    <xdr:to>
      <xdr:col>101</xdr:col>
      <xdr:colOff>739588</xdr:colOff>
      <xdr:row>73</xdr:row>
      <xdr:rowOff>75080</xdr:rowOff>
    </xdr:to>
    <xdr:graphicFrame macro="">
      <xdr:nvGraphicFramePr>
        <xdr:cNvPr id="58" name="Gráfico 57">
          <a:extLst>
            <a:ext uri="{FF2B5EF4-FFF2-40B4-BE49-F238E27FC236}">
              <a16:creationId xmlns:a16="http://schemas.microsoft.com/office/drawing/2014/main" id="{00000000-0008-0000-2300-00003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95</xdr:col>
      <xdr:colOff>33618</xdr:colOff>
      <xdr:row>74</xdr:row>
      <xdr:rowOff>77321</xdr:rowOff>
    </xdr:from>
    <xdr:to>
      <xdr:col>101</xdr:col>
      <xdr:colOff>717177</xdr:colOff>
      <xdr:row>88</xdr:row>
      <xdr:rowOff>153521</xdr:rowOff>
    </xdr:to>
    <xdr:graphicFrame macro="">
      <xdr:nvGraphicFramePr>
        <xdr:cNvPr id="59" name="Gráfico 58">
          <a:extLst>
            <a:ext uri="{FF2B5EF4-FFF2-40B4-BE49-F238E27FC236}">
              <a16:creationId xmlns:a16="http://schemas.microsoft.com/office/drawing/2014/main" id="{00000000-0008-0000-23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95</xdr:col>
      <xdr:colOff>44824</xdr:colOff>
      <xdr:row>89</xdr:row>
      <xdr:rowOff>122144</xdr:rowOff>
    </xdr:from>
    <xdr:to>
      <xdr:col>101</xdr:col>
      <xdr:colOff>728383</xdr:colOff>
      <xdr:row>104</xdr:row>
      <xdr:rowOff>7844</xdr:rowOff>
    </xdr:to>
    <xdr:graphicFrame macro="">
      <xdr:nvGraphicFramePr>
        <xdr:cNvPr id="60" name="Gráfico 59">
          <a:extLst>
            <a:ext uri="{FF2B5EF4-FFF2-40B4-BE49-F238E27FC236}">
              <a16:creationId xmlns:a16="http://schemas.microsoft.com/office/drawing/2014/main" id="{00000000-0008-0000-23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95</xdr:col>
      <xdr:colOff>44824</xdr:colOff>
      <xdr:row>105</xdr:row>
      <xdr:rowOff>21291</xdr:rowOff>
    </xdr:from>
    <xdr:to>
      <xdr:col>101</xdr:col>
      <xdr:colOff>728383</xdr:colOff>
      <xdr:row>119</xdr:row>
      <xdr:rowOff>86286</xdr:rowOff>
    </xdr:to>
    <xdr:graphicFrame macro="">
      <xdr:nvGraphicFramePr>
        <xdr:cNvPr id="61" name="Gráfico 60">
          <a:extLst>
            <a:ext uri="{FF2B5EF4-FFF2-40B4-BE49-F238E27FC236}">
              <a16:creationId xmlns:a16="http://schemas.microsoft.com/office/drawing/2014/main" id="{00000000-0008-0000-23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0</xdr:col>
      <xdr:colOff>0</xdr:colOff>
      <xdr:row>9</xdr:row>
      <xdr:rowOff>0</xdr:rowOff>
    </xdr:from>
    <xdr:to>
      <xdr:col>0</xdr:col>
      <xdr:colOff>628790</xdr:colOff>
      <xdr:row>50</xdr:row>
      <xdr:rowOff>153249</xdr:rowOff>
    </xdr:to>
    <xdr:sp macro="" textlink="">
      <xdr:nvSpPr>
        <xdr:cNvPr id="62" name="CuadroTexto 61">
          <a:extLst>
            <a:ext uri="{FF2B5EF4-FFF2-40B4-BE49-F238E27FC236}">
              <a16:creationId xmlns:a16="http://schemas.microsoft.com/office/drawing/2014/main" id="{00000000-0008-0000-2300-00003E000000}"/>
            </a:ext>
          </a:extLst>
        </xdr:cNvPr>
        <xdr:cNvSpPr txBox="1"/>
      </xdr:nvSpPr>
      <xdr:spPr>
        <a:xfrm rot="18715608">
          <a:off x="-3398539" y="5393186"/>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50000"/>
                  <a:alpha val="32000"/>
                </a:schemeClr>
              </a:solidFill>
            </a:rPr>
            <a:t>ELABORADO POR LA SUPERSERVICIOS</a:t>
          </a:r>
        </a:p>
      </xdr:txBody>
    </xdr:sp>
    <xdr:clientData/>
  </xdr:twoCellAnchor>
  <xdr:twoCellAnchor>
    <xdr:from>
      <xdr:col>81</xdr:col>
      <xdr:colOff>448235</xdr:colOff>
      <xdr:row>68</xdr:row>
      <xdr:rowOff>22412</xdr:rowOff>
    </xdr:from>
    <xdr:to>
      <xdr:col>82</xdr:col>
      <xdr:colOff>315025</xdr:colOff>
      <xdr:row>107</xdr:row>
      <xdr:rowOff>18779</xdr:rowOff>
    </xdr:to>
    <xdr:sp macro="" textlink="">
      <xdr:nvSpPr>
        <xdr:cNvPr id="63" name="CuadroTexto 62">
          <a:extLst>
            <a:ext uri="{FF2B5EF4-FFF2-40B4-BE49-F238E27FC236}">
              <a16:creationId xmlns:a16="http://schemas.microsoft.com/office/drawing/2014/main" id="{00000000-0008-0000-2300-00003F000000}"/>
            </a:ext>
          </a:extLst>
        </xdr:cNvPr>
        <xdr:cNvSpPr txBox="1"/>
      </xdr:nvSpPr>
      <xdr:spPr>
        <a:xfrm rot="18715608">
          <a:off x="56407255" y="16117216"/>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twoCellAnchor>
    <xdr:from>
      <xdr:col>89</xdr:col>
      <xdr:colOff>712693</xdr:colOff>
      <xdr:row>68</xdr:row>
      <xdr:rowOff>40342</xdr:rowOff>
    </xdr:from>
    <xdr:to>
      <xdr:col>90</xdr:col>
      <xdr:colOff>579483</xdr:colOff>
      <xdr:row>107</xdr:row>
      <xdr:rowOff>36709</xdr:rowOff>
    </xdr:to>
    <xdr:sp macro="" textlink="">
      <xdr:nvSpPr>
        <xdr:cNvPr id="64" name="CuadroTexto 63">
          <a:extLst>
            <a:ext uri="{FF2B5EF4-FFF2-40B4-BE49-F238E27FC236}">
              <a16:creationId xmlns:a16="http://schemas.microsoft.com/office/drawing/2014/main" id="{00000000-0008-0000-2300-000040000000}"/>
            </a:ext>
          </a:extLst>
        </xdr:cNvPr>
        <xdr:cNvSpPr txBox="1"/>
      </xdr:nvSpPr>
      <xdr:spPr>
        <a:xfrm rot="18715608">
          <a:off x="62308272" y="16135146"/>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twoCellAnchor>
    <xdr:from>
      <xdr:col>98</xdr:col>
      <xdr:colOff>114299</xdr:colOff>
      <xdr:row>69</xdr:row>
      <xdr:rowOff>147919</xdr:rowOff>
    </xdr:from>
    <xdr:to>
      <xdr:col>98</xdr:col>
      <xdr:colOff>743089</xdr:colOff>
      <xdr:row>108</xdr:row>
      <xdr:rowOff>144286</xdr:rowOff>
    </xdr:to>
    <xdr:sp macro="" textlink="">
      <xdr:nvSpPr>
        <xdr:cNvPr id="65" name="CuadroTexto 64">
          <a:extLst>
            <a:ext uri="{FF2B5EF4-FFF2-40B4-BE49-F238E27FC236}">
              <a16:creationId xmlns:a16="http://schemas.microsoft.com/office/drawing/2014/main" id="{00000000-0008-0000-2300-000041000000}"/>
            </a:ext>
          </a:extLst>
        </xdr:cNvPr>
        <xdr:cNvSpPr txBox="1"/>
      </xdr:nvSpPr>
      <xdr:spPr>
        <a:xfrm rot="18715608">
          <a:off x="68108436" y="16433223"/>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twoCellAnchor>
    <xdr:from>
      <xdr:col>103</xdr:col>
      <xdr:colOff>50425</xdr:colOff>
      <xdr:row>43</xdr:row>
      <xdr:rowOff>123264</xdr:rowOff>
    </xdr:from>
    <xdr:to>
      <xdr:col>109</xdr:col>
      <xdr:colOff>705970</xdr:colOff>
      <xdr:row>58</xdr:row>
      <xdr:rowOff>8964</xdr:rowOff>
    </xdr:to>
    <xdr:graphicFrame macro="">
      <xdr:nvGraphicFramePr>
        <xdr:cNvPr id="66" name="Gráfico 65">
          <a:extLst>
            <a:ext uri="{FF2B5EF4-FFF2-40B4-BE49-F238E27FC236}">
              <a16:creationId xmlns:a16="http://schemas.microsoft.com/office/drawing/2014/main" id="{00000000-0008-0000-23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103</xdr:col>
      <xdr:colOff>56029</xdr:colOff>
      <xdr:row>58</xdr:row>
      <xdr:rowOff>189380</xdr:rowOff>
    </xdr:from>
    <xdr:to>
      <xdr:col>109</xdr:col>
      <xdr:colOff>739588</xdr:colOff>
      <xdr:row>73</xdr:row>
      <xdr:rowOff>75080</xdr:rowOff>
    </xdr:to>
    <xdr:graphicFrame macro="">
      <xdr:nvGraphicFramePr>
        <xdr:cNvPr id="67" name="Gráfico 66">
          <a:extLst>
            <a:ext uri="{FF2B5EF4-FFF2-40B4-BE49-F238E27FC236}">
              <a16:creationId xmlns:a16="http://schemas.microsoft.com/office/drawing/2014/main" id="{00000000-0008-0000-23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103</xdr:col>
      <xdr:colOff>33618</xdr:colOff>
      <xdr:row>74</xdr:row>
      <xdr:rowOff>77321</xdr:rowOff>
    </xdr:from>
    <xdr:to>
      <xdr:col>109</xdr:col>
      <xdr:colOff>717177</xdr:colOff>
      <xdr:row>88</xdr:row>
      <xdr:rowOff>153521</xdr:rowOff>
    </xdr:to>
    <xdr:graphicFrame macro="">
      <xdr:nvGraphicFramePr>
        <xdr:cNvPr id="68" name="Gráfico 67">
          <a:extLst>
            <a:ext uri="{FF2B5EF4-FFF2-40B4-BE49-F238E27FC236}">
              <a16:creationId xmlns:a16="http://schemas.microsoft.com/office/drawing/2014/main" id="{00000000-0008-0000-23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103</xdr:col>
      <xdr:colOff>44824</xdr:colOff>
      <xdr:row>89</xdr:row>
      <xdr:rowOff>122144</xdr:rowOff>
    </xdr:from>
    <xdr:to>
      <xdr:col>109</xdr:col>
      <xdr:colOff>728383</xdr:colOff>
      <xdr:row>104</xdr:row>
      <xdr:rowOff>7844</xdr:rowOff>
    </xdr:to>
    <xdr:graphicFrame macro="">
      <xdr:nvGraphicFramePr>
        <xdr:cNvPr id="69" name="Gráfico 68">
          <a:extLst>
            <a:ext uri="{FF2B5EF4-FFF2-40B4-BE49-F238E27FC236}">
              <a16:creationId xmlns:a16="http://schemas.microsoft.com/office/drawing/2014/main" id="{00000000-0008-0000-23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103</xdr:col>
      <xdr:colOff>44824</xdr:colOff>
      <xdr:row>105</xdr:row>
      <xdr:rowOff>21291</xdr:rowOff>
    </xdr:from>
    <xdr:to>
      <xdr:col>109</xdr:col>
      <xdr:colOff>728383</xdr:colOff>
      <xdr:row>119</xdr:row>
      <xdr:rowOff>86286</xdr:rowOff>
    </xdr:to>
    <xdr:graphicFrame macro="">
      <xdr:nvGraphicFramePr>
        <xdr:cNvPr id="70" name="Gráfico 69">
          <a:extLst>
            <a:ext uri="{FF2B5EF4-FFF2-40B4-BE49-F238E27FC236}">
              <a16:creationId xmlns:a16="http://schemas.microsoft.com/office/drawing/2014/main" id="{00000000-0008-0000-23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106</xdr:col>
      <xdr:colOff>114299</xdr:colOff>
      <xdr:row>69</xdr:row>
      <xdr:rowOff>147919</xdr:rowOff>
    </xdr:from>
    <xdr:to>
      <xdr:col>106</xdr:col>
      <xdr:colOff>743089</xdr:colOff>
      <xdr:row>108</xdr:row>
      <xdr:rowOff>144286</xdr:rowOff>
    </xdr:to>
    <xdr:sp macro="" textlink="">
      <xdr:nvSpPr>
        <xdr:cNvPr id="71" name="CuadroTexto 70">
          <a:extLst>
            <a:ext uri="{FF2B5EF4-FFF2-40B4-BE49-F238E27FC236}">
              <a16:creationId xmlns:a16="http://schemas.microsoft.com/office/drawing/2014/main" id="{00000000-0008-0000-2300-000047000000}"/>
            </a:ext>
          </a:extLst>
        </xdr:cNvPr>
        <xdr:cNvSpPr txBox="1"/>
      </xdr:nvSpPr>
      <xdr:spPr>
        <a:xfrm rot="18715608">
          <a:off x="68108436" y="16433223"/>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twoCellAnchor>
    <xdr:from>
      <xdr:col>111</xdr:col>
      <xdr:colOff>50425</xdr:colOff>
      <xdr:row>43</xdr:row>
      <xdr:rowOff>123264</xdr:rowOff>
    </xdr:from>
    <xdr:to>
      <xdr:col>117</xdr:col>
      <xdr:colOff>705970</xdr:colOff>
      <xdr:row>58</xdr:row>
      <xdr:rowOff>8964</xdr:rowOff>
    </xdr:to>
    <xdr:graphicFrame macro="">
      <xdr:nvGraphicFramePr>
        <xdr:cNvPr id="72" name="Gráfico 71">
          <a:extLst>
            <a:ext uri="{FF2B5EF4-FFF2-40B4-BE49-F238E27FC236}">
              <a16:creationId xmlns:a16="http://schemas.microsoft.com/office/drawing/2014/main" id="{00000000-0008-0000-23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111</xdr:col>
      <xdr:colOff>56029</xdr:colOff>
      <xdr:row>58</xdr:row>
      <xdr:rowOff>189380</xdr:rowOff>
    </xdr:from>
    <xdr:to>
      <xdr:col>117</xdr:col>
      <xdr:colOff>739588</xdr:colOff>
      <xdr:row>73</xdr:row>
      <xdr:rowOff>75080</xdr:rowOff>
    </xdr:to>
    <xdr:graphicFrame macro="">
      <xdr:nvGraphicFramePr>
        <xdr:cNvPr id="73" name="Gráfico 72">
          <a:extLst>
            <a:ext uri="{FF2B5EF4-FFF2-40B4-BE49-F238E27FC236}">
              <a16:creationId xmlns:a16="http://schemas.microsoft.com/office/drawing/2014/main" id="{00000000-0008-0000-23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111</xdr:col>
      <xdr:colOff>33618</xdr:colOff>
      <xdr:row>74</xdr:row>
      <xdr:rowOff>77321</xdr:rowOff>
    </xdr:from>
    <xdr:to>
      <xdr:col>117</xdr:col>
      <xdr:colOff>717177</xdr:colOff>
      <xdr:row>88</xdr:row>
      <xdr:rowOff>153521</xdr:rowOff>
    </xdr:to>
    <xdr:graphicFrame macro="">
      <xdr:nvGraphicFramePr>
        <xdr:cNvPr id="74" name="Gráfico 73">
          <a:extLst>
            <a:ext uri="{FF2B5EF4-FFF2-40B4-BE49-F238E27FC236}">
              <a16:creationId xmlns:a16="http://schemas.microsoft.com/office/drawing/2014/main" id="{00000000-0008-0000-23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111</xdr:col>
      <xdr:colOff>44824</xdr:colOff>
      <xdr:row>89</xdr:row>
      <xdr:rowOff>122144</xdr:rowOff>
    </xdr:from>
    <xdr:to>
      <xdr:col>117</xdr:col>
      <xdr:colOff>728383</xdr:colOff>
      <xdr:row>104</xdr:row>
      <xdr:rowOff>7844</xdr:rowOff>
    </xdr:to>
    <xdr:graphicFrame macro="">
      <xdr:nvGraphicFramePr>
        <xdr:cNvPr id="75" name="Gráfico 74">
          <a:extLst>
            <a:ext uri="{FF2B5EF4-FFF2-40B4-BE49-F238E27FC236}">
              <a16:creationId xmlns:a16="http://schemas.microsoft.com/office/drawing/2014/main" id="{00000000-0008-0000-23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111</xdr:col>
      <xdr:colOff>44824</xdr:colOff>
      <xdr:row>105</xdr:row>
      <xdr:rowOff>21291</xdr:rowOff>
    </xdr:from>
    <xdr:to>
      <xdr:col>117</xdr:col>
      <xdr:colOff>728383</xdr:colOff>
      <xdr:row>119</xdr:row>
      <xdr:rowOff>86286</xdr:rowOff>
    </xdr:to>
    <xdr:graphicFrame macro="">
      <xdr:nvGraphicFramePr>
        <xdr:cNvPr id="76" name="Gráfico 75">
          <a:extLst>
            <a:ext uri="{FF2B5EF4-FFF2-40B4-BE49-F238E27FC236}">
              <a16:creationId xmlns:a16="http://schemas.microsoft.com/office/drawing/2014/main" id="{00000000-0008-0000-23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114</xdr:col>
      <xdr:colOff>114299</xdr:colOff>
      <xdr:row>69</xdr:row>
      <xdr:rowOff>147919</xdr:rowOff>
    </xdr:from>
    <xdr:to>
      <xdr:col>114</xdr:col>
      <xdr:colOff>743089</xdr:colOff>
      <xdr:row>108</xdr:row>
      <xdr:rowOff>144286</xdr:rowOff>
    </xdr:to>
    <xdr:sp macro="" textlink="">
      <xdr:nvSpPr>
        <xdr:cNvPr id="77" name="CuadroTexto 76">
          <a:extLst>
            <a:ext uri="{FF2B5EF4-FFF2-40B4-BE49-F238E27FC236}">
              <a16:creationId xmlns:a16="http://schemas.microsoft.com/office/drawing/2014/main" id="{00000000-0008-0000-2300-00004D000000}"/>
            </a:ext>
          </a:extLst>
        </xdr:cNvPr>
        <xdr:cNvSpPr txBox="1"/>
      </xdr:nvSpPr>
      <xdr:spPr>
        <a:xfrm rot="18715608">
          <a:off x="73689666" y="16440927"/>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twoCellAnchor>
    <xdr:from>
      <xdr:col>119</xdr:col>
      <xdr:colOff>50425</xdr:colOff>
      <xdr:row>43</xdr:row>
      <xdr:rowOff>123264</xdr:rowOff>
    </xdr:from>
    <xdr:to>
      <xdr:col>125</xdr:col>
      <xdr:colOff>705970</xdr:colOff>
      <xdr:row>58</xdr:row>
      <xdr:rowOff>8964</xdr:rowOff>
    </xdr:to>
    <xdr:graphicFrame macro="">
      <xdr:nvGraphicFramePr>
        <xdr:cNvPr id="78" name="Gráfico 77">
          <a:extLst>
            <a:ext uri="{FF2B5EF4-FFF2-40B4-BE49-F238E27FC236}">
              <a16:creationId xmlns:a16="http://schemas.microsoft.com/office/drawing/2014/main" id="{00000000-0008-0000-2300-00004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119</xdr:col>
      <xdr:colOff>56029</xdr:colOff>
      <xdr:row>58</xdr:row>
      <xdr:rowOff>189380</xdr:rowOff>
    </xdr:from>
    <xdr:to>
      <xdr:col>125</xdr:col>
      <xdr:colOff>739588</xdr:colOff>
      <xdr:row>73</xdr:row>
      <xdr:rowOff>75080</xdr:rowOff>
    </xdr:to>
    <xdr:graphicFrame macro="">
      <xdr:nvGraphicFramePr>
        <xdr:cNvPr id="79" name="Gráfico 78">
          <a:extLst>
            <a:ext uri="{FF2B5EF4-FFF2-40B4-BE49-F238E27FC236}">
              <a16:creationId xmlns:a16="http://schemas.microsoft.com/office/drawing/2014/main" id="{00000000-0008-0000-2300-00004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119</xdr:col>
      <xdr:colOff>33618</xdr:colOff>
      <xdr:row>74</xdr:row>
      <xdr:rowOff>77321</xdr:rowOff>
    </xdr:from>
    <xdr:to>
      <xdr:col>125</xdr:col>
      <xdr:colOff>717177</xdr:colOff>
      <xdr:row>88</xdr:row>
      <xdr:rowOff>153521</xdr:rowOff>
    </xdr:to>
    <xdr:graphicFrame macro="">
      <xdr:nvGraphicFramePr>
        <xdr:cNvPr id="80" name="Gráfico 79">
          <a:extLst>
            <a:ext uri="{FF2B5EF4-FFF2-40B4-BE49-F238E27FC236}">
              <a16:creationId xmlns:a16="http://schemas.microsoft.com/office/drawing/2014/main" id="{00000000-0008-0000-2300-00005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twoCellAnchor>
    <xdr:from>
      <xdr:col>119</xdr:col>
      <xdr:colOff>44824</xdr:colOff>
      <xdr:row>89</xdr:row>
      <xdr:rowOff>122144</xdr:rowOff>
    </xdr:from>
    <xdr:to>
      <xdr:col>125</xdr:col>
      <xdr:colOff>728383</xdr:colOff>
      <xdr:row>104</xdr:row>
      <xdr:rowOff>7844</xdr:rowOff>
    </xdr:to>
    <xdr:graphicFrame macro="">
      <xdr:nvGraphicFramePr>
        <xdr:cNvPr id="81" name="Gráfico 80">
          <a:extLst>
            <a:ext uri="{FF2B5EF4-FFF2-40B4-BE49-F238E27FC236}">
              <a16:creationId xmlns:a16="http://schemas.microsoft.com/office/drawing/2014/main" id="{00000000-0008-0000-2300-00005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4"/>
        </a:graphicData>
      </a:graphic>
    </xdr:graphicFrame>
    <xdr:clientData/>
  </xdr:twoCellAnchor>
  <xdr:twoCellAnchor>
    <xdr:from>
      <xdr:col>119</xdr:col>
      <xdr:colOff>44824</xdr:colOff>
      <xdr:row>105</xdr:row>
      <xdr:rowOff>21291</xdr:rowOff>
    </xdr:from>
    <xdr:to>
      <xdr:col>125</xdr:col>
      <xdr:colOff>728383</xdr:colOff>
      <xdr:row>119</xdr:row>
      <xdr:rowOff>86286</xdr:rowOff>
    </xdr:to>
    <xdr:graphicFrame macro="">
      <xdr:nvGraphicFramePr>
        <xdr:cNvPr id="82" name="Gráfico 81">
          <a:extLst>
            <a:ext uri="{FF2B5EF4-FFF2-40B4-BE49-F238E27FC236}">
              <a16:creationId xmlns:a16="http://schemas.microsoft.com/office/drawing/2014/main" id="{00000000-0008-0000-2300-00005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5"/>
        </a:graphicData>
      </a:graphic>
    </xdr:graphicFrame>
    <xdr:clientData/>
  </xdr:twoCellAnchor>
  <xdr:twoCellAnchor>
    <xdr:from>
      <xdr:col>122</xdr:col>
      <xdr:colOff>114299</xdr:colOff>
      <xdr:row>69</xdr:row>
      <xdr:rowOff>147919</xdr:rowOff>
    </xdr:from>
    <xdr:to>
      <xdr:col>122</xdr:col>
      <xdr:colOff>743089</xdr:colOff>
      <xdr:row>108</xdr:row>
      <xdr:rowOff>144286</xdr:rowOff>
    </xdr:to>
    <xdr:sp macro="" textlink="">
      <xdr:nvSpPr>
        <xdr:cNvPr id="83" name="CuadroTexto 82">
          <a:extLst>
            <a:ext uri="{FF2B5EF4-FFF2-40B4-BE49-F238E27FC236}">
              <a16:creationId xmlns:a16="http://schemas.microsoft.com/office/drawing/2014/main" id="{00000000-0008-0000-2300-000053000000}"/>
            </a:ext>
          </a:extLst>
        </xdr:cNvPr>
        <xdr:cNvSpPr txBox="1"/>
      </xdr:nvSpPr>
      <xdr:spPr>
        <a:xfrm rot="18715608">
          <a:off x="79321323" y="16440927"/>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twoCellAnchor>
    <xdr:from>
      <xdr:col>127</xdr:col>
      <xdr:colOff>50425</xdr:colOff>
      <xdr:row>43</xdr:row>
      <xdr:rowOff>123264</xdr:rowOff>
    </xdr:from>
    <xdr:to>
      <xdr:col>133</xdr:col>
      <xdr:colOff>705970</xdr:colOff>
      <xdr:row>58</xdr:row>
      <xdr:rowOff>8964</xdr:rowOff>
    </xdr:to>
    <xdr:graphicFrame macro="">
      <xdr:nvGraphicFramePr>
        <xdr:cNvPr id="84" name="Gráfico 83">
          <a:extLst>
            <a:ext uri="{FF2B5EF4-FFF2-40B4-BE49-F238E27FC236}">
              <a16:creationId xmlns:a16="http://schemas.microsoft.com/office/drawing/2014/main" id="{00000000-0008-0000-2300-00005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6"/>
        </a:graphicData>
      </a:graphic>
    </xdr:graphicFrame>
    <xdr:clientData/>
  </xdr:twoCellAnchor>
  <xdr:twoCellAnchor>
    <xdr:from>
      <xdr:col>127</xdr:col>
      <xdr:colOff>56029</xdr:colOff>
      <xdr:row>58</xdr:row>
      <xdr:rowOff>189380</xdr:rowOff>
    </xdr:from>
    <xdr:to>
      <xdr:col>133</xdr:col>
      <xdr:colOff>739588</xdr:colOff>
      <xdr:row>73</xdr:row>
      <xdr:rowOff>75080</xdr:rowOff>
    </xdr:to>
    <xdr:graphicFrame macro="">
      <xdr:nvGraphicFramePr>
        <xdr:cNvPr id="85" name="Gráfico 84">
          <a:extLst>
            <a:ext uri="{FF2B5EF4-FFF2-40B4-BE49-F238E27FC236}">
              <a16:creationId xmlns:a16="http://schemas.microsoft.com/office/drawing/2014/main" id="{00000000-0008-0000-23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7"/>
        </a:graphicData>
      </a:graphic>
    </xdr:graphicFrame>
    <xdr:clientData/>
  </xdr:twoCellAnchor>
  <xdr:twoCellAnchor>
    <xdr:from>
      <xdr:col>127</xdr:col>
      <xdr:colOff>33618</xdr:colOff>
      <xdr:row>74</xdr:row>
      <xdr:rowOff>77321</xdr:rowOff>
    </xdr:from>
    <xdr:to>
      <xdr:col>133</xdr:col>
      <xdr:colOff>717177</xdr:colOff>
      <xdr:row>88</xdr:row>
      <xdr:rowOff>153521</xdr:rowOff>
    </xdr:to>
    <xdr:graphicFrame macro="">
      <xdr:nvGraphicFramePr>
        <xdr:cNvPr id="86" name="Gráfico 85">
          <a:extLst>
            <a:ext uri="{FF2B5EF4-FFF2-40B4-BE49-F238E27FC236}">
              <a16:creationId xmlns:a16="http://schemas.microsoft.com/office/drawing/2014/main" id="{00000000-0008-0000-23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8"/>
        </a:graphicData>
      </a:graphic>
    </xdr:graphicFrame>
    <xdr:clientData/>
  </xdr:twoCellAnchor>
  <xdr:twoCellAnchor>
    <xdr:from>
      <xdr:col>127</xdr:col>
      <xdr:colOff>44824</xdr:colOff>
      <xdr:row>89</xdr:row>
      <xdr:rowOff>122144</xdr:rowOff>
    </xdr:from>
    <xdr:to>
      <xdr:col>133</xdr:col>
      <xdr:colOff>728383</xdr:colOff>
      <xdr:row>104</xdr:row>
      <xdr:rowOff>7844</xdr:rowOff>
    </xdr:to>
    <xdr:graphicFrame macro="">
      <xdr:nvGraphicFramePr>
        <xdr:cNvPr id="87" name="Gráfico 86">
          <a:extLst>
            <a:ext uri="{FF2B5EF4-FFF2-40B4-BE49-F238E27FC236}">
              <a16:creationId xmlns:a16="http://schemas.microsoft.com/office/drawing/2014/main" id="{00000000-0008-0000-23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9"/>
        </a:graphicData>
      </a:graphic>
    </xdr:graphicFrame>
    <xdr:clientData/>
  </xdr:twoCellAnchor>
  <xdr:twoCellAnchor>
    <xdr:from>
      <xdr:col>127</xdr:col>
      <xdr:colOff>44824</xdr:colOff>
      <xdr:row>105</xdr:row>
      <xdr:rowOff>21291</xdr:rowOff>
    </xdr:from>
    <xdr:to>
      <xdr:col>133</xdr:col>
      <xdr:colOff>728383</xdr:colOff>
      <xdr:row>119</xdr:row>
      <xdr:rowOff>86286</xdr:rowOff>
    </xdr:to>
    <xdr:graphicFrame macro="">
      <xdr:nvGraphicFramePr>
        <xdr:cNvPr id="88" name="Gráfico 87">
          <a:extLst>
            <a:ext uri="{FF2B5EF4-FFF2-40B4-BE49-F238E27FC236}">
              <a16:creationId xmlns:a16="http://schemas.microsoft.com/office/drawing/2014/main" id="{00000000-0008-0000-23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0"/>
        </a:graphicData>
      </a:graphic>
    </xdr:graphicFrame>
    <xdr:clientData/>
  </xdr:twoCellAnchor>
  <xdr:twoCellAnchor>
    <xdr:from>
      <xdr:col>130</xdr:col>
      <xdr:colOff>114299</xdr:colOff>
      <xdr:row>69</xdr:row>
      <xdr:rowOff>147919</xdr:rowOff>
    </xdr:from>
    <xdr:to>
      <xdr:col>130</xdr:col>
      <xdr:colOff>743089</xdr:colOff>
      <xdr:row>108</xdr:row>
      <xdr:rowOff>144286</xdr:rowOff>
    </xdr:to>
    <xdr:sp macro="" textlink="">
      <xdr:nvSpPr>
        <xdr:cNvPr id="89" name="CuadroTexto 88">
          <a:extLst>
            <a:ext uri="{FF2B5EF4-FFF2-40B4-BE49-F238E27FC236}">
              <a16:creationId xmlns:a16="http://schemas.microsoft.com/office/drawing/2014/main" id="{00000000-0008-0000-2300-000059000000}"/>
            </a:ext>
          </a:extLst>
        </xdr:cNvPr>
        <xdr:cNvSpPr txBox="1"/>
      </xdr:nvSpPr>
      <xdr:spPr>
        <a:xfrm rot="18715608">
          <a:off x="79321323" y="16440927"/>
          <a:ext cx="7425867" cy="62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3600">
              <a:ln>
                <a:noFill/>
              </a:ln>
              <a:solidFill>
                <a:schemeClr val="accent3">
                  <a:lumMod val="75000"/>
                  <a:alpha val="32000"/>
                </a:schemeClr>
              </a:solidFill>
            </a:rPr>
            <a:t>ELABORADO POR LA SUPERSERVICIOS</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104775</xdr:colOff>
      <xdr:row>15</xdr:row>
      <xdr:rowOff>80962</xdr:rowOff>
    </xdr:from>
    <xdr:to>
      <xdr:col>6</xdr:col>
      <xdr:colOff>600075</xdr:colOff>
      <xdr:row>30</xdr:row>
      <xdr:rowOff>133350</xdr:rowOff>
    </xdr:to>
    <xdr:graphicFrame macro="">
      <xdr:nvGraphicFramePr>
        <xdr:cNvPr id="2" name="Gráfico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733425</xdr:colOff>
      <xdr:row>15</xdr:row>
      <xdr:rowOff>171450</xdr:rowOff>
    </xdr:from>
    <xdr:to>
      <xdr:col>15</xdr:col>
      <xdr:colOff>314325</xdr:colOff>
      <xdr:row>31</xdr:row>
      <xdr:rowOff>33338</xdr:rowOff>
    </xdr:to>
    <xdr:graphicFrame macro="">
      <xdr:nvGraphicFramePr>
        <xdr:cNvPr id="3" name="Gráfico 2">
          <a:extLst>
            <a:ext uri="{FF2B5EF4-FFF2-40B4-BE49-F238E27FC236}">
              <a16:creationId xmlns:a16="http://schemas.microsoft.com/office/drawing/2014/main" id="{00000000-0008-0000-2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224118</xdr:colOff>
      <xdr:row>31</xdr:row>
      <xdr:rowOff>89647</xdr:rowOff>
    </xdr:from>
    <xdr:to>
      <xdr:col>7</xdr:col>
      <xdr:colOff>567018</xdr:colOff>
      <xdr:row>46</xdr:row>
      <xdr:rowOff>142035</xdr:rowOff>
    </xdr:to>
    <xdr:graphicFrame macro="">
      <xdr:nvGraphicFramePr>
        <xdr:cNvPr id="4" name="Gráfico 3">
          <a:extLst>
            <a:ext uri="{FF2B5EF4-FFF2-40B4-BE49-F238E27FC236}">
              <a16:creationId xmlns:a16="http://schemas.microsoft.com/office/drawing/2014/main" id="{00000000-0008-0000-2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705971</xdr:colOff>
      <xdr:row>31</xdr:row>
      <xdr:rowOff>168089</xdr:rowOff>
    </xdr:from>
    <xdr:to>
      <xdr:col>15</xdr:col>
      <xdr:colOff>286871</xdr:colOff>
      <xdr:row>47</xdr:row>
      <xdr:rowOff>29977</xdr:rowOff>
    </xdr:to>
    <xdr:graphicFrame macro="">
      <xdr:nvGraphicFramePr>
        <xdr:cNvPr id="5" name="Gráfico 4">
          <a:extLst>
            <a:ext uri="{FF2B5EF4-FFF2-40B4-BE49-F238E27FC236}">
              <a16:creationId xmlns:a16="http://schemas.microsoft.com/office/drawing/2014/main"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1089"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1090"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227134</xdr:colOff>
      <xdr:row>0</xdr:row>
      <xdr:rowOff>395654</xdr:rowOff>
    </xdr:from>
    <xdr:to>
      <xdr:col>11</xdr:col>
      <xdr:colOff>4035</xdr:colOff>
      <xdr:row>2</xdr:row>
      <xdr:rowOff>93784</xdr:rowOff>
    </xdr:to>
    <xdr:pic>
      <xdr:nvPicPr>
        <xdr:cNvPr id="4" name="Gráfico 3" descr="Ojo">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792057" y="395654"/>
          <a:ext cx="496765" cy="496765"/>
        </a:xfrm>
        <a:prstGeom prst="rect">
          <a:avLst/>
        </a:prstGeom>
      </xdr:spPr>
    </xdr:pic>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35718</xdr:colOff>
      <xdr:row>0</xdr:row>
      <xdr:rowOff>11906</xdr:rowOff>
    </xdr:from>
    <xdr:to>
      <xdr:col>10</xdr:col>
      <xdr:colOff>666750</xdr:colOff>
      <xdr:row>1</xdr:row>
      <xdr:rowOff>-1</xdr:rowOff>
    </xdr:to>
    <xdr:sp macro="" textlink="">
      <xdr:nvSpPr>
        <xdr:cNvPr id="2" name="Rectángulo 1">
          <a:hlinkClick xmlns:r="http://schemas.openxmlformats.org/officeDocument/2006/relationships" r:id="rId8"/>
          <a:extLst>
            <a:ext uri="{FF2B5EF4-FFF2-40B4-BE49-F238E27FC236}">
              <a16:creationId xmlns:a16="http://schemas.microsoft.com/office/drawing/2014/main" id="{00000000-0008-0000-0300-000002000000}"/>
            </a:ext>
          </a:extLst>
        </xdr:cNvPr>
        <xdr:cNvSpPr/>
      </xdr:nvSpPr>
      <xdr:spPr>
        <a:xfrm>
          <a:off x="5155406" y="11906"/>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6" name="Gráfico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0</xdr:colOff>
      <xdr:row>1</xdr:row>
      <xdr:rowOff>0</xdr:rowOff>
    </xdr:from>
    <xdr:to>
      <xdr:col>9</xdr:col>
      <xdr:colOff>496765</xdr:colOff>
      <xdr:row>2</xdr:row>
      <xdr:rowOff>112777</xdr:rowOff>
    </xdr:to>
    <xdr:pic>
      <xdr:nvPicPr>
        <xdr:cNvPr id="7" name="Gráfico 5" descr="Ojo">
          <a:hlinkClick xmlns:r="http://schemas.openxmlformats.org/officeDocument/2006/relationships" r:id="rId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410200" y="295275"/>
          <a:ext cx="496765" cy="503302"/>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400-000009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0</xdr:colOff>
      <xdr:row>1</xdr:row>
      <xdr:rowOff>0</xdr:rowOff>
    </xdr:from>
    <xdr:to>
      <xdr:col>10</xdr:col>
      <xdr:colOff>496765</xdr:colOff>
      <xdr:row>2</xdr:row>
      <xdr:rowOff>105119</xdr:rowOff>
    </xdr:to>
    <xdr:pic>
      <xdr:nvPicPr>
        <xdr:cNvPr id="8" name="Gráfico 4" descr="Ojo">
          <a:hlinkClick xmlns:r="http://schemas.openxmlformats.org/officeDocument/2006/relationships" r:id="rId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676900" y="295275"/>
          <a:ext cx="496765" cy="495644"/>
        </a:xfrm>
        <a:prstGeom prst="rect">
          <a:avLst/>
        </a:prstGeom>
      </xdr:spPr>
    </xdr:pic>
    <xdr:clientData/>
  </xdr:twoCellAnchor>
  <xdr:twoCellAnchor>
    <xdr:from>
      <xdr:col>7</xdr:col>
      <xdr:colOff>95250</xdr:colOff>
      <xdr:row>0</xdr:row>
      <xdr:rowOff>0</xdr:rowOff>
    </xdr:from>
    <xdr:to>
      <xdr:col>10</xdr:col>
      <xdr:colOff>11907</xdr:colOff>
      <xdr:row>0</xdr:row>
      <xdr:rowOff>392906</xdr:rowOff>
    </xdr:to>
    <xdr:sp macro="" textlink="">
      <xdr:nvSpPr>
        <xdr:cNvPr id="9" name="Rectángulo 8">
          <a:hlinkClick xmlns:r="http://schemas.openxmlformats.org/officeDocument/2006/relationships" r:id="rId8"/>
          <a:extLst>
            <a:ext uri="{FF2B5EF4-FFF2-40B4-BE49-F238E27FC236}">
              <a16:creationId xmlns:a16="http://schemas.microsoft.com/office/drawing/2014/main" id="{00000000-0008-0000-0500-000009000000}"/>
            </a:ext>
          </a:extLst>
        </xdr:cNvPr>
        <xdr:cNvSpPr/>
      </xdr:nvSpPr>
      <xdr:spPr>
        <a:xfrm>
          <a:off x="4500563"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4820</xdr:colOff>
      <xdr:row>1</xdr:row>
      <xdr:rowOff>53136</xdr:rowOff>
    </xdr:from>
    <xdr:to>
      <xdr:col>10</xdr:col>
      <xdr:colOff>486768</xdr:colOff>
      <xdr:row>2</xdr:row>
      <xdr:rowOff>164419</xdr:rowOff>
    </xdr:to>
    <xdr:pic>
      <xdr:nvPicPr>
        <xdr:cNvPr id="9" name="Gráfico 6" descr="Ojo">
          <a:hlinkClick xmlns:r="http://schemas.openxmlformats.org/officeDocument/2006/relationships" r:id="rId5"/>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344578" y="462813"/>
          <a:ext cx="481948" cy="500477"/>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6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8</xdr:col>
      <xdr:colOff>345281</xdr:colOff>
      <xdr:row>1</xdr:row>
      <xdr:rowOff>11906</xdr:rowOff>
    </xdr:from>
    <xdr:to>
      <xdr:col>9</xdr:col>
      <xdr:colOff>241311</xdr:colOff>
      <xdr:row>2</xdr:row>
      <xdr:rowOff>122909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464969" y="416719"/>
          <a:ext cx="443717" cy="503909"/>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7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95250</xdr:colOff>
      <xdr:row>2</xdr:row>
      <xdr:rowOff>149918</xdr:rowOff>
    </xdr:from>
    <xdr:to>
      <xdr:col>35</xdr:col>
      <xdr:colOff>214312</xdr:colOff>
      <xdr:row>17</xdr:row>
      <xdr:rowOff>166687</xdr:rowOff>
    </xdr:to>
    <xdr:graphicFrame macro="">
      <xdr:nvGraphicFramePr>
        <xdr:cNvPr id="2" name="Gráfico 1">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349249</xdr:colOff>
      <xdr:row>20</xdr:row>
      <xdr:rowOff>95248</xdr:rowOff>
    </xdr:from>
    <xdr:to>
      <xdr:col>12</xdr:col>
      <xdr:colOff>404812</xdr:colOff>
      <xdr:row>46</xdr:row>
      <xdr:rowOff>119061</xdr:rowOff>
    </xdr:to>
    <xdr:graphicFrame macro="">
      <xdr:nvGraphicFramePr>
        <xdr:cNvPr id="3" name="Gráfico 1">
          <a:extLst>
            <a:ext uri="{FF2B5EF4-FFF2-40B4-BE49-F238E27FC236}">
              <a16:creationId xmlns:a16="http://schemas.microsoft.com/office/drawing/2014/main" id="{00000000-0008-0000-0300-00004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20</xdr:row>
      <xdr:rowOff>38100</xdr:rowOff>
    </xdr:from>
    <xdr:to>
      <xdr:col>22</xdr:col>
      <xdr:colOff>1178718</xdr:colOff>
      <xdr:row>46</xdr:row>
      <xdr:rowOff>59531</xdr:rowOff>
    </xdr:to>
    <xdr:graphicFrame macro="">
      <xdr:nvGraphicFramePr>
        <xdr:cNvPr id="4" name="Gráfico 4">
          <a:extLst>
            <a:ext uri="{FF2B5EF4-FFF2-40B4-BE49-F238E27FC236}">
              <a16:creationId xmlns:a16="http://schemas.microsoft.com/office/drawing/2014/main" id="{00000000-0008-0000-0300-00004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152398</xdr:colOff>
      <xdr:row>27</xdr:row>
      <xdr:rowOff>119061</xdr:rowOff>
    </xdr:from>
    <xdr:to>
      <xdr:col>35</xdr:col>
      <xdr:colOff>83343</xdr:colOff>
      <xdr:row>46</xdr:row>
      <xdr:rowOff>71437</xdr:rowOff>
    </xdr:to>
    <xdr:graphicFrame macro="">
      <xdr:nvGraphicFramePr>
        <xdr:cNvPr id="5" name="Gráfico 4">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35720</xdr:colOff>
      <xdr:row>1</xdr:row>
      <xdr:rowOff>0</xdr:rowOff>
    </xdr:from>
    <xdr:to>
      <xdr:col>9</xdr:col>
      <xdr:colOff>492704</xdr:colOff>
      <xdr:row>2</xdr:row>
      <xdr:rowOff>103859</xdr:rowOff>
    </xdr:to>
    <xdr:pic>
      <xdr:nvPicPr>
        <xdr:cNvPr id="7" name="Gráfico 4" descr="Ojo">
          <a:hlinkClick xmlns:r="http://schemas.openxmlformats.org/officeDocument/2006/relationships" r:id="rId5"/>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5703095" y="404813"/>
          <a:ext cx="456984" cy="496765"/>
        </a:xfrm>
        <a:prstGeom prst="rect">
          <a:avLst/>
        </a:prstGeom>
      </xdr:spPr>
    </xdr:pic>
    <xdr:clientData/>
  </xdr:twoCellAnchor>
  <xdr:twoCellAnchor>
    <xdr:from>
      <xdr:col>8</xdr:col>
      <xdr:colOff>0</xdr:colOff>
      <xdr:row>0</xdr:row>
      <xdr:rowOff>0</xdr:rowOff>
    </xdr:from>
    <xdr:to>
      <xdr:col>10</xdr:col>
      <xdr:colOff>631032</xdr:colOff>
      <xdr:row>0</xdr:row>
      <xdr:rowOff>392906</xdr:rowOff>
    </xdr:to>
    <xdr:sp macro="" textlink="">
      <xdr:nvSpPr>
        <xdr:cNvPr id="8" name="Rectángulo 7">
          <a:hlinkClick xmlns:r="http://schemas.openxmlformats.org/officeDocument/2006/relationships" r:id="rId8"/>
          <a:extLst>
            <a:ext uri="{FF2B5EF4-FFF2-40B4-BE49-F238E27FC236}">
              <a16:creationId xmlns:a16="http://schemas.microsoft.com/office/drawing/2014/main" id="{00000000-0008-0000-0800-000008000000}"/>
            </a:ext>
          </a:extLst>
        </xdr:cNvPr>
        <xdr:cNvSpPr/>
      </xdr:nvSpPr>
      <xdr:spPr>
        <a:xfrm>
          <a:off x="5119688" y="0"/>
          <a:ext cx="1857375" cy="39290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s-CO" sz="1000" u="sng">
              <a:latin typeface="+mj-lt"/>
            </a:rPr>
            <a:t>REGRESAR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comments" Target="../comments2.xml"/><Relationship Id="rId4" Type="http://schemas.openxmlformats.org/officeDocument/2006/relationships/image" Target="../media/image11.png"/></Relationships>
</file>

<file path=xl/worksheets/_rels/sheet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image" Target="../media/image1.png"/></Relationships>
</file>

<file path=xl/worksheets/_rels/sheet3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2.xml"/><Relationship Id="rId1" Type="http://schemas.openxmlformats.org/officeDocument/2006/relationships/printerSettings" Target="../printerSettings/printerSettings32.bin"/><Relationship Id="rId5" Type="http://schemas.openxmlformats.org/officeDocument/2006/relationships/comments" Target="../comments3.xml"/><Relationship Id="rId4" Type="http://schemas.openxmlformats.org/officeDocument/2006/relationships/image" Target="../media/image12.png"/></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3.xml"/><Relationship Id="rId1" Type="http://schemas.openxmlformats.org/officeDocument/2006/relationships/printerSettings" Target="../printerSettings/printerSettings33.bin"/><Relationship Id="rId5" Type="http://schemas.openxmlformats.org/officeDocument/2006/relationships/comments" Target="../comments4.xml"/><Relationship Id="rId4" Type="http://schemas.openxmlformats.org/officeDocument/2006/relationships/image" Target="../media/image1.png"/></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4.xml"/><Relationship Id="rId1" Type="http://schemas.openxmlformats.org/officeDocument/2006/relationships/printerSettings" Target="../printerSettings/printerSettings34.bin"/><Relationship Id="rId5" Type="http://schemas.openxmlformats.org/officeDocument/2006/relationships/comments" Target="../comments5.xml"/><Relationship Id="rId4" Type="http://schemas.openxmlformats.org/officeDocument/2006/relationships/image" Target="../media/image1.png"/></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5.xml"/><Relationship Id="rId1" Type="http://schemas.openxmlformats.org/officeDocument/2006/relationships/printerSettings" Target="../printerSettings/printerSettings35.bin"/><Relationship Id="rId5" Type="http://schemas.openxmlformats.org/officeDocument/2006/relationships/comments" Target="../comments6.xml"/><Relationship Id="rId4" Type="http://schemas.openxmlformats.org/officeDocument/2006/relationships/image" Target="../media/image1.png"/></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6.xml"/><Relationship Id="rId1" Type="http://schemas.openxmlformats.org/officeDocument/2006/relationships/printerSettings" Target="../printerSettings/printerSettings36.bin"/><Relationship Id="rId5" Type="http://schemas.openxmlformats.org/officeDocument/2006/relationships/comments" Target="../comments7.xml"/><Relationship Id="rId4" Type="http://schemas.openxmlformats.org/officeDocument/2006/relationships/image" Target="../media/image1.png"/></Relationships>
</file>

<file path=xl/worksheets/_rels/sheet3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6"/>
  <dimension ref="A1"/>
  <sheetViews>
    <sheetView showGridLines="0" tabSelected="1" view="pageBreakPreview" topLeftCell="A10" zoomScaleNormal="100" zoomScaleSheetLayoutView="100" workbookViewId="0">
      <selection activeCell="J47" sqref="J47"/>
    </sheetView>
  </sheetViews>
  <sheetFormatPr baseColWidth="10" defaultRowHeight="15" x14ac:dyDescent="0.25"/>
  <cols>
    <col min="1" max="2" width="8.85546875" customWidth="1"/>
    <col min="3" max="3" width="4.5703125" customWidth="1"/>
    <col min="4" max="4" width="7.140625" customWidth="1"/>
    <col min="5" max="5" width="6.5703125" customWidth="1"/>
    <col min="6" max="6" width="5.42578125" customWidth="1"/>
    <col min="7" max="7" width="6.7109375" customWidth="1"/>
    <col min="8" max="8" width="8" customWidth="1"/>
  </cols>
  <sheetData/>
  <sheetProtection formatCells="0" formatColumns="0" formatRows="0" insertColumns="0" insertRows="0" insertHyperlinks="0" deleteColumns="0" deleteRows="0" sort="0" autoFilter="0" pivotTables="0"/>
  <pageMargins left="0.7" right="0.7" top="0.75" bottom="0.75" header="0.3" footer="0.3"/>
  <pageSetup orientation="portrait" horizontalDpi="300" verticalDpi="300" r:id="rId1"/>
  <headerFooter>
    <oddHeader>&amp;R&amp;"-,Negrita Cursiva"CU y Tarifas - fecha de corte agosto 2023
Nivel de Tensión 1 , Propiedad de Activos del OR</oddHeader>
  </headerFooter>
  <drawing r:id="rId2"/>
  <pictur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43"/>
  <sheetViews>
    <sheetView showGridLines="0" view="pageBreakPreview" zoomScale="80" zoomScaleNormal="100" zoomScaleSheetLayoutView="80" workbookViewId="0">
      <selection activeCell="A18" sqref="A18"/>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497" t="s">
        <v>129</v>
      </c>
      <c r="C2" s="497"/>
      <c r="D2" s="497"/>
      <c r="E2" s="497"/>
      <c r="F2" s="497"/>
      <c r="G2" s="497"/>
      <c r="H2" s="497"/>
      <c r="I2" s="497"/>
      <c r="J2" s="497"/>
      <c r="K2" s="49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17"/>
      <c r="C3" s="17" t="s">
        <v>50</v>
      </c>
      <c r="D3" s="397"/>
      <c r="E3" s="397"/>
      <c r="F3" s="397"/>
      <c r="G3" s="397"/>
      <c r="H3" s="397"/>
      <c r="I3" s="397"/>
      <c r="J3" s="397"/>
      <c r="K3" s="39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340.28129999999999</v>
      </c>
      <c r="E7" s="4">
        <v>57.433500000000002</v>
      </c>
      <c r="F7" s="4">
        <v>64.394599999999997</v>
      </c>
      <c r="G7" s="4">
        <v>293.48390000000001</v>
      </c>
      <c r="H7" s="4">
        <v>178.0607</v>
      </c>
      <c r="I7" s="4">
        <v>6.7626999999999997</v>
      </c>
      <c r="J7" s="4">
        <v>940.41669999999999</v>
      </c>
      <c r="K7" s="4"/>
      <c r="L7" s="38"/>
      <c r="M7" s="4">
        <v>71.728700000000003</v>
      </c>
      <c r="N7" s="38"/>
      <c r="O7" s="38"/>
      <c r="P7" s="49" t="s">
        <v>379</v>
      </c>
      <c r="Q7" s="32">
        <v>2024</v>
      </c>
      <c r="R7" s="32">
        <v>3</v>
      </c>
      <c r="S7" s="4">
        <v>402.3347</v>
      </c>
      <c r="T7" s="4">
        <v>502.91840000000002</v>
      </c>
      <c r="U7" s="4">
        <v>799.35419999999999</v>
      </c>
      <c r="V7" s="4">
        <v>940.41669999999999</v>
      </c>
      <c r="W7" s="4">
        <v>1128.5</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387.12310000000002</v>
      </c>
      <c r="E8" s="4">
        <v>54.2667</v>
      </c>
      <c r="F8" s="4">
        <v>71.831699999999998</v>
      </c>
      <c r="G8" s="4">
        <v>297.04570000000001</v>
      </c>
      <c r="H8" s="4">
        <v>177.7987</v>
      </c>
      <c r="I8" s="4">
        <v>6.9653999999999998</v>
      </c>
      <c r="J8" s="4">
        <v>995.03129999999999</v>
      </c>
      <c r="K8" s="4"/>
      <c r="L8" s="38"/>
      <c r="M8" s="4">
        <v>71.912199999999999</v>
      </c>
      <c r="N8" s="38"/>
      <c r="O8" s="38"/>
      <c r="P8" s="49" t="s">
        <v>382</v>
      </c>
      <c r="Q8" s="32">
        <v>2024</v>
      </c>
      <c r="R8" s="32">
        <v>4</v>
      </c>
      <c r="S8" s="4">
        <v>405.17</v>
      </c>
      <c r="T8" s="4">
        <v>506.46249999999998</v>
      </c>
      <c r="U8" s="4">
        <v>845.77660000000003</v>
      </c>
      <c r="V8" s="4">
        <v>995.03129999999999</v>
      </c>
      <c r="W8" s="4">
        <v>1194.03756</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391.3947</v>
      </c>
      <c r="E9" s="4">
        <v>47.9634</v>
      </c>
      <c r="F9" s="4">
        <v>70.770899999999997</v>
      </c>
      <c r="G9" s="4">
        <v>285.69439999999997</v>
      </c>
      <c r="H9" s="4">
        <v>182.38740000000001</v>
      </c>
      <c r="I9" s="4">
        <v>38.037300000000002</v>
      </c>
      <c r="J9" s="4">
        <v>1016.2481</v>
      </c>
      <c r="K9" s="4"/>
      <c r="L9" s="38"/>
      <c r="M9" s="4">
        <v>72.942800000000005</v>
      </c>
      <c r="N9" s="38"/>
      <c r="O9" s="38"/>
      <c r="P9" s="49" t="s">
        <v>385</v>
      </c>
      <c r="Q9" s="32">
        <v>2024</v>
      </c>
      <c r="R9" s="32">
        <v>5</v>
      </c>
      <c r="S9" s="4">
        <v>407.57549999999998</v>
      </c>
      <c r="T9" s="4">
        <v>509.46940000000001</v>
      </c>
      <c r="U9" s="4">
        <v>863.81089999999995</v>
      </c>
      <c r="V9" s="4">
        <v>1016.25</v>
      </c>
      <c r="W9" s="4">
        <v>1219.5</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385.44959999999998</v>
      </c>
      <c r="E10" s="4">
        <v>52.837400000000002</v>
      </c>
      <c r="F10" s="4">
        <v>71.542699999999996</v>
      </c>
      <c r="G10" s="4">
        <v>282.13810000000001</v>
      </c>
      <c r="H10" s="4">
        <v>183.2415</v>
      </c>
      <c r="I10" s="4">
        <v>23.8994</v>
      </c>
      <c r="J10" s="4">
        <v>999.1087</v>
      </c>
      <c r="K10" s="4"/>
      <c r="L10" s="38"/>
      <c r="M10" s="4">
        <v>72.744299999999996</v>
      </c>
      <c r="N10" s="38"/>
      <c r="O10" s="38"/>
      <c r="P10" s="49" t="s">
        <v>387</v>
      </c>
      <c r="Q10" s="32">
        <v>2024</v>
      </c>
      <c r="R10" s="32">
        <v>6</v>
      </c>
      <c r="S10" s="4">
        <v>409.29379999999998</v>
      </c>
      <c r="T10" s="4">
        <v>511.6173</v>
      </c>
      <c r="U10" s="4">
        <v>849.24239999999998</v>
      </c>
      <c r="V10" s="4">
        <v>999.1087</v>
      </c>
      <c r="W10" s="4">
        <v>1198.9304399999999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389.52429999999998</v>
      </c>
      <c r="E11" s="4">
        <v>55.932400000000001</v>
      </c>
      <c r="F11" s="4">
        <v>70.463300000000004</v>
      </c>
      <c r="G11" s="4">
        <v>295.065</v>
      </c>
      <c r="H11" s="4">
        <v>180.53550000000001</v>
      </c>
      <c r="I11" s="4">
        <v>26.779599999999999</v>
      </c>
      <c r="J11" s="4">
        <v>1018.3</v>
      </c>
      <c r="K11" s="4"/>
      <c r="L11" s="38"/>
      <c r="M11" s="4">
        <v>71.237300000000005</v>
      </c>
      <c r="N11" s="38"/>
      <c r="O11" s="38"/>
      <c r="P11" s="49" t="s">
        <v>391</v>
      </c>
      <c r="Q11" s="32">
        <v>2024</v>
      </c>
      <c r="R11" s="32">
        <v>7</v>
      </c>
      <c r="S11" s="4">
        <v>410.61130000000003</v>
      </c>
      <c r="T11" s="4">
        <v>513.26419999999996</v>
      </c>
      <c r="U11" s="4">
        <v>865.55510000000004</v>
      </c>
      <c r="V11" s="4">
        <v>1018.3</v>
      </c>
      <c r="W11" s="4">
        <v>1221.9599999999998</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304.27530000000002</v>
      </c>
      <c r="E12" s="4">
        <v>57.142000000000003</v>
      </c>
      <c r="F12" s="4">
        <v>58.626600000000003</v>
      </c>
      <c r="G12" s="4">
        <v>294.54939999999999</v>
      </c>
      <c r="H12" s="4">
        <v>185.1626</v>
      </c>
      <c r="I12" s="4">
        <v>30.622399999999999</v>
      </c>
      <c r="J12" s="4">
        <v>930.37829999999997</v>
      </c>
      <c r="K12" s="4"/>
      <c r="L12" s="38"/>
      <c r="M12" s="4">
        <v>73.242199999999997</v>
      </c>
      <c r="N12" s="38"/>
      <c r="O12" s="38"/>
      <c r="P12" s="49" t="s">
        <v>397</v>
      </c>
      <c r="Q12" s="32">
        <v>2024</v>
      </c>
      <c r="R12" s="32">
        <v>8</v>
      </c>
      <c r="S12" s="4">
        <v>411.44200000000001</v>
      </c>
      <c r="T12" s="4">
        <v>514.30250000000001</v>
      </c>
      <c r="U12" s="4">
        <v>790.82159999999999</v>
      </c>
      <c r="V12" s="4">
        <v>930.37829999999997</v>
      </c>
      <c r="W12" s="4">
        <v>1116.454</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360.20659999999998</v>
      </c>
      <c r="E13" s="4">
        <v>48.551699999999997</v>
      </c>
      <c r="F13" s="4">
        <v>66.511399999999995</v>
      </c>
      <c r="G13" s="4">
        <v>282.0564</v>
      </c>
      <c r="H13" s="4">
        <v>183.37430000000001</v>
      </c>
      <c r="I13" s="4">
        <v>11.017799999999999</v>
      </c>
      <c r="J13" s="4">
        <v>951.71820000000002</v>
      </c>
      <c r="K13" s="4"/>
      <c r="L13" s="38"/>
      <c r="M13" s="4">
        <v>72.758200000000002</v>
      </c>
      <c r="N13" s="38"/>
      <c r="O13" s="38"/>
      <c r="P13" s="49" t="s">
        <v>400</v>
      </c>
      <c r="Q13" s="32">
        <v>2024</v>
      </c>
      <c r="R13" s="32">
        <v>9</v>
      </c>
      <c r="S13" s="4">
        <v>411.44</v>
      </c>
      <c r="T13" s="4">
        <v>514.30250000000001</v>
      </c>
      <c r="U13" s="4">
        <v>808.96050000000002</v>
      </c>
      <c r="V13" s="4">
        <v>951.71820000000002</v>
      </c>
      <c r="W13" s="4">
        <v>1142.0618400000001</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353.54649999999998</v>
      </c>
      <c r="E14" s="4">
        <v>52.269399999999997</v>
      </c>
      <c r="F14" s="4">
        <v>66.650099999999995</v>
      </c>
      <c r="G14" s="4">
        <v>282.73579999999998</v>
      </c>
      <c r="H14" s="4">
        <v>181.69749999999999</v>
      </c>
      <c r="I14" s="4">
        <v>0.12709999999999999</v>
      </c>
      <c r="J14" s="4">
        <v>937.02639999999997</v>
      </c>
      <c r="K14" s="4"/>
      <c r="L14" s="38"/>
      <c r="M14" s="4">
        <v>71.983099999999993</v>
      </c>
      <c r="N14" s="38"/>
      <c r="O14" s="38"/>
      <c r="P14" s="49" t="s">
        <v>403</v>
      </c>
      <c r="Q14" s="32">
        <v>2024</v>
      </c>
      <c r="R14" s="32">
        <v>10</v>
      </c>
      <c r="S14" s="4">
        <v>412.4443</v>
      </c>
      <c r="T14" s="4">
        <v>515.55529999999999</v>
      </c>
      <c r="U14" s="4">
        <v>796.47239999999999</v>
      </c>
      <c r="V14" s="4">
        <v>937.03</v>
      </c>
      <c r="W14" s="4">
        <v>1124.4359999999999</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379.68799999999999</v>
      </c>
      <c r="E15" s="4">
        <v>55.369100000000003</v>
      </c>
      <c r="F15" s="4">
        <v>69.831699999999998</v>
      </c>
      <c r="G15" s="4">
        <v>291.95870000000002</v>
      </c>
      <c r="H15" s="4">
        <v>179.4032</v>
      </c>
      <c r="I15" s="4">
        <v>4.1077000000000004</v>
      </c>
      <c r="J15" s="4">
        <v>980.35839999999996</v>
      </c>
      <c r="K15" s="4"/>
      <c r="L15" s="38"/>
      <c r="M15" s="4">
        <v>70.687399999999997</v>
      </c>
      <c r="N15" s="38"/>
      <c r="O15" s="38"/>
      <c r="P15" s="49" t="s">
        <v>404</v>
      </c>
      <c r="Q15" s="32">
        <v>2024</v>
      </c>
      <c r="R15" s="32">
        <v>11</v>
      </c>
      <c r="S15" s="4">
        <v>411.90030000000002</v>
      </c>
      <c r="T15" s="4">
        <v>514.87530000000004</v>
      </c>
      <c r="U15" s="4">
        <v>833.30460000000005</v>
      </c>
      <c r="V15" s="4">
        <v>980.35839999999996</v>
      </c>
      <c r="W15" s="4">
        <v>1176.4300799999999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339.37709999999998</v>
      </c>
      <c r="E16" s="4">
        <v>58.1922</v>
      </c>
      <c r="F16" s="4">
        <v>64.892600000000002</v>
      </c>
      <c r="G16" s="4">
        <v>299.73989999999998</v>
      </c>
      <c r="H16" s="4">
        <v>184.65639999999999</v>
      </c>
      <c r="I16" s="4">
        <v>4.8136999999999999</v>
      </c>
      <c r="J16" s="4">
        <v>951.67190000000005</v>
      </c>
      <c r="K16" s="4"/>
      <c r="L16" s="38"/>
      <c r="M16" s="4">
        <v>72.353200000000001</v>
      </c>
      <c r="N16" s="38"/>
      <c r="O16" s="38"/>
      <c r="P16" s="49" t="s">
        <v>413</v>
      </c>
      <c r="Q16" s="32">
        <v>2024</v>
      </c>
      <c r="R16" s="32">
        <v>12</v>
      </c>
      <c r="S16" s="4">
        <v>413.01740000000001</v>
      </c>
      <c r="T16" s="4">
        <v>516.27160000000003</v>
      </c>
      <c r="U16" s="4">
        <v>808.92110000000002</v>
      </c>
      <c r="V16" s="4">
        <v>951.67190000000005</v>
      </c>
      <c r="W16" s="4">
        <v>1142.0062800000001</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369.96289999999999</v>
      </c>
      <c r="E17" s="4">
        <v>56.032699999999998</v>
      </c>
      <c r="F17" s="4">
        <v>69.643900000000002</v>
      </c>
      <c r="G17" s="4">
        <v>292.1103</v>
      </c>
      <c r="H17" s="4">
        <v>175.76859999999999</v>
      </c>
      <c r="I17" s="4">
        <v>13.736800000000001</v>
      </c>
      <c r="J17" s="4">
        <v>977.25519999999995</v>
      </c>
      <c r="K17" s="4"/>
      <c r="L17" s="38"/>
      <c r="M17" s="4">
        <v>69.500900000000001</v>
      </c>
      <c r="N17" s="38"/>
      <c r="O17" s="38"/>
      <c r="P17" s="49" t="s">
        <v>417</v>
      </c>
      <c r="Q17" s="32">
        <v>2025</v>
      </c>
      <c r="R17" s="32">
        <v>1</v>
      </c>
      <c r="S17" s="4">
        <v>414.9074</v>
      </c>
      <c r="T17" s="4">
        <v>518.63409999999999</v>
      </c>
      <c r="U17" s="4">
        <v>830.66690000000006</v>
      </c>
      <c r="V17" s="4">
        <v>977.25519999999995</v>
      </c>
      <c r="W17" s="4">
        <v>1172.7062000000001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337.09100000000001</v>
      </c>
      <c r="E18" s="4">
        <v>49.846699999999998</v>
      </c>
      <c r="F18" s="4">
        <v>63.875100000000003</v>
      </c>
      <c r="G18" s="4">
        <v>293.50639999999999</v>
      </c>
      <c r="H18" s="4">
        <v>183.2997</v>
      </c>
      <c r="I18" s="4">
        <v>13.0962</v>
      </c>
      <c r="J18" s="4">
        <v>940.71510000000001</v>
      </c>
      <c r="K18" s="4"/>
      <c r="L18" s="38"/>
      <c r="M18" s="4">
        <v>71</v>
      </c>
      <c r="N18" s="38"/>
      <c r="O18" s="38"/>
      <c r="P18" s="49" t="s">
        <v>484</v>
      </c>
      <c r="Q18" s="32">
        <v>2025</v>
      </c>
      <c r="R18" s="32">
        <v>2</v>
      </c>
      <c r="S18" s="4">
        <v>418.8021</v>
      </c>
      <c r="T18" s="4">
        <v>523.50250000000005</v>
      </c>
      <c r="U18" s="4">
        <v>799.6078</v>
      </c>
      <c r="V18" s="4">
        <v>940.71510000000001</v>
      </c>
      <c r="W18" s="4">
        <f>+V18*1.2</f>
        <v>1128.8581199999999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-8.8851882175212657E-2</v>
      </c>
      <c r="E19" s="366">
        <f t="shared" si="0"/>
        <v>-0.1103998201050458</v>
      </c>
      <c r="F19" s="366">
        <f t="shared" si="0"/>
        <v>-8.2832810913805788E-2</v>
      </c>
      <c r="G19" s="366">
        <f t="shared" si="0"/>
        <v>4.7793590297911092E-3</v>
      </c>
      <c r="H19" s="366">
        <f t="shared" si="0"/>
        <v>4.2846674548241322E-2</v>
      </c>
      <c r="I19" s="366">
        <f t="shared" si="0"/>
        <v>-4.6633859414128537E-2</v>
      </c>
      <c r="J19" s="366">
        <f t="shared" si="0"/>
        <v>-3.7390540362435463E-2</v>
      </c>
      <c r="K19" s="366"/>
      <c r="P19" s="29" t="s">
        <v>96</v>
      </c>
      <c r="Q19" s="2"/>
      <c r="R19" s="2"/>
      <c r="S19" s="367">
        <f>+(S18-S17)/S17</f>
        <v>9.386913802935307E-3</v>
      </c>
      <c r="T19" s="367">
        <f>+(T18-T17)/T17</f>
        <v>9.3869647213711271E-3</v>
      </c>
      <c r="U19" s="367">
        <f>+(U18-U17)/U17</f>
        <v>-3.7390559320468961E-2</v>
      </c>
      <c r="V19" s="367">
        <f>+(V18-V17)/V17</f>
        <v>-3.7390540362435463E-2</v>
      </c>
      <c r="W19" s="367">
        <f>+(W18-W17)/W17</f>
        <v>-3.7390507528654839E-2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6">
    <mergeCell ref="AA22:AI23"/>
    <mergeCell ref="AA26:AI27"/>
    <mergeCell ref="B2:K2"/>
    <mergeCell ref="P4:W4"/>
    <mergeCell ref="Z4:AG4"/>
    <mergeCell ref="A5:K5"/>
    <mergeCell ref="P5:W5"/>
    <mergeCell ref="AA19:AI20"/>
    <mergeCell ref="I1:K1"/>
    <mergeCell ref="P2:Q2"/>
    <mergeCell ref="R2:W2"/>
    <mergeCell ref="Z2:AH2"/>
    <mergeCell ref="P3:Q3"/>
    <mergeCell ref="R3:W3"/>
    <mergeCell ref="Z3:AA3"/>
    <mergeCell ref="AB3:AH3"/>
  </mergeCells>
  <conditionalFormatting sqref="A1:W1048576">
    <cfRule type="expression" dxfId="478"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43"/>
  <sheetViews>
    <sheetView showGridLines="0" view="pageBreakPreview" zoomScale="80" zoomScaleNormal="100" zoomScaleSheetLayoutView="80" workbookViewId="0">
      <selection activeCell="G17" sqref="G17"/>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151</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17"/>
      <c r="C3" s="17" t="s">
        <v>110</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375.51179999999999</v>
      </c>
      <c r="E7" s="4">
        <v>57.433500000000002</v>
      </c>
      <c r="F7" s="4">
        <v>72.018600000000006</v>
      </c>
      <c r="G7" s="4">
        <v>268.05470000000003</v>
      </c>
      <c r="H7" s="4">
        <v>102.18049999999999</v>
      </c>
      <c r="I7" s="4">
        <v>7.0978000000000003</v>
      </c>
      <c r="J7" s="4">
        <v>882.29690000000005</v>
      </c>
      <c r="K7" s="4"/>
      <c r="L7" s="38"/>
      <c r="M7" s="4">
        <v>31.59</v>
      </c>
      <c r="N7" s="38"/>
      <c r="O7" s="38"/>
      <c r="P7" s="49" t="s">
        <v>379</v>
      </c>
      <c r="Q7" s="32">
        <v>2024</v>
      </c>
      <c r="R7" s="32">
        <v>3</v>
      </c>
      <c r="S7" s="4">
        <v>358.81920000000002</v>
      </c>
      <c r="T7" s="4">
        <v>448.52390000000003</v>
      </c>
      <c r="U7" s="4">
        <v>749.95240000000001</v>
      </c>
      <c r="V7" s="4">
        <v>882.29690000000005</v>
      </c>
      <c r="W7" s="4">
        <v>1058.7563</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381.34399999999999</v>
      </c>
      <c r="E8" s="4">
        <v>54.2667</v>
      </c>
      <c r="F8" s="4">
        <v>73.480999999999995</v>
      </c>
      <c r="G8" s="4">
        <v>266.13409999999999</v>
      </c>
      <c r="H8" s="4">
        <v>107.8526</v>
      </c>
      <c r="I8" s="4">
        <v>7.1456</v>
      </c>
      <c r="J8" s="4">
        <v>890.22400000000005</v>
      </c>
      <c r="K8" s="4"/>
      <c r="L8" s="38"/>
      <c r="M8" s="4">
        <v>32.69</v>
      </c>
      <c r="N8" s="38"/>
      <c r="O8" s="38"/>
      <c r="P8" s="49" t="s">
        <v>382</v>
      </c>
      <c r="Q8" s="32">
        <v>2024</v>
      </c>
      <c r="R8" s="32">
        <v>4</v>
      </c>
      <c r="S8" s="4">
        <v>361.34769999999997</v>
      </c>
      <c r="T8" s="4">
        <v>451.68450000000001</v>
      </c>
      <c r="U8" s="4">
        <v>756.69039999999995</v>
      </c>
      <c r="V8" s="4">
        <v>890.22400000000005</v>
      </c>
      <c r="W8" s="4">
        <v>1068.2688000000001</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384.77499999999998</v>
      </c>
      <c r="E9" s="4">
        <v>47.9634</v>
      </c>
      <c r="F9" s="4">
        <v>72.303399999999996</v>
      </c>
      <c r="G9" s="4">
        <v>257.12290000000002</v>
      </c>
      <c r="H9" s="4">
        <v>106.6811</v>
      </c>
      <c r="I9" s="4">
        <v>36.811799999999998</v>
      </c>
      <c r="J9" s="4">
        <v>905.6576</v>
      </c>
      <c r="K9" s="4"/>
      <c r="L9" s="38"/>
      <c r="M9" s="4">
        <v>31.89</v>
      </c>
      <c r="N9" s="38"/>
      <c r="O9" s="38"/>
      <c r="P9" s="49" t="s">
        <v>385</v>
      </c>
      <c r="Q9" s="32">
        <v>2024</v>
      </c>
      <c r="R9" s="32">
        <v>5</v>
      </c>
      <c r="S9" s="4">
        <v>363.49310000000003</v>
      </c>
      <c r="T9" s="4">
        <v>454.36630000000002</v>
      </c>
      <c r="U9" s="4">
        <v>769.80899999999997</v>
      </c>
      <c r="V9" s="4">
        <v>905.6576</v>
      </c>
      <c r="W9" s="4">
        <v>1086.7891</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381.57600000000002</v>
      </c>
      <c r="E10" s="4">
        <v>52.837400000000002</v>
      </c>
      <c r="F10" s="4">
        <v>73.468599999999995</v>
      </c>
      <c r="G10" s="4">
        <v>257.9468</v>
      </c>
      <c r="H10" s="4">
        <v>101.64190000000001</v>
      </c>
      <c r="I10" s="4">
        <v>24.381599999999999</v>
      </c>
      <c r="J10" s="4">
        <v>891.85230000000001</v>
      </c>
      <c r="K10" s="4"/>
      <c r="L10" s="38"/>
      <c r="M10" s="4">
        <v>29.34</v>
      </c>
      <c r="N10" s="38"/>
      <c r="O10" s="38"/>
      <c r="P10" s="49" t="s">
        <v>387</v>
      </c>
      <c r="Q10" s="32">
        <v>2024</v>
      </c>
      <c r="R10" s="32">
        <v>6</v>
      </c>
      <c r="S10" s="4">
        <v>365.02550000000002</v>
      </c>
      <c r="T10" s="4">
        <v>456.28179999999998</v>
      </c>
      <c r="U10" s="4">
        <v>758.07449999999994</v>
      </c>
      <c r="V10" s="4">
        <v>891.85230000000001</v>
      </c>
      <c r="W10" s="4">
        <v>1070.2228</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351.54750000000001</v>
      </c>
      <c r="E11" s="4">
        <v>55.932400000000001</v>
      </c>
      <c r="F11" s="4">
        <v>67.130200000000002</v>
      </c>
      <c r="G11" s="4">
        <v>266.31639999999999</v>
      </c>
      <c r="H11" s="4">
        <v>104.9736</v>
      </c>
      <c r="I11" s="4">
        <v>25.959800000000001</v>
      </c>
      <c r="J11" s="4">
        <v>871.85990000000004</v>
      </c>
      <c r="K11" s="4"/>
      <c r="L11" s="38"/>
      <c r="M11" s="4">
        <v>30.87</v>
      </c>
      <c r="N11" s="38"/>
      <c r="O11" s="38"/>
      <c r="P11" s="49" t="s">
        <v>391</v>
      </c>
      <c r="Q11" s="32">
        <v>2024</v>
      </c>
      <c r="R11" s="32">
        <v>7</v>
      </c>
      <c r="S11" s="4">
        <v>366.2004</v>
      </c>
      <c r="T11" s="4">
        <v>457.75040000000001</v>
      </c>
      <c r="U11" s="4">
        <v>741.08090000000004</v>
      </c>
      <c r="V11" s="4">
        <v>871.85990000000004</v>
      </c>
      <c r="W11" s="4">
        <v>1046.23188</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324.76420000000002</v>
      </c>
      <c r="E12" s="4">
        <v>57.142000000000003</v>
      </c>
      <c r="F12" s="4">
        <v>63.423099999999998</v>
      </c>
      <c r="G12" s="4">
        <v>265.54629999999997</v>
      </c>
      <c r="H12" s="4">
        <v>104.2867</v>
      </c>
      <c r="I12" s="4">
        <v>31.037099999999999</v>
      </c>
      <c r="J12" s="4">
        <v>846.19939999999997</v>
      </c>
      <c r="K12" s="4"/>
      <c r="L12" s="38"/>
      <c r="M12" s="4">
        <v>30.78</v>
      </c>
      <c r="N12" s="38"/>
      <c r="O12" s="38"/>
      <c r="P12" s="49" t="s">
        <v>397</v>
      </c>
      <c r="Q12" s="32">
        <v>2024</v>
      </c>
      <c r="R12" s="32">
        <v>8</v>
      </c>
      <c r="S12" s="4">
        <v>366.94110000000001</v>
      </c>
      <c r="T12" s="4">
        <v>458.67619999999999</v>
      </c>
      <c r="U12" s="4">
        <v>719.26949999999999</v>
      </c>
      <c r="V12" s="4">
        <v>846.19939999999997</v>
      </c>
      <c r="W12" s="4">
        <v>1015.4393</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338.6302</v>
      </c>
      <c r="E13" s="4">
        <v>48.551699999999997</v>
      </c>
      <c r="F13" s="4">
        <v>65.270799999999994</v>
      </c>
      <c r="G13" s="4">
        <v>266.90109999999999</v>
      </c>
      <c r="H13" s="4">
        <v>109.3318</v>
      </c>
      <c r="I13" s="4">
        <v>11.018599999999999</v>
      </c>
      <c r="J13" s="4">
        <v>839.70420000000001</v>
      </c>
      <c r="K13" s="4"/>
      <c r="L13" s="38"/>
      <c r="M13" s="4">
        <v>32.880000000000003</v>
      </c>
      <c r="N13" s="38"/>
      <c r="O13" s="38"/>
      <c r="P13" s="49" t="s">
        <v>400</v>
      </c>
      <c r="Q13" s="32">
        <v>2024</v>
      </c>
      <c r="R13" s="32">
        <v>9</v>
      </c>
      <c r="S13" s="4">
        <v>366.94110000000001</v>
      </c>
      <c r="T13" s="4">
        <v>458.67619999999999</v>
      </c>
      <c r="U13" s="4">
        <v>713.74860000000001</v>
      </c>
      <c r="V13" s="4">
        <v>839.70420000000001</v>
      </c>
      <c r="W13" s="4">
        <v>1007.645</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343.82639999999998</v>
      </c>
      <c r="E14" s="4">
        <v>52.269399999999997</v>
      </c>
      <c r="F14" s="4">
        <v>67.3065</v>
      </c>
      <c r="G14" s="4">
        <v>264.60090000000002</v>
      </c>
      <c r="H14" s="4">
        <v>105.7025</v>
      </c>
      <c r="I14" s="4">
        <v>0.1452</v>
      </c>
      <c r="J14" s="4">
        <v>833.85090000000002</v>
      </c>
      <c r="K14" s="4"/>
      <c r="L14" s="38"/>
      <c r="M14" s="4">
        <v>31.4</v>
      </c>
      <c r="N14" s="38"/>
      <c r="O14" s="38"/>
      <c r="P14" s="49" t="s">
        <v>403</v>
      </c>
      <c r="Q14" s="32">
        <v>2024</v>
      </c>
      <c r="R14" s="32">
        <v>10</v>
      </c>
      <c r="S14" s="4">
        <v>367.83499999999998</v>
      </c>
      <c r="T14" s="4">
        <v>459.79360000000003</v>
      </c>
      <c r="U14" s="4">
        <v>708.77329999999995</v>
      </c>
      <c r="V14" s="4">
        <v>833.85</v>
      </c>
      <c r="W14" s="4">
        <v>1000.62</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367.78840000000002</v>
      </c>
      <c r="E15" s="4">
        <v>55.369100000000003</v>
      </c>
      <c r="F15" s="4">
        <v>70.509100000000004</v>
      </c>
      <c r="G15" s="4">
        <v>263.1506</v>
      </c>
      <c r="H15" s="4">
        <v>103.0534</v>
      </c>
      <c r="I15" s="4">
        <v>4.5552999999999999</v>
      </c>
      <c r="J15" s="4">
        <v>864.42589999999996</v>
      </c>
      <c r="K15" s="4"/>
      <c r="L15" s="38"/>
      <c r="M15" s="4">
        <v>30.33</v>
      </c>
      <c r="N15" s="38"/>
      <c r="O15" s="38"/>
      <c r="P15" s="49" t="s">
        <v>404</v>
      </c>
      <c r="Q15" s="32">
        <v>2024</v>
      </c>
      <c r="R15" s="32">
        <v>11</v>
      </c>
      <c r="S15" s="4">
        <v>367.34969999999998</v>
      </c>
      <c r="T15" s="4">
        <v>459.18700000000001</v>
      </c>
      <c r="U15" s="4">
        <v>734.76199999999994</v>
      </c>
      <c r="V15" s="4">
        <v>864.42589999999996</v>
      </c>
      <c r="W15" s="4">
        <v>1037.3109999999999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356.76479999999998</v>
      </c>
      <c r="E16" s="4">
        <v>58.1922</v>
      </c>
      <c r="F16" s="4">
        <v>69.747200000000007</v>
      </c>
      <c r="G16" s="4">
        <v>280.71679999999998</v>
      </c>
      <c r="H16" s="4">
        <v>106.2989</v>
      </c>
      <c r="I16" s="4">
        <v>5.6417999999999999</v>
      </c>
      <c r="J16" s="4">
        <v>877.36170000000004</v>
      </c>
      <c r="K16" s="4"/>
      <c r="L16" s="38"/>
      <c r="M16" s="4">
        <v>30.87</v>
      </c>
      <c r="N16" s="38"/>
      <c r="O16" s="38"/>
      <c r="P16" s="49" t="s">
        <v>413</v>
      </c>
      <c r="Q16" s="32">
        <v>2024</v>
      </c>
      <c r="R16" s="32">
        <v>12</v>
      </c>
      <c r="S16" s="4">
        <v>368.3458</v>
      </c>
      <c r="T16" s="4">
        <v>460.43209999999999</v>
      </c>
      <c r="U16" s="4">
        <v>745.75739999999996</v>
      </c>
      <c r="V16" s="4">
        <v>877.36170000000004</v>
      </c>
      <c r="W16" s="4">
        <v>1052.83404</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358.49130000000002</v>
      </c>
      <c r="E17" s="4">
        <v>56.032699999999998</v>
      </c>
      <c r="F17" s="4">
        <v>70.220299999999995</v>
      </c>
      <c r="G17" s="4">
        <v>280.90649999999999</v>
      </c>
      <c r="H17" s="4">
        <v>75.329599999999999</v>
      </c>
      <c r="I17" s="4">
        <v>12.9419</v>
      </c>
      <c r="J17" s="4">
        <v>853.92229999999995</v>
      </c>
      <c r="K17" s="4"/>
      <c r="L17" s="38"/>
      <c r="M17" s="4">
        <v>0</v>
      </c>
      <c r="N17" s="38"/>
      <c r="O17" s="38"/>
      <c r="P17" s="49" t="s">
        <v>417</v>
      </c>
      <c r="Q17" s="32">
        <v>2025</v>
      </c>
      <c r="R17" s="32">
        <v>1</v>
      </c>
      <c r="S17" s="4">
        <v>370.03149999999999</v>
      </c>
      <c r="T17" s="4">
        <v>462.53919999999999</v>
      </c>
      <c r="U17" s="4">
        <v>725.83399999999995</v>
      </c>
      <c r="V17" s="4">
        <v>853.92229999999995</v>
      </c>
      <c r="W17" s="4">
        <v>1024.7067599999998</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361.7</v>
      </c>
      <c r="E18" s="4">
        <v>49.846699999999998</v>
      </c>
      <c r="F18" s="4">
        <v>69.8904</v>
      </c>
      <c r="G18" s="4">
        <v>272.9821</v>
      </c>
      <c r="H18" s="4">
        <v>76.382599999999996</v>
      </c>
      <c r="I18" s="4">
        <v>12.9039</v>
      </c>
      <c r="J18" s="4">
        <v>843.70569999999998</v>
      </c>
      <c r="K18" s="4"/>
      <c r="L18" s="38"/>
      <c r="M18" s="4">
        <v>0</v>
      </c>
      <c r="N18" s="38"/>
      <c r="O18" s="38"/>
      <c r="P18" s="49" t="s">
        <v>484</v>
      </c>
      <c r="Q18" s="32">
        <v>2025</v>
      </c>
      <c r="R18" s="32">
        <v>2</v>
      </c>
      <c r="S18" s="4">
        <v>373.505</v>
      </c>
      <c r="T18" s="4">
        <v>466.8811</v>
      </c>
      <c r="U18" s="4">
        <v>717.14980000000003</v>
      </c>
      <c r="V18" s="4">
        <v>843.70569999999998</v>
      </c>
      <c r="W18" s="4">
        <v>1012.4468000000001</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8.9505658854202724E-3</v>
      </c>
      <c r="E19" s="366">
        <f t="shared" si="0"/>
        <v>-0.1103998201050458</v>
      </c>
      <c r="F19" s="366">
        <f t="shared" si="0"/>
        <v>-4.6980716402521064E-3</v>
      </c>
      <c r="G19" s="366">
        <f t="shared" si="0"/>
        <v>-2.8210098377929992E-2</v>
      </c>
      <c r="H19" s="366">
        <f t="shared" si="0"/>
        <v>1.3978568849429671E-2</v>
      </c>
      <c r="I19" s="366">
        <f t="shared" si="0"/>
        <v>-2.9361994761202184E-3</v>
      </c>
      <c r="J19" s="366">
        <f t="shared" si="0"/>
        <v>-1.1964320407137713E-2</v>
      </c>
      <c r="K19" s="366"/>
      <c r="P19" s="29" t="s">
        <v>96</v>
      </c>
      <c r="Q19" s="2"/>
      <c r="R19" s="2"/>
      <c r="S19" s="367">
        <f>+(S18-S17)/S17</f>
        <v>9.3870386710320653E-3</v>
      </c>
      <c r="T19" s="367">
        <f>+(T18-T17)/T17</f>
        <v>9.3870962720565294E-3</v>
      </c>
      <c r="U19" s="367">
        <f>+(U18-U17)/U17</f>
        <v>-1.1964443660671613E-2</v>
      </c>
      <c r="V19" s="367">
        <f>+(V18-V17)/V17</f>
        <v>-1.1964320407137713E-2</v>
      </c>
      <c r="W19" s="367">
        <f>+(W18-W17)/W17</f>
        <v>-1.1964359442695345E-2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7"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43"/>
  <sheetViews>
    <sheetView showGridLines="0" view="pageBreakPreview" topLeftCell="A4" zoomScale="80" zoomScaleNormal="100" zoomScaleSheetLayoutView="80" workbookViewId="0">
      <selection activeCell="A18" sqref="A18"/>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497" t="s">
        <v>130</v>
      </c>
      <c r="C2" s="497"/>
      <c r="D2" s="497"/>
      <c r="E2" s="497"/>
      <c r="F2" s="497"/>
      <c r="G2" s="497"/>
      <c r="H2" s="497"/>
      <c r="I2" s="497"/>
      <c r="J2" s="497"/>
      <c r="K2" s="49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497" t="s">
        <v>16</v>
      </c>
      <c r="C3" s="497"/>
      <c r="D3" s="497"/>
      <c r="E3" s="497"/>
      <c r="F3" s="497"/>
      <c r="G3" s="497"/>
      <c r="H3" s="497"/>
      <c r="I3" s="497"/>
      <c r="J3" s="497"/>
      <c r="K3" s="49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382.37</v>
      </c>
      <c r="E7" s="4">
        <v>57.43</v>
      </c>
      <c r="F7" s="4">
        <v>68.599999999999994</v>
      </c>
      <c r="G7" s="4">
        <v>188.27</v>
      </c>
      <c r="H7" s="4">
        <v>175.26</v>
      </c>
      <c r="I7" s="4">
        <v>6.39</v>
      </c>
      <c r="J7" s="4">
        <v>878.32</v>
      </c>
      <c r="K7" s="4"/>
      <c r="L7" s="38"/>
      <c r="M7" s="4"/>
      <c r="N7" s="38"/>
      <c r="O7" s="38"/>
      <c r="P7" s="49" t="s">
        <v>379</v>
      </c>
      <c r="Q7" s="32">
        <v>2024</v>
      </c>
      <c r="R7" s="32">
        <v>3</v>
      </c>
      <c r="S7" s="4">
        <v>393.89</v>
      </c>
      <c r="T7" s="4">
        <v>492.36</v>
      </c>
      <c r="U7" s="4">
        <v>746.57</v>
      </c>
      <c r="V7" s="4">
        <v>878.32</v>
      </c>
      <c r="W7" s="4">
        <v>1053.98</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409.71</v>
      </c>
      <c r="E8" s="4">
        <v>54.27</v>
      </c>
      <c r="F8" s="4">
        <v>72.92</v>
      </c>
      <c r="G8" s="4">
        <v>183.46</v>
      </c>
      <c r="H8" s="4">
        <v>171.33</v>
      </c>
      <c r="I8" s="4">
        <v>8.3699999999999992</v>
      </c>
      <c r="J8" s="4">
        <v>900.06</v>
      </c>
      <c r="K8" s="4"/>
      <c r="L8" s="38"/>
      <c r="M8" s="4"/>
      <c r="N8" s="38"/>
      <c r="O8" s="38"/>
      <c r="P8" s="49" t="s">
        <v>382</v>
      </c>
      <c r="Q8" s="32">
        <v>2024</v>
      </c>
      <c r="R8" s="32">
        <v>4</v>
      </c>
      <c r="S8" s="4">
        <v>396.66</v>
      </c>
      <c r="T8" s="4">
        <v>495.83</v>
      </c>
      <c r="U8" s="4">
        <v>765.05</v>
      </c>
      <c r="V8" s="4">
        <v>900.06</v>
      </c>
      <c r="W8" s="4">
        <v>1080.0719999999999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416.31</v>
      </c>
      <c r="E9" s="4">
        <v>47.96</v>
      </c>
      <c r="F9" s="4">
        <v>72.09</v>
      </c>
      <c r="G9" s="4">
        <v>184.17</v>
      </c>
      <c r="H9" s="4">
        <v>179.73</v>
      </c>
      <c r="I9" s="4">
        <v>48.42</v>
      </c>
      <c r="J9" s="4">
        <v>948.69</v>
      </c>
      <c r="K9" s="4"/>
      <c r="L9" s="38"/>
      <c r="M9" s="4"/>
      <c r="N9" s="38"/>
      <c r="O9" s="38"/>
      <c r="P9" s="49" t="s">
        <v>385</v>
      </c>
      <c r="Q9" s="32">
        <v>2024</v>
      </c>
      <c r="R9" s="32">
        <v>5</v>
      </c>
      <c r="S9" s="4">
        <v>399.02</v>
      </c>
      <c r="T9" s="4">
        <v>498.77</v>
      </c>
      <c r="U9" s="4">
        <v>806.39</v>
      </c>
      <c r="V9" s="4">
        <v>948.69</v>
      </c>
      <c r="W9" s="4">
        <v>1138.4280000000001</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412.35</v>
      </c>
      <c r="E10" s="4">
        <v>52.84</v>
      </c>
      <c r="F10" s="4">
        <v>73.180000000000007</v>
      </c>
      <c r="G10" s="4">
        <v>181.92</v>
      </c>
      <c r="H10" s="4">
        <v>180.06</v>
      </c>
      <c r="I10" s="4">
        <v>28.93</v>
      </c>
      <c r="J10" s="4">
        <v>929.28</v>
      </c>
      <c r="K10" s="4"/>
      <c r="L10" s="38"/>
      <c r="M10" s="4"/>
      <c r="N10" s="38"/>
      <c r="O10" s="38"/>
      <c r="P10" s="49" t="s">
        <v>387</v>
      </c>
      <c r="Q10" s="32">
        <v>2024</v>
      </c>
      <c r="R10" s="32">
        <v>6</v>
      </c>
      <c r="S10" s="4">
        <v>400.7</v>
      </c>
      <c r="T10" s="4">
        <v>500.87</v>
      </c>
      <c r="U10" s="4">
        <v>789.89</v>
      </c>
      <c r="V10" s="4">
        <v>929.28</v>
      </c>
      <c r="W10" s="4">
        <v>1115.136</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424.26</v>
      </c>
      <c r="E11" s="4">
        <v>55.93</v>
      </c>
      <c r="F11" s="4">
        <v>73.739999999999995</v>
      </c>
      <c r="G11" s="4">
        <v>185.59</v>
      </c>
      <c r="H11" s="4">
        <v>178.7</v>
      </c>
      <c r="I11" s="4">
        <v>33.22</v>
      </c>
      <c r="J11" s="4">
        <v>951.44</v>
      </c>
      <c r="K11" s="4"/>
      <c r="L11" s="38"/>
      <c r="M11" s="4"/>
      <c r="N11" s="38"/>
      <c r="O11" s="38"/>
      <c r="P11" s="49" t="s">
        <v>391</v>
      </c>
      <c r="Q11" s="32">
        <v>2024</v>
      </c>
      <c r="R11" s="32">
        <v>7</v>
      </c>
      <c r="S11" s="4">
        <v>401.99</v>
      </c>
      <c r="T11" s="4">
        <v>502.49</v>
      </c>
      <c r="U11" s="4">
        <v>808.72</v>
      </c>
      <c r="V11" s="4">
        <v>951.44</v>
      </c>
      <c r="W11" s="4">
        <v>1141.7280000000001</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422.52</v>
      </c>
      <c r="E12" s="4">
        <v>57.14</v>
      </c>
      <c r="F12" s="4">
        <v>74.23</v>
      </c>
      <c r="G12" s="4">
        <v>183.27</v>
      </c>
      <c r="H12" s="4">
        <v>183.22</v>
      </c>
      <c r="I12" s="4">
        <v>36.14</v>
      </c>
      <c r="J12" s="4">
        <v>956.51</v>
      </c>
      <c r="K12" s="4"/>
      <c r="L12" s="38"/>
      <c r="M12" s="4"/>
      <c r="N12" s="38"/>
      <c r="O12" s="38"/>
      <c r="P12" s="49" t="s">
        <v>397</v>
      </c>
      <c r="Q12" s="32">
        <v>2024</v>
      </c>
      <c r="R12" s="32">
        <v>8</v>
      </c>
      <c r="S12" s="4">
        <v>402.8</v>
      </c>
      <c r="T12" s="4">
        <v>503.5</v>
      </c>
      <c r="U12" s="4">
        <v>813.03</v>
      </c>
      <c r="V12" s="4">
        <v>956.51</v>
      </c>
      <c r="W12" s="4">
        <v>1147.8119999999999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415.93</v>
      </c>
      <c r="E13" s="4">
        <v>48.55</v>
      </c>
      <c r="F13" s="4">
        <v>72.489999999999995</v>
      </c>
      <c r="G13" s="4">
        <v>180.92</v>
      </c>
      <c r="H13" s="4">
        <v>185.2</v>
      </c>
      <c r="I13" s="4">
        <v>12.82</v>
      </c>
      <c r="J13" s="4">
        <v>915.91</v>
      </c>
      <c r="K13" s="4"/>
      <c r="L13" s="38"/>
      <c r="M13" s="4"/>
      <c r="N13" s="38"/>
      <c r="O13" s="38"/>
      <c r="P13" s="49" t="s">
        <v>400</v>
      </c>
      <c r="Q13" s="32">
        <v>2024</v>
      </c>
      <c r="R13" s="32">
        <v>9</v>
      </c>
      <c r="S13" s="4">
        <v>402.8</v>
      </c>
      <c r="T13" s="4">
        <v>503.5</v>
      </c>
      <c r="U13" s="4">
        <v>778.52</v>
      </c>
      <c r="V13" s="4">
        <v>915.91</v>
      </c>
      <c r="W13" s="4">
        <v>1099.0919999999999</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425.3</v>
      </c>
      <c r="E14" s="4">
        <v>52.27</v>
      </c>
      <c r="F14" s="4">
        <v>74.88</v>
      </c>
      <c r="G14" s="4">
        <v>182.82</v>
      </c>
      <c r="H14" s="4">
        <v>179.52</v>
      </c>
      <c r="I14" s="4">
        <v>1.23</v>
      </c>
      <c r="J14" s="4">
        <v>916.02</v>
      </c>
      <c r="K14" s="4"/>
      <c r="L14" s="38"/>
      <c r="M14" s="4"/>
      <c r="N14" s="38"/>
      <c r="O14" s="38"/>
      <c r="P14" s="49" t="s">
        <v>403</v>
      </c>
      <c r="Q14" s="32">
        <v>2024</v>
      </c>
      <c r="R14" s="32">
        <v>10</v>
      </c>
      <c r="S14" s="4">
        <v>403.78</v>
      </c>
      <c r="T14" s="4">
        <v>504.73</v>
      </c>
      <c r="U14" s="4">
        <v>778.62</v>
      </c>
      <c r="V14" s="4">
        <v>916.02</v>
      </c>
      <c r="W14" s="4">
        <v>1099.2239999999999</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420.21</v>
      </c>
      <c r="E15" s="4">
        <v>55.37</v>
      </c>
      <c r="F15" s="4">
        <v>73.42</v>
      </c>
      <c r="G15" s="4">
        <v>184.07</v>
      </c>
      <c r="H15" s="4">
        <v>181.67</v>
      </c>
      <c r="I15" s="4">
        <v>6.52</v>
      </c>
      <c r="J15" s="4">
        <v>921.26</v>
      </c>
      <c r="K15" s="4"/>
      <c r="L15" s="38"/>
      <c r="M15" s="4"/>
      <c r="N15" s="38"/>
      <c r="O15" s="38"/>
      <c r="P15" s="49" t="s">
        <v>404</v>
      </c>
      <c r="Q15" s="32">
        <v>2024</v>
      </c>
      <c r="R15" s="32">
        <v>11</v>
      </c>
      <c r="S15" s="4">
        <v>402.27</v>
      </c>
      <c r="T15" s="4">
        <v>502.84</v>
      </c>
      <c r="U15" s="4">
        <v>783.07</v>
      </c>
      <c r="V15" s="4">
        <v>921.26</v>
      </c>
      <c r="W15" s="4">
        <v>1105.5119999999999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429.54</v>
      </c>
      <c r="E16" s="4">
        <v>58.19</v>
      </c>
      <c r="F16" s="4">
        <v>75.48</v>
      </c>
      <c r="G16" s="4">
        <v>188.88</v>
      </c>
      <c r="H16" s="4">
        <v>182.74</v>
      </c>
      <c r="I16" s="4">
        <v>7.69</v>
      </c>
      <c r="J16" s="4">
        <v>942.52</v>
      </c>
      <c r="K16" s="4"/>
      <c r="L16" s="38"/>
      <c r="M16" s="4"/>
      <c r="N16" s="38"/>
      <c r="O16" s="38"/>
      <c r="P16" s="49" t="s">
        <v>413</v>
      </c>
      <c r="Q16" s="32">
        <v>2024</v>
      </c>
      <c r="R16" s="32">
        <v>12</v>
      </c>
      <c r="S16" s="4">
        <v>403.36</v>
      </c>
      <c r="T16" s="4">
        <v>504.2</v>
      </c>
      <c r="U16" s="4">
        <v>801.14</v>
      </c>
      <c r="V16" s="4">
        <v>942.52</v>
      </c>
      <c r="W16" s="4">
        <v>1131.0239999999999</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417.66</v>
      </c>
      <c r="E17" s="4">
        <v>56.03</v>
      </c>
      <c r="F17" s="4">
        <v>74.22</v>
      </c>
      <c r="G17" s="4">
        <v>187.72</v>
      </c>
      <c r="H17" s="4">
        <v>185.88</v>
      </c>
      <c r="I17" s="4">
        <v>3.73</v>
      </c>
      <c r="J17" s="4">
        <v>925.24</v>
      </c>
      <c r="K17" s="4"/>
      <c r="L17" s="38"/>
      <c r="M17" s="4"/>
      <c r="N17" s="38"/>
      <c r="O17" s="38"/>
      <c r="P17" s="49" t="s">
        <v>417</v>
      </c>
      <c r="Q17" s="32">
        <v>2025</v>
      </c>
      <c r="R17" s="32">
        <v>1</v>
      </c>
      <c r="S17" s="4">
        <v>405.21</v>
      </c>
      <c r="T17" s="4">
        <v>506.51</v>
      </c>
      <c r="U17" s="4">
        <v>786.46</v>
      </c>
      <c r="V17" s="4">
        <v>925.25</v>
      </c>
      <c r="W17" s="4">
        <v>1110.3</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402.51</v>
      </c>
      <c r="E18" s="4">
        <v>49.85</v>
      </c>
      <c r="F18" s="4">
        <v>70.72</v>
      </c>
      <c r="G18" s="4">
        <v>189.56</v>
      </c>
      <c r="H18" s="4">
        <v>187.16</v>
      </c>
      <c r="I18" s="4">
        <v>17.5</v>
      </c>
      <c r="J18" s="4">
        <v>917.3</v>
      </c>
      <c r="K18" s="4"/>
      <c r="L18" s="38"/>
      <c r="M18" s="4"/>
      <c r="N18" s="38"/>
      <c r="O18" s="38"/>
      <c r="P18" s="49" t="s">
        <v>484</v>
      </c>
      <c r="Q18" s="32">
        <v>2025</v>
      </c>
      <c r="R18" s="32">
        <v>2</v>
      </c>
      <c r="S18" s="4">
        <v>409.01</v>
      </c>
      <c r="T18" s="4">
        <v>511.26</v>
      </c>
      <c r="U18" s="4">
        <v>779.71</v>
      </c>
      <c r="V18" s="4">
        <v>917.3</v>
      </c>
      <c r="W18" s="4">
        <f>+V18*1.2</f>
        <v>1100.76</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-3.6273523918977237E-2</v>
      </c>
      <c r="E19" s="366">
        <f t="shared" si="0"/>
        <v>-0.11029805461359984</v>
      </c>
      <c r="F19" s="366">
        <f t="shared" si="0"/>
        <v>-4.715710051199138E-2</v>
      </c>
      <c r="G19" s="366">
        <f t="shared" si="0"/>
        <v>9.8018325165139756E-3</v>
      </c>
      <c r="H19" s="366">
        <f t="shared" si="0"/>
        <v>6.8861631159888165E-3</v>
      </c>
      <c r="I19" s="366">
        <f t="shared" si="0"/>
        <v>3.6916890080428955</v>
      </c>
      <c r="J19" s="366">
        <f t="shared" si="0"/>
        <v>-8.5815572175868479E-3</v>
      </c>
      <c r="K19" s="366"/>
      <c r="P19" s="29" t="s">
        <v>96</v>
      </c>
      <c r="Q19" s="2"/>
      <c r="R19" s="2"/>
      <c r="S19" s="367">
        <f>+(S18-S17)/S17</f>
        <v>9.3778534587004563E-3</v>
      </c>
      <c r="T19" s="367">
        <f>+(T18-T17)/T17</f>
        <v>9.3778997453159863E-3</v>
      </c>
      <c r="U19" s="367">
        <f>+(U18-U17)/U17</f>
        <v>-8.5827632683162514E-3</v>
      </c>
      <c r="V19" s="367">
        <f>+(V18-V17)/V17</f>
        <v>-8.5922723588219892E-3</v>
      </c>
      <c r="W19" s="367">
        <f>+(W18-W17)/W17</f>
        <v>-8.5922723588219077E-3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7">
    <mergeCell ref="AA26:AI27"/>
    <mergeCell ref="B2:K2"/>
    <mergeCell ref="B3:K3"/>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6"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43"/>
  <sheetViews>
    <sheetView showGridLines="0" view="pageBreakPreview" zoomScale="80" zoomScaleNormal="100" zoomScaleSheetLayoutView="80" workbookViewId="0">
      <selection activeCell="W18" sqref="W18"/>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131</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61</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377.8064</v>
      </c>
      <c r="E7" s="4">
        <v>57.433500000000002</v>
      </c>
      <c r="F7" s="4">
        <v>81.663399999999996</v>
      </c>
      <c r="G7" s="4">
        <v>268.05470000000003</v>
      </c>
      <c r="H7" s="4">
        <v>145.23349999999999</v>
      </c>
      <c r="I7" s="4">
        <v>6.47</v>
      </c>
      <c r="J7" s="4">
        <v>936.66150000000005</v>
      </c>
      <c r="K7" s="4"/>
      <c r="L7" s="38"/>
      <c r="M7" s="4">
        <v>27.269353321050247</v>
      </c>
      <c r="N7" s="38"/>
      <c r="O7" s="38"/>
      <c r="P7" s="49" t="s">
        <v>379</v>
      </c>
      <c r="Q7" s="32">
        <v>2024</v>
      </c>
      <c r="R7" s="32">
        <v>3</v>
      </c>
      <c r="S7" s="4">
        <v>374.66460000000001</v>
      </c>
      <c r="T7" s="4">
        <v>468.33080000000001</v>
      </c>
      <c r="U7" s="4">
        <v>796.16229999999996</v>
      </c>
      <c r="V7" s="4">
        <v>936.66150000000005</v>
      </c>
      <c r="W7" s="4">
        <v>1123.9938</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394.64530000000002</v>
      </c>
      <c r="E8" s="4">
        <v>54.2667</v>
      </c>
      <c r="F8" s="4">
        <v>85.001099999999994</v>
      </c>
      <c r="G8" s="4">
        <v>266.13409999999999</v>
      </c>
      <c r="H8" s="4">
        <v>136.44970000000001</v>
      </c>
      <c r="I8" s="4">
        <v>8.8056999999999999</v>
      </c>
      <c r="J8" s="4">
        <v>945.30259999999998</v>
      </c>
      <c r="K8" s="4"/>
      <c r="L8" s="38"/>
      <c r="M8" s="4">
        <v>15.745735103128601</v>
      </c>
      <c r="N8" s="38"/>
      <c r="O8" s="38"/>
      <c r="P8" s="49" t="s">
        <v>382</v>
      </c>
      <c r="Q8" s="32">
        <v>2024</v>
      </c>
      <c r="R8" s="32">
        <v>4</v>
      </c>
      <c r="S8" s="4">
        <v>378.12099999999998</v>
      </c>
      <c r="T8" s="4">
        <v>472.65129999999999</v>
      </c>
      <c r="U8" s="4">
        <v>803.50720000000001</v>
      </c>
      <c r="V8" s="4">
        <v>945.30259999999998</v>
      </c>
      <c r="W8" s="4">
        <v>1134.36312</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399.10039999999998</v>
      </c>
      <c r="E9" s="4">
        <v>47.9634</v>
      </c>
      <c r="F9" s="4">
        <v>83.833299999999994</v>
      </c>
      <c r="G9" s="4">
        <v>257.12290000000002</v>
      </c>
      <c r="H9" s="4">
        <v>150.2055</v>
      </c>
      <c r="I9" s="4">
        <v>30.403400000000001</v>
      </c>
      <c r="J9" s="4">
        <v>968.62890000000004</v>
      </c>
      <c r="K9" s="4"/>
      <c r="L9" s="38"/>
      <c r="M9" s="4">
        <v>25.650984288082483</v>
      </c>
      <c r="N9" s="38"/>
      <c r="O9" s="38"/>
      <c r="P9" s="49" t="s">
        <v>385</v>
      </c>
      <c r="Q9" s="32">
        <v>2024</v>
      </c>
      <c r="R9" s="32">
        <v>5</v>
      </c>
      <c r="S9" s="4">
        <v>387.45159999999998</v>
      </c>
      <c r="T9" s="4">
        <v>484.31450000000001</v>
      </c>
      <c r="U9" s="4">
        <v>823.33460000000002</v>
      </c>
      <c r="V9" s="4">
        <v>968.63</v>
      </c>
      <c r="W9" s="4">
        <v>1162.356</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329.1377</v>
      </c>
      <c r="E10" s="4">
        <v>52.837400000000002</v>
      </c>
      <c r="F10" s="4">
        <v>72.492999999999995</v>
      </c>
      <c r="G10" s="4">
        <v>257.9468</v>
      </c>
      <c r="H10" s="4">
        <v>148.6934</v>
      </c>
      <c r="I10" s="4">
        <v>31.0794</v>
      </c>
      <c r="J10" s="4">
        <v>892.18769999999995</v>
      </c>
      <c r="K10" s="4"/>
      <c r="L10" s="38"/>
      <c r="M10" s="4">
        <v>27.28567</v>
      </c>
      <c r="N10" s="38"/>
      <c r="O10" s="38"/>
      <c r="P10" s="49" t="s">
        <v>387</v>
      </c>
      <c r="Q10" s="32">
        <v>2024</v>
      </c>
      <c r="R10" s="32">
        <v>6</v>
      </c>
      <c r="S10" s="4">
        <v>389.11759999999998</v>
      </c>
      <c r="T10" s="4">
        <v>486.39699999999999</v>
      </c>
      <c r="U10" s="4">
        <v>826.87490000000003</v>
      </c>
      <c r="V10" s="4">
        <v>892.18769999999995</v>
      </c>
      <c r="W10" s="4">
        <v>1070.6251999999999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303.44569999999999</v>
      </c>
      <c r="E11" s="4">
        <v>55.932400000000001</v>
      </c>
      <c r="F11" s="4">
        <v>67.082800000000006</v>
      </c>
      <c r="G11" s="4">
        <v>266.31639999999999</v>
      </c>
      <c r="H11" s="4">
        <v>143.251</v>
      </c>
      <c r="I11" s="4">
        <v>34.559399999999997</v>
      </c>
      <c r="J11" s="4">
        <v>870.58770000000004</v>
      </c>
      <c r="K11" s="4"/>
      <c r="L11" s="38"/>
      <c r="M11" s="4">
        <v>15.652937824201263</v>
      </c>
      <c r="N11" s="38"/>
      <c r="O11" s="38"/>
      <c r="P11" s="49" t="s">
        <v>391</v>
      </c>
      <c r="Q11" s="32">
        <v>2024</v>
      </c>
      <c r="R11" s="32">
        <v>7</v>
      </c>
      <c r="S11" s="4">
        <v>390.36279999999999</v>
      </c>
      <c r="T11" s="4">
        <v>487.95350000000002</v>
      </c>
      <c r="U11" s="4">
        <v>829.52089999999998</v>
      </c>
      <c r="V11" s="4">
        <v>870.58770000000004</v>
      </c>
      <c r="W11" s="4">
        <v>1044.7052000000001</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310.71269999999998</v>
      </c>
      <c r="E12" s="4">
        <v>57.142000000000003</v>
      </c>
      <c r="F12" s="4">
        <v>69.024799999999999</v>
      </c>
      <c r="G12" s="4">
        <v>265.54629999999997</v>
      </c>
      <c r="H12" s="4">
        <v>149.3177</v>
      </c>
      <c r="I12" s="4">
        <v>24.262499999999999</v>
      </c>
      <c r="J12" s="4">
        <v>876.00599999999997</v>
      </c>
      <c r="K12" s="4"/>
      <c r="L12" s="38"/>
      <c r="M12" s="4">
        <v>27.530026896497223</v>
      </c>
      <c r="N12" s="38"/>
      <c r="O12" s="38"/>
      <c r="P12" s="49" t="s">
        <v>397</v>
      </c>
      <c r="Q12" s="32">
        <v>2024</v>
      </c>
      <c r="R12" s="32">
        <v>8</v>
      </c>
      <c r="S12" s="4">
        <v>391.14350000000002</v>
      </c>
      <c r="T12" s="4">
        <v>488.92939999999999</v>
      </c>
      <c r="U12" s="4">
        <v>744.60509999999999</v>
      </c>
      <c r="V12" s="4">
        <v>876.00599999999997</v>
      </c>
      <c r="W12" s="4">
        <v>1051.2071999999998</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334.09210000000002</v>
      </c>
      <c r="E13" s="4">
        <v>48.551699999999997</v>
      </c>
      <c r="F13" s="4">
        <v>72.186800000000005</v>
      </c>
      <c r="G13" s="4">
        <v>266.90109999999999</v>
      </c>
      <c r="H13" s="4">
        <v>151.2886</v>
      </c>
      <c r="I13" s="4">
        <v>13.068199999999999</v>
      </c>
      <c r="J13" s="4">
        <v>886.08849999999995</v>
      </c>
      <c r="K13" s="4"/>
      <c r="L13" s="38"/>
      <c r="M13" s="4">
        <v>26.67958110404458</v>
      </c>
      <c r="N13" s="38"/>
      <c r="O13" s="38"/>
      <c r="P13" s="49" t="s">
        <v>400</v>
      </c>
      <c r="Q13" s="32">
        <v>2024</v>
      </c>
      <c r="R13" s="32">
        <v>9</v>
      </c>
      <c r="S13" s="4">
        <v>391.14350000000002</v>
      </c>
      <c r="T13" s="4">
        <v>488.92939999999999</v>
      </c>
      <c r="U13" s="4">
        <v>753.17520000000002</v>
      </c>
      <c r="V13" s="4">
        <v>886.08849999999995</v>
      </c>
      <c r="W13" s="4">
        <v>1063.3062</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365.3184</v>
      </c>
      <c r="E14" s="4">
        <v>52.269399999999997</v>
      </c>
      <c r="F14" s="4">
        <v>79.384600000000006</v>
      </c>
      <c r="G14" s="4">
        <v>264.60090000000002</v>
      </c>
      <c r="H14" s="4">
        <v>137.73929999999999</v>
      </c>
      <c r="I14" s="4">
        <v>1.5855999999999999</v>
      </c>
      <c r="J14" s="4">
        <v>900.89819999999997</v>
      </c>
      <c r="K14" s="4"/>
      <c r="L14" s="38"/>
      <c r="M14" s="4">
        <v>16.353370515204698</v>
      </c>
      <c r="N14" s="38"/>
      <c r="O14" s="38"/>
      <c r="P14" s="49" t="s">
        <v>403</v>
      </c>
      <c r="Q14" s="32">
        <v>2024</v>
      </c>
      <c r="R14" s="32">
        <v>10</v>
      </c>
      <c r="S14" s="4">
        <v>392.08</v>
      </c>
      <c r="T14" s="4">
        <v>490.1028</v>
      </c>
      <c r="U14" s="4">
        <v>765.76350000000002</v>
      </c>
      <c r="V14" s="4">
        <v>900.9</v>
      </c>
      <c r="W14" s="4">
        <v>1081.08</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374.02980000000002</v>
      </c>
      <c r="E15" s="4">
        <v>55.369100000000003</v>
      </c>
      <c r="F15" s="4">
        <v>80.368799999999993</v>
      </c>
      <c r="G15" s="4">
        <v>263.1506</v>
      </c>
      <c r="H15" s="4">
        <v>150.72200000000001</v>
      </c>
      <c r="I15" s="4">
        <v>4.3369999999999997</v>
      </c>
      <c r="J15" s="4">
        <v>927.97730000000001</v>
      </c>
      <c r="K15" s="4"/>
      <c r="L15" s="38"/>
      <c r="M15" s="4">
        <v>25.537475579674801</v>
      </c>
      <c r="N15" s="38"/>
      <c r="O15" s="38"/>
      <c r="P15" s="49" t="s">
        <v>404</v>
      </c>
      <c r="Q15" s="32">
        <v>2024</v>
      </c>
      <c r="R15" s="32">
        <v>11</v>
      </c>
      <c r="S15" s="4">
        <v>391.57249999999999</v>
      </c>
      <c r="T15" s="4">
        <v>489.46</v>
      </c>
      <c r="U15" s="4">
        <v>788.78070000000002</v>
      </c>
      <c r="V15" s="4">
        <v>927.97730000000001</v>
      </c>
      <c r="W15" s="4">
        <v>1113.57276</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352.2962</v>
      </c>
      <c r="E16" s="4">
        <v>58.1922</v>
      </c>
      <c r="F16" s="4">
        <v>77.145499999999998</v>
      </c>
      <c r="G16" s="4">
        <v>280.71679999999998</v>
      </c>
      <c r="H16" s="4">
        <v>152.75899999999999</v>
      </c>
      <c r="I16" s="4">
        <v>6.9476000000000004</v>
      </c>
      <c r="J16" s="4">
        <v>928.05730000000005</v>
      </c>
      <c r="K16" s="4"/>
      <c r="L16" s="38"/>
      <c r="M16" s="4">
        <v>27.14724044497882</v>
      </c>
      <c r="N16" s="38"/>
      <c r="O16" s="38"/>
      <c r="P16" s="49" t="s">
        <v>413</v>
      </c>
      <c r="Q16" s="32">
        <v>2024</v>
      </c>
      <c r="R16" s="32">
        <v>12</v>
      </c>
      <c r="S16" s="4">
        <v>392.64190000000002</v>
      </c>
      <c r="T16" s="4">
        <v>490.80239999999998</v>
      </c>
      <c r="U16" s="4">
        <v>788.84870000000001</v>
      </c>
      <c r="V16" s="4">
        <v>928.05730000000005</v>
      </c>
      <c r="W16" s="4">
        <v>1113.66876</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364.22829999999999</v>
      </c>
      <c r="E17" s="4">
        <v>56.032699999999998</v>
      </c>
      <c r="F17" s="4">
        <v>79.494500000000002</v>
      </c>
      <c r="G17" s="4">
        <v>280.90649999999999</v>
      </c>
      <c r="H17" s="4">
        <v>154.45599999999999</v>
      </c>
      <c r="I17" s="4">
        <v>4.9587000000000003</v>
      </c>
      <c r="J17" s="4">
        <v>940.07669999999996</v>
      </c>
      <c r="K17" s="4"/>
      <c r="L17" s="38"/>
      <c r="M17" s="4">
        <v>27.032117883277873</v>
      </c>
      <c r="N17" s="38"/>
      <c r="O17" s="38"/>
      <c r="P17" s="49" t="s">
        <v>417</v>
      </c>
      <c r="Q17" s="32">
        <v>2025</v>
      </c>
      <c r="R17" s="32">
        <v>1</v>
      </c>
      <c r="S17" s="4">
        <v>394.44799999999998</v>
      </c>
      <c r="T17" s="4">
        <v>493.06</v>
      </c>
      <c r="U17" s="4">
        <v>799.0652</v>
      </c>
      <c r="V17" s="4">
        <v>940.07669999999996</v>
      </c>
      <c r="W17" s="4">
        <v>1128.09204</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400.036</v>
      </c>
      <c r="E18" s="4">
        <v>49.846699999999998</v>
      </c>
      <c r="F18" s="4">
        <v>84.423100000000005</v>
      </c>
      <c r="G18" s="4">
        <v>272.9821</v>
      </c>
      <c r="H18" s="4">
        <v>154.75729999999999</v>
      </c>
      <c r="I18" s="4">
        <v>10.6774</v>
      </c>
      <c r="J18" s="4">
        <v>972.72260000000006</v>
      </c>
      <c r="K18" s="4"/>
      <c r="L18" s="38"/>
      <c r="M18" s="4">
        <v>26.18</v>
      </c>
      <c r="N18" s="38"/>
      <c r="O18" s="38"/>
      <c r="P18" s="49" t="s">
        <v>484</v>
      </c>
      <c r="Q18" s="32">
        <v>2025</v>
      </c>
      <c r="R18" s="32">
        <v>2</v>
      </c>
      <c r="S18" s="4">
        <v>398.23259999999999</v>
      </c>
      <c r="T18" s="4">
        <v>497.74220000000003</v>
      </c>
      <c r="U18" s="4">
        <v>826.81420000000003</v>
      </c>
      <c r="V18" s="4">
        <v>972.72260000000006</v>
      </c>
      <c r="W18" s="4">
        <f>+V18*1.2</f>
        <v>1167.26712</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9.8311141665817878E-2</v>
      </c>
      <c r="E19" s="366">
        <f t="shared" si="0"/>
        <v>-0.1103998201050458</v>
      </c>
      <c r="F19" s="366">
        <f t="shared" si="0"/>
        <v>6.1999257810288796E-2</v>
      </c>
      <c r="G19" s="366">
        <f t="shared" si="0"/>
        <v>-2.8210098377929992E-2</v>
      </c>
      <c r="H19" s="366">
        <f t="shared" si="0"/>
        <v>1.9507173563992185E-3</v>
      </c>
      <c r="I19" s="366">
        <f t="shared" si="0"/>
        <v>1.1532659769697702</v>
      </c>
      <c r="J19" s="366">
        <f t="shared" si="0"/>
        <v>3.4726847288099043E-2</v>
      </c>
      <c r="K19" s="366"/>
      <c r="P19" s="29" t="s">
        <v>96</v>
      </c>
      <c r="Q19" s="2"/>
      <c r="R19" s="2"/>
      <c r="S19" s="367">
        <f>+(S18-S17)/S17</f>
        <v>9.5946740761773709E-3</v>
      </c>
      <c r="T19" s="367">
        <f>+(T18-T17)/T17</f>
        <v>9.496207358130903E-3</v>
      </c>
      <c r="U19" s="367">
        <f>+(U18-U17)/U17</f>
        <v>3.4726828298867259E-2</v>
      </c>
      <c r="V19" s="367">
        <f>+(V18-V17)/V17</f>
        <v>3.4726847288099043E-2</v>
      </c>
      <c r="W19" s="367">
        <f>+(W18-W17)/W17</f>
        <v>3.4726847288098925E-2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5"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43"/>
  <sheetViews>
    <sheetView showGridLines="0" view="pageBreakPreview" zoomScale="80" zoomScaleNormal="100" zoomScaleSheetLayoutView="80" workbookViewId="0">
      <selection activeCell="J18" sqref="J18"/>
    </sheetView>
  </sheetViews>
  <sheetFormatPr baseColWidth="10" defaultColWidth="9.28515625" defaultRowHeight="15" x14ac:dyDescent="0.25"/>
  <cols>
    <col min="1" max="1" width="15.85546875"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497" t="s">
        <v>132</v>
      </c>
      <c r="C2" s="497"/>
      <c r="D2" s="497"/>
      <c r="E2" s="497"/>
      <c r="F2" s="497"/>
      <c r="G2" s="497"/>
      <c r="H2" s="497"/>
      <c r="I2" s="497"/>
      <c r="J2" s="497"/>
      <c r="K2" s="49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497" t="s">
        <v>60</v>
      </c>
      <c r="C3" s="497"/>
      <c r="D3" s="497"/>
      <c r="E3" s="497"/>
      <c r="F3" s="497"/>
      <c r="G3" s="497"/>
      <c r="H3" s="497"/>
      <c r="I3" s="497"/>
      <c r="J3" s="497"/>
      <c r="K3" s="49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371.80119999999999</v>
      </c>
      <c r="E7" s="4">
        <v>57.433500000000002</v>
      </c>
      <c r="F7" s="4">
        <v>68.739199999999997</v>
      </c>
      <c r="G7" s="4">
        <v>293.48390000000001</v>
      </c>
      <c r="H7" s="4">
        <v>185.08150000000001</v>
      </c>
      <c r="I7" s="4">
        <v>6.2359</v>
      </c>
      <c r="J7" s="4">
        <v>982.77499999999998</v>
      </c>
      <c r="K7" s="4"/>
      <c r="L7" s="38"/>
      <c r="M7" s="4">
        <v>87.588530000000006</v>
      </c>
      <c r="N7" s="38"/>
      <c r="O7" s="38"/>
      <c r="P7" s="49" t="s">
        <v>379</v>
      </c>
      <c r="Q7" s="32">
        <v>2024</v>
      </c>
      <c r="R7" s="32">
        <v>3</v>
      </c>
      <c r="S7" s="4">
        <v>391.08749999999998</v>
      </c>
      <c r="T7" s="4">
        <v>488.85939999999999</v>
      </c>
      <c r="U7" s="4">
        <v>800.52700000000004</v>
      </c>
      <c r="V7" s="4">
        <v>941.79639999999995</v>
      </c>
      <c r="W7" s="4">
        <v>1130.1557</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386.46899999999999</v>
      </c>
      <c r="E8" s="4">
        <v>54.2667</v>
      </c>
      <c r="F8" s="4">
        <v>71.47</v>
      </c>
      <c r="G8" s="4">
        <v>297.04570000000001</v>
      </c>
      <c r="H8" s="4">
        <v>174.58359999999999</v>
      </c>
      <c r="I8" s="4">
        <v>8.9153000000000002</v>
      </c>
      <c r="J8" s="4">
        <v>992.75040000000001</v>
      </c>
      <c r="K8" s="4"/>
      <c r="L8" s="38"/>
      <c r="M8" s="4">
        <v>80.507959999999997</v>
      </c>
      <c r="N8" s="38"/>
      <c r="O8" s="38"/>
      <c r="P8" s="49" t="s">
        <v>382</v>
      </c>
      <c r="Q8" s="32">
        <v>2024</v>
      </c>
      <c r="R8" s="32">
        <v>4</v>
      </c>
      <c r="S8" s="4">
        <v>395.33659999999998</v>
      </c>
      <c r="T8" s="4">
        <v>494.17079999999999</v>
      </c>
      <c r="U8" s="4">
        <v>835.35879999999997</v>
      </c>
      <c r="V8" s="4">
        <v>982.77499999999998</v>
      </c>
      <c r="W8" s="4">
        <v>1179.3300999999999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389.85410000000002</v>
      </c>
      <c r="E9" s="4">
        <v>47.9634</v>
      </c>
      <c r="F9" s="4">
        <v>70.249799999999993</v>
      </c>
      <c r="G9" s="4">
        <v>285.69439999999997</v>
      </c>
      <c r="H9" s="4">
        <v>193.81229999999999</v>
      </c>
      <c r="I9" s="4">
        <v>35.234499999999997</v>
      </c>
      <c r="J9" s="4">
        <v>1022.8085</v>
      </c>
      <c r="K9" s="4"/>
      <c r="L9" s="38"/>
      <c r="M9" s="4">
        <v>90.646109999999993</v>
      </c>
      <c r="N9" s="38"/>
      <c r="O9" s="38"/>
      <c r="P9" s="49" t="s">
        <v>385</v>
      </c>
      <c r="Q9" s="32">
        <v>2024</v>
      </c>
      <c r="R9" s="32">
        <v>5</v>
      </c>
      <c r="S9" s="4">
        <v>409.1234</v>
      </c>
      <c r="T9" s="4">
        <v>511.40429999999998</v>
      </c>
      <c r="U9" s="4">
        <v>869.38720000000001</v>
      </c>
      <c r="V9" s="4">
        <v>1022.8085</v>
      </c>
      <c r="W9" s="4">
        <v>1227.3701999999998</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394.3</v>
      </c>
      <c r="E10" s="4">
        <v>52.84</v>
      </c>
      <c r="F10" s="4">
        <v>72.58</v>
      </c>
      <c r="G10" s="4">
        <v>282.14</v>
      </c>
      <c r="H10" s="4">
        <v>174.09</v>
      </c>
      <c r="I10" s="4">
        <v>22.7</v>
      </c>
      <c r="J10" s="4">
        <v>998.65</v>
      </c>
      <c r="K10" s="4"/>
      <c r="L10" s="38"/>
      <c r="M10" s="4">
        <v>79.478149999999999</v>
      </c>
      <c r="N10" s="38"/>
      <c r="O10" s="38"/>
      <c r="P10" s="49" t="s">
        <v>387</v>
      </c>
      <c r="Q10" s="32">
        <v>2024</v>
      </c>
      <c r="R10" s="32">
        <v>6</v>
      </c>
      <c r="S10" s="4">
        <v>410.85</v>
      </c>
      <c r="T10" s="4">
        <v>513.55999999999995</v>
      </c>
      <c r="U10" s="4">
        <v>848.85</v>
      </c>
      <c r="V10" s="4">
        <v>998.65</v>
      </c>
      <c r="W10" s="4">
        <v>1198.3799999999999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309.83999999999997</v>
      </c>
      <c r="E11" s="4">
        <v>55.93</v>
      </c>
      <c r="F11" s="4">
        <v>59.2</v>
      </c>
      <c r="G11" s="4">
        <v>295.07</v>
      </c>
      <c r="H11" s="4">
        <v>185.48</v>
      </c>
      <c r="I11" s="4">
        <v>26.3</v>
      </c>
      <c r="J11" s="4">
        <v>931.81</v>
      </c>
      <c r="K11" s="4"/>
      <c r="L11" s="38"/>
      <c r="M11" s="4">
        <v>85.434910000000002</v>
      </c>
      <c r="N11" s="38"/>
      <c r="O11" s="38"/>
      <c r="P11" s="49" t="s">
        <v>391</v>
      </c>
      <c r="Q11" s="32">
        <v>2024</v>
      </c>
      <c r="R11" s="32">
        <v>7</v>
      </c>
      <c r="S11" s="4">
        <v>412.17</v>
      </c>
      <c r="T11" s="4">
        <v>515.21</v>
      </c>
      <c r="U11" s="4">
        <v>792.04</v>
      </c>
      <c r="V11" s="4">
        <v>931.81</v>
      </c>
      <c r="W11" s="4">
        <v>1118.1719999999998</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300.01</v>
      </c>
      <c r="E12" s="4">
        <v>57.14</v>
      </c>
      <c r="F12" s="4">
        <v>57.56</v>
      </c>
      <c r="G12" s="4">
        <v>294.55</v>
      </c>
      <c r="H12" s="4">
        <v>175.77</v>
      </c>
      <c r="I12" s="4">
        <v>30.11</v>
      </c>
      <c r="J12" s="4">
        <v>915.14</v>
      </c>
      <c r="K12" s="4"/>
      <c r="L12" s="38"/>
      <c r="M12" s="4">
        <v>80.792940000000002</v>
      </c>
      <c r="N12" s="38"/>
      <c r="O12" s="38"/>
      <c r="P12" s="49" t="s">
        <v>397</v>
      </c>
      <c r="Q12" s="32">
        <v>2024</v>
      </c>
      <c r="R12" s="32">
        <v>8</v>
      </c>
      <c r="S12" s="4">
        <v>413</v>
      </c>
      <c r="T12" s="4">
        <v>516.26</v>
      </c>
      <c r="U12" s="4">
        <v>777.87</v>
      </c>
      <c r="V12" s="4">
        <v>915.14</v>
      </c>
      <c r="W12" s="4">
        <v>1098.1679999999999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337.57209999999998</v>
      </c>
      <c r="E13" s="4">
        <v>48.551699999999997</v>
      </c>
      <c r="F13" s="4">
        <v>62.059199999999997</v>
      </c>
      <c r="G13" s="4">
        <v>282.05630000000002</v>
      </c>
      <c r="H13" s="4">
        <v>187.4272</v>
      </c>
      <c r="I13" s="4">
        <v>10.6098</v>
      </c>
      <c r="J13" s="4">
        <v>928.27629999999999</v>
      </c>
      <c r="K13" s="4"/>
      <c r="L13" s="38"/>
      <c r="M13" s="4">
        <v>87.763919999999999</v>
      </c>
      <c r="N13" s="38"/>
      <c r="O13" s="38"/>
      <c r="P13" s="49" t="s">
        <v>400</v>
      </c>
      <c r="Q13" s="32">
        <v>2024</v>
      </c>
      <c r="R13" s="32">
        <v>9</v>
      </c>
      <c r="S13" s="4">
        <v>413</v>
      </c>
      <c r="T13" s="4">
        <v>516.26</v>
      </c>
      <c r="U13" s="4">
        <v>789.03</v>
      </c>
      <c r="V13" s="4">
        <v>928.28</v>
      </c>
      <c r="W13" s="4">
        <v>1113.93</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395.24619999999999</v>
      </c>
      <c r="E14" s="4">
        <v>52.269399999999997</v>
      </c>
      <c r="F14" s="4">
        <v>72.548400000000001</v>
      </c>
      <c r="G14" s="4">
        <v>282.73579999999998</v>
      </c>
      <c r="H14" s="4">
        <v>173.84350000000001</v>
      </c>
      <c r="I14" s="4">
        <v>0.2535</v>
      </c>
      <c r="J14" s="4">
        <v>976.89679999999998</v>
      </c>
      <c r="K14" s="4"/>
      <c r="L14" s="38"/>
      <c r="M14" s="4">
        <v>79.76446</v>
      </c>
      <c r="N14" s="38"/>
      <c r="O14" s="38"/>
      <c r="P14" s="49" t="s">
        <v>403</v>
      </c>
      <c r="Q14" s="32">
        <v>2024</v>
      </c>
      <c r="R14" s="32">
        <v>10</v>
      </c>
      <c r="S14" s="4">
        <v>414.01</v>
      </c>
      <c r="T14" s="4">
        <v>517.51</v>
      </c>
      <c r="U14" s="4">
        <v>830.36</v>
      </c>
      <c r="V14" s="4">
        <v>976.9</v>
      </c>
      <c r="W14" s="4">
        <v>1172.28</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393.399</v>
      </c>
      <c r="E15" s="4">
        <v>55.369100000000003</v>
      </c>
      <c r="F15" s="4">
        <v>71.634600000000006</v>
      </c>
      <c r="G15" s="4">
        <v>291.9588</v>
      </c>
      <c r="H15" s="4">
        <v>181.94919999999999</v>
      </c>
      <c r="I15" s="4">
        <v>5.0231000000000003</v>
      </c>
      <c r="J15" s="4">
        <v>999.3338</v>
      </c>
      <c r="K15" s="4"/>
      <c r="L15" s="38"/>
      <c r="M15" s="4">
        <v>83.287559999999999</v>
      </c>
      <c r="N15" s="38"/>
      <c r="O15" s="38"/>
      <c r="P15" s="49" t="s">
        <v>404</v>
      </c>
      <c r="Q15" s="32">
        <v>2024</v>
      </c>
      <c r="R15" s="32">
        <v>11</v>
      </c>
      <c r="S15" s="4">
        <v>413.46</v>
      </c>
      <c r="T15" s="4">
        <v>516.83000000000004</v>
      </c>
      <c r="U15" s="4">
        <v>849.43</v>
      </c>
      <c r="V15" s="4">
        <v>999.33</v>
      </c>
      <c r="W15" s="4">
        <v>1199.1959999999999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397.8845</v>
      </c>
      <c r="E16" s="4">
        <v>58.1922</v>
      </c>
      <c r="F16" s="4">
        <v>73.040199999999999</v>
      </c>
      <c r="G16" s="4">
        <v>299.7398</v>
      </c>
      <c r="H16" s="4">
        <v>176.04480000000001</v>
      </c>
      <c r="I16" s="4">
        <v>3.8512</v>
      </c>
      <c r="J16" s="4">
        <v>1008.7527</v>
      </c>
      <c r="K16" s="4"/>
      <c r="L16" s="38"/>
      <c r="M16" s="4">
        <v>79.143600000000006</v>
      </c>
      <c r="N16" s="38"/>
      <c r="O16" s="38"/>
      <c r="P16" s="49" t="s">
        <v>413</v>
      </c>
      <c r="Q16" s="32">
        <v>2024</v>
      </c>
      <c r="R16" s="32">
        <v>12</v>
      </c>
      <c r="S16" s="4">
        <v>414.59</v>
      </c>
      <c r="T16" s="4">
        <v>518.23</v>
      </c>
      <c r="U16" s="4">
        <v>857.44</v>
      </c>
      <c r="V16" s="4">
        <v>1008.75</v>
      </c>
      <c r="W16" s="4">
        <v>1210.5</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405.37139999999999</v>
      </c>
      <c r="E17" s="4">
        <v>56.032699999999998</v>
      </c>
      <c r="F17" s="4">
        <v>74.625100000000003</v>
      </c>
      <c r="G17" s="4">
        <v>292.1103</v>
      </c>
      <c r="H17" s="4">
        <v>189.28749999999999</v>
      </c>
      <c r="I17" s="4">
        <v>4.0042999999999997</v>
      </c>
      <c r="J17" s="4">
        <v>1021.4313</v>
      </c>
      <c r="K17" s="4"/>
      <c r="L17" s="38"/>
      <c r="M17" s="4">
        <v>85.899169999999998</v>
      </c>
      <c r="N17" s="38"/>
      <c r="O17" s="38"/>
      <c r="P17" s="49" t="s">
        <v>417</v>
      </c>
      <c r="Q17" s="32">
        <v>2025</v>
      </c>
      <c r="R17" s="32">
        <v>1</v>
      </c>
      <c r="S17" s="4">
        <v>416.48</v>
      </c>
      <c r="T17" s="4">
        <v>520.6</v>
      </c>
      <c r="U17" s="4">
        <v>868.22</v>
      </c>
      <c r="V17" s="4">
        <v>1021.43</v>
      </c>
      <c r="W17" s="4">
        <v>1225.72</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389.90190000000001</v>
      </c>
      <c r="E18" s="4">
        <v>49.846699999999998</v>
      </c>
      <c r="F18" s="4">
        <v>70.887600000000006</v>
      </c>
      <c r="G18" s="4">
        <v>293.50650000000002</v>
      </c>
      <c r="H18" s="4">
        <v>183.0856</v>
      </c>
      <c r="I18" s="4">
        <v>23.600100000000001</v>
      </c>
      <c r="J18" s="4">
        <v>1010.8284</v>
      </c>
      <c r="K18" s="4"/>
      <c r="L18" s="38"/>
      <c r="M18" s="4">
        <v>81.540000000000006</v>
      </c>
      <c r="N18" s="38"/>
      <c r="O18" s="38"/>
      <c r="P18" s="49" t="s">
        <v>484</v>
      </c>
      <c r="Q18" s="32">
        <v>2025</v>
      </c>
      <c r="R18" s="32">
        <v>2</v>
      </c>
      <c r="S18" s="4">
        <v>420.39</v>
      </c>
      <c r="T18" s="4">
        <v>525.49</v>
      </c>
      <c r="U18" s="4">
        <v>859.2</v>
      </c>
      <c r="V18" s="4">
        <v>1010.83</v>
      </c>
      <c r="W18" s="4">
        <v>1212.99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-3.8161300969925316E-2</v>
      </c>
      <c r="E19" s="366">
        <f t="shared" si="0"/>
        <v>-0.1103998201050458</v>
      </c>
      <c r="F19" s="366">
        <f t="shared" si="0"/>
        <v>-5.0083684979986588E-2</v>
      </c>
      <c r="G19" s="366">
        <f t="shared" si="0"/>
        <v>4.7797013662305701E-3</v>
      </c>
      <c r="H19" s="366">
        <f t="shared" si="0"/>
        <v>-3.2764445618437534E-2</v>
      </c>
      <c r="I19" s="366">
        <f t="shared" si="0"/>
        <v>4.8936892840196791</v>
      </c>
      <c r="J19" s="366">
        <f t="shared" si="0"/>
        <v>-1.0380433808911061E-2</v>
      </c>
      <c r="K19" s="366"/>
      <c r="P19" s="29" t="s">
        <v>96</v>
      </c>
      <c r="Q19" s="2"/>
      <c r="R19" s="2"/>
      <c r="S19" s="367">
        <f>+(S18-S17)/S17</f>
        <v>9.3882059162504038E-3</v>
      </c>
      <c r="T19" s="367">
        <f>+(T18-T17)/T17</f>
        <v>9.3930080676142644E-3</v>
      </c>
      <c r="U19" s="367">
        <f>+(U18-U17)/U17</f>
        <v>-1.0389071894220338E-2</v>
      </c>
      <c r="V19" s="367">
        <f>+(V18-V17)/V17</f>
        <v>-1.0377607863485417E-2</v>
      </c>
      <c r="W19" s="367">
        <f>+(W18-W17)/W17</f>
        <v>-1.0385732467447719E-2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7">
    <mergeCell ref="AA26:AI27"/>
    <mergeCell ref="B2:K2"/>
    <mergeCell ref="B3:K3"/>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4"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133</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56</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404.17300999999998</v>
      </c>
      <c r="E7" s="4">
        <v>57.433459999999997</v>
      </c>
      <c r="F7" s="4">
        <v>111.75785</v>
      </c>
      <c r="G7" s="4">
        <v>258.23372999999998</v>
      </c>
      <c r="H7" s="4">
        <v>102.27435</v>
      </c>
      <c r="I7" s="4">
        <v>5.8686499999999997</v>
      </c>
      <c r="J7" s="4">
        <v>939.74104999999997</v>
      </c>
      <c r="K7" s="4"/>
      <c r="L7" s="38"/>
      <c r="M7" s="4"/>
      <c r="N7" s="38"/>
      <c r="O7" s="38"/>
      <c r="P7" s="49" t="s">
        <v>379</v>
      </c>
      <c r="Q7" s="32">
        <v>2024</v>
      </c>
      <c r="R7" s="32">
        <v>3</v>
      </c>
      <c r="S7" s="4">
        <v>375.89641999999998</v>
      </c>
      <c r="T7" s="4">
        <v>469.87052999999997</v>
      </c>
      <c r="U7" s="4">
        <v>798.77989000000002</v>
      </c>
      <c r="V7" s="4">
        <v>939.74104999999997</v>
      </c>
      <c r="W7" s="4">
        <v>1127.6982599999999</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420.49567999999999</v>
      </c>
      <c r="E8" s="4">
        <v>54.266739999999999</v>
      </c>
      <c r="F8" s="4">
        <v>87.447419999999994</v>
      </c>
      <c r="G8" s="4">
        <v>252.51365000000001</v>
      </c>
      <c r="H8" s="4">
        <v>104.82554</v>
      </c>
      <c r="I8" s="4">
        <v>6.80661</v>
      </c>
      <c r="J8" s="4">
        <v>926.35564999999997</v>
      </c>
      <c r="K8" s="4"/>
      <c r="L8" s="38"/>
      <c r="M8" s="4"/>
      <c r="N8" s="38"/>
      <c r="O8" s="38"/>
      <c r="P8" s="49" t="s">
        <v>382</v>
      </c>
      <c r="Q8" s="32">
        <v>2024</v>
      </c>
      <c r="R8" s="32">
        <v>4</v>
      </c>
      <c r="S8" s="4">
        <v>370.54226</v>
      </c>
      <c r="T8" s="4">
        <v>463.17782</v>
      </c>
      <c r="U8" s="4">
        <v>787.40229999999997</v>
      </c>
      <c r="V8" s="4">
        <v>926.35564999999997</v>
      </c>
      <c r="W8" s="4">
        <v>1111.6267799999998</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423.45990999999998</v>
      </c>
      <c r="E9" s="4">
        <v>47.963389999999997</v>
      </c>
      <c r="F9" s="4">
        <v>85.98518</v>
      </c>
      <c r="G9" s="4">
        <v>243.93835999999999</v>
      </c>
      <c r="H9" s="4">
        <v>103.18805</v>
      </c>
      <c r="I9" s="4">
        <v>41.887540000000001</v>
      </c>
      <c r="J9" s="4">
        <v>946.42242999999996</v>
      </c>
      <c r="K9" s="4"/>
      <c r="L9" s="38"/>
      <c r="M9" s="4"/>
      <c r="N9" s="38"/>
      <c r="O9" s="38"/>
      <c r="P9" s="49" t="s">
        <v>385</v>
      </c>
      <c r="Q9" s="32">
        <v>2024</v>
      </c>
      <c r="R9" s="32">
        <v>5</v>
      </c>
      <c r="S9" s="4">
        <v>378.56896999999998</v>
      </c>
      <c r="T9" s="4">
        <v>473.21120999999999</v>
      </c>
      <c r="U9" s="4">
        <v>804.45906000000002</v>
      </c>
      <c r="V9" s="4">
        <v>946.42242999999996</v>
      </c>
      <c r="W9" s="4">
        <v>1135.7069159999999</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371.56035000000003</v>
      </c>
      <c r="E10" s="4">
        <v>52.837389999999999</v>
      </c>
      <c r="F10" s="4">
        <v>78.350040000000007</v>
      </c>
      <c r="G10" s="4">
        <v>244.09614999999999</v>
      </c>
      <c r="H10" s="4">
        <v>107.32192999999999</v>
      </c>
      <c r="I10" s="4">
        <v>25.508929999999999</v>
      </c>
      <c r="J10" s="4">
        <v>879.67478000000006</v>
      </c>
      <c r="K10" s="4"/>
      <c r="L10" s="38"/>
      <c r="M10" s="4"/>
      <c r="N10" s="38"/>
      <c r="O10" s="38"/>
      <c r="P10" s="49" t="s">
        <v>387</v>
      </c>
      <c r="Q10" s="32">
        <v>2024</v>
      </c>
      <c r="R10" s="32">
        <v>6</v>
      </c>
      <c r="S10" s="4">
        <v>351.86991</v>
      </c>
      <c r="T10" s="4">
        <v>439.83739000000003</v>
      </c>
      <c r="U10" s="4">
        <v>747.72356000000002</v>
      </c>
      <c r="V10" s="4">
        <v>879.67478000000006</v>
      </c>
      <c r="W10" s="4">
        <v>1055.6097360000001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326.66172</v>
      </c>
      <c r="E11" s="4">
        <v>55.932389999999998</v>
      </c>
      <c r="F11" s="4">
        <v>69.468010000000007</v>
      </c>
      <c r="G11" s="4">
        <v>254.78675000000001</v>
      </c>
      <c r="H11" s="4">
        <v>106.22163</v>
      </c>
      <c r="I11" s="4">
        <v>28.76868</v>
      </c>
      <c r="J11" s="4">
        <v>841.83918000000006</v>
      </c>
      <c r="K11" s="4"/>
      <c r="L11" s="38"/>
      <c r="M11" s="4"/>
      <c r="N11" s="38"/>
      <c r="O11" s="38"/>
      <c r="P11" s="49" t="s">
        <v>391</v>
      </c>
      <c r="Q11" s="32">
        <v>2024</v>
      </c>
      <c r="R11" s="32">
        <v>7</v>
      </c>
      <c r="S11" s="4">
        <v>336.73567000000003</v>
      </c>
      <c r="T11" s="4">
        <v>420.91959000000003</v>
      </c>
      <c r="U11" s="4">
        <v>715.56330000000003</v>
      </c>
      <c r="V11" s="4">
        <v>841.83918000000006</v>
      </c>
      <c r="W11" s="4">
        <v>1010.2070160000001</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328.51333</v>
      </c>
      <c r="E12" s="4">
        <v>57.142009999999999</v>
      </c>
      <c r="F12" s="4">
        <v>70.417959999999994</v>
      </c>
      <c r="G12" s="4">
        <v>251.19015999999999</v>
      </c>
      <c r="H12" s="4">
        <v>106.07568999999999</v>
      </c>
      <c r="I12" s="4">
        <v>31.275600000000001</v>
      </c>
      <c r="J12" s="4">
        <v>844.61474999999996</v>
      </c>
      <c r="K12" s="4"/>
      <c r="L12" s="38"/>
      <c r="M12" s="4"/>
      <c r="N12" s="38"/>
      <c r="O12" s="38"/>
      <c r="P12" s="49" t="s">
        <v>397</v>
      </c>
      <c r="Q12" s="32">
        <v>2024</v>
      </c>
      <c r="R12" s="32">
        <v>8</v>
      </c>
      <c r="S12" s="4">
        <v>337.84589999999997</v>
      </c>
      <c r="T12" s="4">
        <v>422.30736999999999</v>
      </c>
      <c r="U12" s="4">
        <v>717.92254000000003</v>
      </c>
      <c r="V12" s="4">
        <v>844.61474999999996</v>
      </c>
      <c r="W12" s="4">
        <v>1013.5376999999999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351.54021</v>
      </c>
      <c r="E13" s="4">
        <v>48.551650000000002</v>
      </c>
      <c r="F13" s="4">
        <v>73.456400000000002</v>
      </c>
      <c r="G13" s="4">
        <v>239.78276</v>
      </c>
      <c r="H13" s="4">
        <v>112.28995999999999</v>
      </c>
      <c r="I13" s="4">
        <v>11.75577</v>
      </c>
      <c r="J13" s="4">
        <v>837.37675000000002</v>
      </c>
      <c r="K13" s="4"/>
      <c r="L13" s="38"/>
      <c r="M13" s="4"/>
      <c r="N13" s="38"/>
      <c r="O13" s="38"/>
      <c r="P13" s="49" t="s">
        <v>400</v>
      </c>
      <c r="Q13" s="32">
        <v>2024</v>
      </c>
      <c r="R13" s="32">
        <v>9</v>
      </c>
      <c r="S13" s="4">
        <v>334.95069999999998</v>
      </c>
      <c r="T13" s="4">
        <v>418.68837000000002</v>
      </c>
      <c r="U13" s="4">
        <v>711.77022999999997</v>
      </c>
      <c r="V13" s="4">
        <v>837.37674000000004</v>
      </c>
      <c r="W13" s="4">
        <v>1004.852088</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395.64242999999999</v>
      </c>
      <c r="E14" s="4">
        <v>52.269359999999999</v>
      </c>
      <c r="F14" s="4">
        <v>82.923249999999996</v>
      </c>
      <c r="G14" s="4">
        <v>243.93498</v>
      </c>
      <c r="H14" s="4">
        <v>109.15900000000001</v>
      </c>
      <c r="I14" s="4">
        <v>1.0535099999999999</v>
      </c>
      <c r="J14" s="4">
        <v>884.98253</v>
      </c>
      <c r="K14" s="4"/>
      <c r="L14" s="38"/>
      <c r="M14" s="4"/>
      <c r="N14" s="38"/>
      <c r="O14" s="38"/>
      <c r="P14" s="49" t="s">
        <v>403</v>
      </c>
      <c r="Q14" s="32">
        <v>2024</v>
      </c>
      <c r="R14" s="32">
        <v>10</v>
      </c>
      <c r="S14" s="4">
        <v>353.99</v>
      </c>
      <c r="T14" s="4">
        <v>442.49</v>
      </c>
      <c r="U14" s="4">
        <v>752.23500000000001</v>
      </c>
      <c r="V14" s="4">
        <v>884.98</v>
      </c>
      <c r="W14" s="4">
        <v>1061.9759999999999</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417.88137</v>
      </c>
      <c r="E15" s="4">
        <v>55.369109999999999</v>
      </c>
      <c r="F15" s="4">
        <v>86.220830000000007</v>
      </c>
      <c r="G15" s="4">
        <v>254.69497000000001</v>
      </c>
      <c r="H15" s="4">
        <v>106.58871000000001</v>
      </c>
      <c r="I15" s="4">
        <v>4.7971199999999996</v>
      </c>
      <c r="J15" s="4">
        <v>925.55210999999997</v>
      </c>
      <c r="K15" s="4"/>
      <c r="L15" s="38"/>
      <c r="M15" s="4"/>
      <c r="N15" s="38"/>
      <c r="O15" s="38"/>
      <c r="P15" s="49" t="s">
        <v>404</v>
      </c>
      <c r="Q15" s="32">
        <v>2024</v>
      </c>
      <c r="R15" s="32">
        <v>11</v>
      </c>
      <c r="S15" s="4">
        <v>370.2208</v>
      </c>
      <c r="T15" s="4">
        <v>462.77600000000001</v>
      </c>
      <c r="U15" s="4">
        <v>786.7192</v>
      </c>
      <c r="V15" s="4">
        <v>925.55210999999997</v>
      </c>
      <c r="W15" s="4">
        <v>1110.6625319999998</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393.48182000000003</v>
      </c>
      <c r="E16" s="4">
        <v>58.192230000000002</v>
      </c>
      <c r="F16" s="4">
        <v>82.665859999999995</v>
      </c>
      <c r="G16" s="4">
        <v>257.19328999999999</v>
      </c>
      <c r="H16" s="4">
        <v>105.3383</v>
      </c>
      <c r="I16" s="4">
        <v>4.3784299999999998</v>
      </c>
      <c r="J16" s="4">
        <v>901.24992999999995</v>
      </c>
      <c r="K16" s="4"/>
      <c r="L16" s="38"/>
      <c r="M16" s="4"/>
      <c r="N16" s="38"/>
      <c r="O16" s="38"/>
      <c r="P16" s="49" t="s">
        <v>413</v>
      </c>
      <c r="Q16" s="32">
        <v>2024</v>
      </c>
      <c r="R16" s="32">
        <v>12</v>
      </c>
      <c r="S16" s="4">
        <v>360.49997000000002</v>
      </c>
      <c r="T16" s="4">
        <v>450.62495999999999</v>
      </c>
      <c r="U16" s="4">
        <v>766.06242999999995</v>
      </c>
      <c r="V16" s="4">
        <v>901.24992999999995</v>
      </c>
      <c r="W16" s="4">
        <v>1081.499916</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410.64539000000002</v>
      </c>
      <c r="E17" s="4">
        <v>56.032690000000002</v>
      </c>
      <c r="F17" s="4">
        <v>85.948099999999997</v>
      </c>
      <c r="G17" s="4">
        <v>249.01036999999999</v>
      </c>
      <c r="H17" s="4">
        <v>104.67126</v>
      </c>
      <c r="I17" s="4">
        <v>5.0085600000000001</v>
      </c>
      <c r="J17" s="4">
        <v>911.31637000000001</v>
      </c>
      <c r="K17" s="4"/>
      <c r="L17" s="38"/>
      <c r="M17" s="4"/>
      <c r="N17" s="38"/>
      <c r="O17" s="38"/>
      <c r="P17" s="49" t="s">
        <v>417</v>
      </c>
      <c r="Q17" s="32">
        <v>2025</v>
      </c>
      <c r="R17" s="32">
        <v>1</v>
      </c>
      <c r="S17" s="4">
        <v>364.52654999999999</v>
      </c>
      <c r="T17" s="4">
        <v>455.65818000000002</v>
      </c>
      <c r="U17" s="4">
        <v>774.61891000000003</v>
      </c>
      <c r="V17" s="4">
        <v>911.31636000000003</v>
      </c>
      <c r="W17" s="4">
        <v>1093.57</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451.35014999999999</v>
      </c>
      <c r="E18" s="4">
        <v>49.846739999999997</v>
      </c>
      <c r="F18" s="4">
        <v>91.51867</v>
      </c>
      <c r="G18" s="4">
        <v>253.23455999999999</v>
      </c>
      <c r="H18" s="4">
        <v>108.78901</v>
      </c>
      <c r="I18" s="4">
        <v>15.20518</v>
      </c>
      <c r="J18" s="4">
        <v>969.94430999999997</v>
      </c>
      <c r="K18" s="4"/>
      <c r="L18" s="38"/>
      <c r="M18" s="4"/>
      <c r="N18" s="38"/>
      <c r="O18" s="38"/>
      <c r="P18" s="49" t="s">
        <v>484</v>
      </c>
      <c r="Q18" s="32">
        <v>2025</v>
      </c>
      <c r="R18" s="32">
        <v>2</v>
      </c>
      <c r="S18" s="4">
        <v>387.97771999999998</v>
      </c>
      <c r="T18" s="4">
        <v>484.97215999999997</v>
      </c>
      <c r="U18" s="4">
        <v>824.45266000000004</v>
      </c>
      <c r="V18" s="4">
        <v>969.94430999999997</v>
      </c>
      <c r="W18" s="4">
        <f>+V18*1.2</f>
        <v>1163.933172</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9.9123869380342886E-2</v>
      </c>
      <c r="E19" s="366">
        <f t="shared" si="0"/>
        <v>-0.11039894747155643</v>
      </c>
      <c r="F19" s="366">
        <f t="shared" si="0"/>
        <v>6.4813183770205549E-2</v>
      </c>
      <c r="G19" s="366">
        <f t="shared" si="0"/>
        <v>1.6963911984870322E-2</v>
      </c>
      <c r="H19" s="366">
        <f t="shared" si="0"/>
        <v>3.933983406715464E-2</v>
      </c>
      <c r="I19" s="366">
        <f t="shared" si="0"/>
        <v>2.0358386442410592</v>
      </c>
      <c r="J19" s="366">
        <f t="shared" si="0"/>
        <v>6.4333245764036887E-2</v>
      </c>
      <c r="K19" s="366"/>
      <c r="P19" s="29" t="s">
        <v>96</v>
      </c>
      <c r="Q19" s="2"/>
      <c r="R19" s="2"/>
      <c r="S19" s="367">
        <f>+(S18-S17)/S17</f>
        <v>6.4333228951361676E-2</v>
      </c>
      <c r="T19" s="367">
        <f>+(T18-T17)/T17</f>
        <v>6.4333268416250006E-2</v>
      </c>
      <c r="U19" s="367">
        <f>+(U18-U17)/U17</f>
        <v>6.4333247428725968E-2</v>
      </c>
      <c r="V19" s="367">
        <f>+(V18-V17)/V17</f>
        <v>6.4333257443112218E-2</v>
      </c>
      <c r="W19" s="367">
        <f>+(W18-W17)/W17</f>
        <v>6.4342631930283459E-2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3"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134</v>
      </c>
      <c r="D2" s="17"/>
      <c r="E2" s="17"/>
      <c r="F2" s="17"/>
      <c r="G2" s="17"/>
      <c r="H2" s="17"/>
      <c r="I2" s="17"/>
      <c r="J2" s="17"/>
      <c r="K2" s="17"/>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58</v>
      </c>
      <c r="D3" s="17"/>
      <c r="E3" s="17"/>
      <c r="F3" s="17"/>
      <c r="G3" s="17"/>
      <c r="H3" s="17"/>
      <c r="I3" s="17"/>
      <c r="J3" s="17"/>
      <c r="K3" s="17"/>
      <c r="L3"/>
      <c r="M3"/>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380.58443999999997</v>
      </c>
      <c r="E7" s="4">
        <v>57.433459999999997</v>
      </c>
      <c r="F7" s="4">
        <v>53.911709999999999</v>
      </c>
      <c r="G7" s="4">
        <v>258.23372999999998</v>
      </c>
      <c r="H7" s="4">
        <v>116.66555</v>
      </c>
      <c r="I7" s="4">
        <v>9.2111099999999997</v>
      </c>
      <c r="J7" s="4">
        <v>876.1</v>
      </c>
      <c r="K7" s="4"/>
      <c r="L7" s="38"/>
      <c r="M7" s="4"/>
      <c r="N7" s="38"/>
      <c r="O7" s="38"/>
      <c r="P7" s="49" t="s">
        <v>379</v>
      </c>
      <c r="Q7" s="32">
        <v>2024</v>
      </c>
      <c r="R7" s="32">
        <v>3</v>
      </c>
      <c r="S7" s="4">
        <v>350.44</v>
      </c>
      <c r="T7" s="4">
        <v>438.05</v>
      </c>
      <c r="U7" s="4">
        <v>744.68</v>
      </c>
      <c r="V7" s="4">
        <v>876.1</v>
      </c>
      <c r="W7" s="4">
        <v>1051.32</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473.70479999999998</v>
      </c>
      <c r="E8" s="4">
        <v>54.266739999999999</v>
      </c>
      <c r="F8" s="4">
        <v>65.80968</v>
      </c>
      <c r="G8" s="4">
        <v>252.51365000000001</v>
      </c>
      <c r="H8" s="4">
        <v>118.92122999999999</v>
      </c>
      <c r="I8" s="4">
        <v>7.3838999999999997</v>
      </c>
      <c r="J8" s="4">
        <v>972.6</v>
      </c>
      <c r="K8" s="4"/>
      <c r="L8" s="38"/>
      <c r="M8" s="4"/>
      <c r="N8" s="38"/>
      <c r="O8" s="38"/>
      <c r="P8" s="49" t="s">
        <v>382</v>
      </c>
      <c r="Q8" s="32">
        <v>2024</v>
      </c>
      <c r="R8" s="32">
        <v>4</v>
      </c>
      <c r="S8" s="4">
        <v>389.04</v>
      </c>
      <c r="T8" s="4">
        <v>486.3</v>
      </c>
      <c r="U8" s="4">
        <v>826.71</v>
      </c>
      <c r="V8" s="4">
        <v>972.6</v>
      </c>
      <c r="W8" s="4">
        <v>1167.1199999999999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472.14098000000001</v>
      </c>
      <c r="E9" s="4">
        <v>47.963389999999997</v>
      </c>
      <c r="F9" s="4">
        <v>63.940800000000003</v>
      </c>
      <c r="G9" s="4">
        <v>243.93835999999999</v>
      </c>
      <c r="H9" s="4">
        <v>125.41894000000001</v>
      </c>
      <c r="I9" s="4">
        <v>35.697539999999996</v>
      </c>
      <c r="J9" s="4">
        <v>989.1</v>
      </c>
      <c r="K9" s="4"/>
      <c r="L9" s="38"/>
      <c r="M9" s="4"/>
      <c r="N9" s="38"/>
      <c r="O9" s="38"/>
      <c r="P9" s="49" t="s">
        <v>385</v>
      </c>
      <c r="Q9" s="32">
        <v>2024</v>
      </c>
      <c r="R9" s="32">
        <v>5</v>
      </c>
      <c r="S9" s="4">
        <v>395.64</v>
      </c>
      <c r="T9" s="4">
        <v>494.55</v>
      </c>
      <c r="U9" s="4">
        <v>840.73</v>
      </c>
      <c r="V9" s="4">
        <v>989.1</v>
      </c>
      <c r="W9" s="4">
        <v>1186.92</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447.14816000000002</v>
      </c>
      <c r="E10" s="4">
        <v>52.837389999999999</v>
      </c>
      <c r="F10" s="4">
        <v>62.594459999999998</v>
      </c>
      <c r="G10" s="4">
        <v>244.09614999999999</v>
      </c>
      <c r="H10" s="4">
        <v>116.05755000000001</v>
      </c>
      <c r="I10" s="4">
        <v>27.266290000000001</v>
      </c>
      <c r="J10" s="4">
        <v>950</v>
      </c>
      <c r="K10" s="4"/>
      <c r="L10" s="38"/>
      <c r="M10" s="4"/>
      <c r="N10" s="38"/>
      <c r="O10" s="38"/>
      <c r="P10" s="49" t="s">
        <v>387</v>
      </c>
      <c r="Q10" s="32">
        <v>2024</v>
      </c>
      <c r="R10" s="32">
        <v>6</v>
      </c>
      <c r="S10" s="4">
        <v>380</v>
      </c>
      <c r="T10" s="4">
        <v>475</v>
      </c>
      <c r="U10" s="4">
        <v>807.5</v>
      </c>
      <c r="V10" s="4">
        <v>950</v>
      </c>
      <c r="W10" s="4">
        <v>1140</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446.35480000000001</v>
      </c>
      <c r="E11" s="4">
        <v>55.932389999999998</v>
      </c>
      <c r="F11" s="4">
        <v>61.315179999999998</v>
      </c>
      <c r="G11" s="4">
        <v>254.78675000000001</v>
      </c>
      <c r="H11" s="4">
        <v>123.79011</v>
      </c>
      <c r="I11" s="4">
        <v>25.12077</v>
      </c>
      <c r="J11" s="4">
        <v>967.3</v>
      </c>
      <c r="K11" s="4"/>
      <c r="L11" s="38"/>
      <c r="M11" s="4"/>
      <c r="N11" s="38"/>
      <c r="O11" s="38"/>
      <c r="P11" s="49" t="s">
        <v>391</v>
      </c>
      <c r="Q11" s="32">
        <v>2024</v>
      </c>
      <c r="R11" s="32">
        <v>7</v>
      </c>
      <c r="S11" s="4">
        <v>398.58679999999998</v>
      </c>
      <c r="T11" s="4">
        <v>498.23340000000002</v>
      </c>
      <c r="U11" s="4">
        <v>822.2</v>
      </c>
      <c r="V11" s="4">
        <v>967.3</v>
      </c>
      <c r="W11" s="4">
        <v>1160.76</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450.55169999999998</v>
      </c>
      <c r="E12" s="4">
        <v>57.142009999999999</v>
      </c>
      <c r="F12" s="4">
        <v>62.4392</v>
      </c>
      <c r="G12" s="4">
        <v>251.19015999999999</v>
      </c>
      <c r="H12" s="4">
        <v>126.53394</v>
      </c>
      <c r="I12" s="4">
        <v>32.0428</v>
      </c>
      <c r="J12" s="4">
        <v>979.9</v>
      </c>
      <c r="K12" s="4"/>
      <c r="L12" s="38"/>
      <c r="M12" s="4"/>
      <c r="N12" s="38"/>
      <c r="O12" s="38"/>
      <c r="P12" s="49" t="s">
        <v>397</v>
      </c>
      <c r="Q12" s="32">
        <v>2024</v>
      </c>
      <c r="R12" s="32">
        <v>8</v>
      </c>
      <c r="S12" s="4">
        <v>399.39299999999997</v>
      </c>
      <c r="T12" s="4">
        <v>499.24110000000002</v>
      </c>
      <c r="U12" s="4">
        <v>832.91</v>
      </c>
      <c r="V12" s="4">
        <v>979.9</v>
      </c>
      <c r="W12" s="4">
        <f>+V12*1.2</f>
        <v>1175.8799999999999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445.36998999999997</v>
      </c>
      <c r="E13" s="4">
        <v>48.551650000000002</v>
      </c>
      <c r="F13" s="4">
        <v>61.148069999999997</v>
      </c>
      <c r="G13" s="4">
        <v>239.78276</v>
      </c>
      <c r="H13" s="4">
        <v>131.37307000000001</v>
      </c>
      <c r="I13" s="4">
        <v>12.474460000000001</v>
      </c>
      <c r="J13" s="4">
        <v>938.7</v>
      </c>
      <c r="K13" s="4"/>
      <c r="L13" s="38"/>
      <c r="M13" s="4"/>
      <c r="N13" s="38"/>
      <c r="O13" s="38"/>
      <c r="P13" s="49" t="s">
        <v>400</v>
      </c>
      <c r="Q13" s="32">
        <v>2024</v>
      </c>
      <c r="R13" s="32">
        <v>9</v>
      </c>
      <c r="S13" s="4">
        <v>399.39</v>
      </c>
      <c r="T13" s="4">
        <v>499.24</v>
      </c>
      <c r="U13" s="4">
        <v>797.89499999999998</v>
      </c>
      <c r="V13" s="4">
        <v>938.7</v>
      </c>
      <c r="W13" s="4">
        <v>1126.44</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459.86417999999998</v>
      </c>
      <c r="E14" s="4">
        <v>52.277160000000002</v>
      </c>
      <c r="F14" s="4">
        <v>64.073080000000004</v>
      </c>
      <c r="G14" s="4">
        <v>243.93498</v>
      </c>
      <c r="H14" s="4">
        <v>126.9699</v>
      </c>
      <c r="I14" s="4">
        <v>-13.62</v>
      </c>
      <c r="J14" s="4">
        <v>933.5</v>
      </c>
      <c r="K14" s="4"/>
      <c r="L14" s="38"/>
      <c r="M14" s="4"/>
      <c r="N14" s="38"/>
      <c r="O14" s="38"/>
      <c r="P14" s="49" t="s">
        <v>403</v>
      </c>
      <c r="Q14" s="32">
        <v>2024</v>
      </c>
      <c r="R14" s="32">
        <v>10</v>
      </c>
      <c r="S14" s="4">
        <v>400.36</v>
      </c>
      <c r="T14" s="4">
        <v>500.46</v>
      </c>
      <c r="U14" s="4">
        <v>793.47500000000002</v>
      </c>
      <c r="V14" s="4">
        <v>933.5</v>
      </c>
      <c r="W14" s="4">
        <v>1120.2</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453.28757000000002</v>
      </c>
      <c r="E15" s="4">
        <v>55.369109999999999</v>
      </c>
      <c r="F15" s="4">
        <v>62.324660000000002</v>
      </c>
      <c r="G15" s="4">
        <v>254.69497000000001</v>
      </c>
      <c r="H15" s="4">
        <v>121.01598</v>
      </c>
      <c r="I15" s="4">
        <v>8.4077199999999994</v>
      </c>
      <c r="J15" s="4">
        <v>955.10001</v>
      </c>
      <c r="K15" s="4"/>
      <c r="L15" s="38"/>
      <c r="M15" s="4"/>
      <c r="N15" s="38"/>
      <c r="O15" s="38"/>
      <c r="P15" s="49" t="s">
        <v>404</v>
      </c>
      <c r="Q15" s="32">
        <v>2024</v>
      </c>
      <c r="R15" s="32">
        <v>11</v>
      </c>
      <c r="S15" s="4">
        <v>399.83</v>
      </c>
      <c r="T15" s="4">
        <v>499.8</v>
      </c>
      <c r="U15" s="4">
        <v>811.83500000000004</v>
      </c>
      <c r="V15" s="4">
        <v>955.1</v>
      </c>
      <c r="W15" s="4">
        <v>1146.1199999999999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455.53244999999998</v>
      </c>
      <c r="E16" s="4">
        <v>58.192230000000002</v>
      </c>
      <c r="F16" s="4">
        <v>63.318539999999999</v>
      </c>
      <c r="G16" s="4">
        <v>257.19328999999999</v>
      </c>
      <c r="H16" s="4">
        <v>122.50611000000001</v>
      </c>
      <c r="I16" s="4">
        <v>4.35738</v>
      </c>
      <c r="J16" s="4">
        <v>961.1</v>
      </c>
      <c r="K16" s="4"/>
      <c r="L16" s="38"/>
      <c r="M16" s="4"/>
      <c r="N16" s="38"/>
      <c r="O16" s="38"/>
      <c r="P16" s="49" t="s">
        <v>413</v>
      </c>
      <c r="Q16" s="32">
        <v>2024</v>
      </c>
      <c r="R16" s="32">
        <v>12</v>
      </c>
      <c r="S16" s="4">
        <v>400.91</v>
      </c>
      <c r="T16" s="4">
        <v>501.16</v>
      </c>
      <c r="U16" s="4">
        <v>816.93499999999995</v>
      </c>
      <c r="V16" s="4">
        <v>961.1</v>
      </c>
      <c r="W16" s="4">
        <v>1153.32</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502.92986999999999</v>
      </c>
      <c r="E17" s="4">
        <v>56.032690000000002</v>
      </c>
      <c r="F17" s="4">
        <v>69.387550000000005</v>
      </c>
      <c r="G17" s="4">
        <v>249.01036999999999</v>
      </c>
      <c r="H17" s="4">
        <v>113.92666</v>
      </c>
      <c r="I17" s="4">
        <v>10.412850000000001</v>
      </c>
      <c r="J17" s="4">
        <v>1001.69999</v>
      </c>
      <c r="K17" s="4"/>
      <c r="L17" s="38"/>
      <c r="M17" s="4"/>
      <c r="N17" s="38"/>
      <c r="O17" s="38"/>
      <c r="P17" s="49" t="s">
        <v>417</v>
      </c>
      <c r="Q17" s="32">
        <v>2025</v>
      </c>
      <c r="R17" s="32">
        <v>1</v>
      </c>
      <c r="S17" s="4">
        <v>402.74</v>
      </c>
      <c r="T17" s="4">
        <v>503.45</v>
      </c>
      <c r="U17" s="4">
        <v>851.44500000000005</v>
      </c>
      <c r="V17" s="4">
        <v>1001.69999</v>
      </c>
      <c r="W17" s="4">
        <v>1202.039988</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527.60014999999999</v>
      </c>
      <c r="E18" s="4">
        <v>49.846739999999997</v>
      </c>
      <c r="F18" s="4">
        <v>70.793340000000001</v>
      </c>
      <c r="G18" s="4">
        <v>253.23455999999999</v>
      </c>
      <c r="H18" s="4">
        <v>121.94934000000001</v>
      </c>
      <c r="I18" s="4">
        <v>14.675879999999999</v>
      </c>
      <c r="J18" s="4">
        <v>1038.1000100000001</v>
      </c>
      <c r="K18" s="4"/>
      <c r="L18" s="38"/>
      <c r="M18" s="4"/>
      <c r="N18" s="38"/>
      <c r="O18" s="38"/>
      <c r="P18" s="49" t="s">
        <v>484</v>
      </c>
      <c r="Q18" s="32">
        <v>2025</v>
      </c>
      <c r="R18" s="32">
        <v>2</v>
      </c>
      <c r="S18" s="4">
        <v>415.24</v>
      </c>
      <c r="T18" s="4">
        <v>519.04999999999995</v>
      </c>
      <c r="U18" s="4">
        <v>882.38499999999999</v>
      </c>
      <c r="V18" s="4">
        <v>1038.0999999999999</v>
      </c>
      <c r="W18" s="4">
        <f>+V18*1.2</f>
        <v>1245.7199999999998</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4.9053121462043985E-2</v>
      </c>
      <c r="E19" s="366">
        <f t="shared" si="0"/>
        <v>-0.11039894747155643</v>
      </c>
      <c r="F19" s="366">
        <f t="shared" si="0"/>
        <v>2.0259974591983664E-2</v>
      </c>
      <c r="G19" s="366">
        <f t="shared" si="0"/>
        <v>1.6963911984870322E-2</v>
      </c>
      <c r="H19" s="366">
        <f t="shared" si="0"/>
        <v>7.0419689298360968E-2</v>
      </c>
      <c r="I19" s="366">
        <f t="shared" si="0"/>
        <v>0.4094008844840748</v>
      </c>
      <c r="J19" s="366">
        <f t="shared" si="0"/>
        <v>3.6338245346293908E-2</v>
      </c>
      <c r="K19" s="366"/>
      <c r="P19" s="29" t="s">
        <v>96</v>
      </c>
      <c r="Q19" s="2"/>
      <c r="R19" s="2"/>
      <c r="S19" s="367">
        <f>+(S18-S17)/S17</f>
        <v>3.1037393852113026E-2</v>
      </c>
      <c r="T19" s="367">
        <f>+(T18-T17)/T17</f>
        <v>3.0986195252755918E-2</v>
      </c>
      <c r="U19" s="367">
        <f>+(U18-U17)/U17</f>
        <v>3.6338225017470228E-2</v>
      </c>
      <c r="V19" s="367">
        <f>+(V18-V17)/V17</f>
        <v>3.6338235363264755E-2</v>
      </c>
      <c r="W19" s="367">
        <f>+(W18-W17)/W17</f>
        <v>3.6338235363264644E-2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2" priority="1">
      <formula>ROW()=CELL("FILA")</formula>
    </cfRule>
  </conditionalFormatting>
  <conditionalFormatting sqref="V12:V18">
    <cfRule type="expression" dxfId="471" priority="3">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43"/>
  <sheetViews>
    <sheetView showGridLines="0" view="pageBreakPreview" zoomScale="80" zoomScaleNormal="100" zoomScaleSheetLayoutView="80" workbookViewId="0">
      <selection activeCell="D19" sqref="D19:J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135</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51</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392.54</v>
      </c>
      <c r="E7" s="4">
        <v>57.43</v>
      </c>
      <c r="F7" s="4">
        <v>68.739999999999995</v>
      </c>
      <c r="G7" s="4">
        <v>293.48</v>
      </c>
      <c r="H7" s="4">
        <v>96.19</v>
      </c>
      <c r="I7" s="4">
        <v>7.01</v>
      </c>
      <c r="J7" s="4">
        <v>915.4</v>
      </c>
      <c r="K7" s="4"/>
      <c r="L7" s="38"/>
      <c r="M7" s="4">
        <v>50.420299999999997</v>
      </c>
      <c r="N7" s="38"/>
      <c r="O7" s="38"/>
      <c r="P7" s="49" t="s">
        <v>379</v>
      </c>
      <c r="Q7" s="32">
        <v>2024</v>
      </c>
      <c r="R7" s="32">
        <v>3</v>
      </c>
      <c r="S7" s="4">
        <v>400.87</v>
      </c>
      <c r="T7" s="4">
        <v>501.09</v>
      </c>
      <c r="U7" s="4">
        <v>778.09</v>
      </c>
      <c r="V7" s="4">
        <v>915.4</v>
      </c>
      <c r="W7" s="4">
        <v>1098.48</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398.72</v>
      </c>
      <c r="E8" s="4">
        <v>54.2667</v>
      </c>
      <c r="F8" s="4">
        <v>70.150000000000006</v>
      </c>
      <c r="G8" s="4">
        <v>297.05</v>
      </c>
      <c r="H8" s="4">
        <v>94.61</v>
      </c>
      <c r="I8" s="4">
        <v>7.05</v>
      </c>
      <c r="J8" s="4">
        <v>921.84</v>
      </c>
      <c r="K8" s="4"/>
      <c r="L8" s="38"/>
      <c r="M8" s="4"/>
      <c r="N8" s="38"/>
      <c r="O8" s="38"/>
      <c r="P8" s="49" t="s">
        <v>382</v>
      </c>
      <c r="Q8" s="32">
        <v>2024</v>
      </c>
      <c r="R8" s="32">
        <v>4</v>
      </c>
      <c r="S8" s="4">
        <v>403.69</v>
      </c>
      <c r="T8" s="4">
        <v>504.62</v>
      </c>
      <c r="U8" s="4">
        <v>783.57</v>
      </c>
      <c r="V8" s="4">
        <v>921.84</v>
      </c>
      <c r="W8" s="4">
        <v>1106.21</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401.62</v>
      </c>
      <c r="E9" s="4">
        <v>47.96</v>
      </c>
      <c r="F9" s="4">
        <v>68.900000000000006</v>
      </c>
      <c r="G9" s="4">
        <v>285.69</v>
      </c>
      <c r="H9" s="4">
        <v>94.21</v>
      </c>
      <c r="I9" s="4">
        <v>37.79</v>
      </c>
      <c r="J9" s="4">
        <v>936.19</v>
      </c>
      <c r="K9" s="4"/>
      <c r="L9" s="38"/>
      <c r="M9" s="4"/>
      <c r="N9" s="38"/>
      <c r="O9" s="38"/>
      <c r="P9" s="49" t="s">
        <v>385</v>
      </c>
      <c r="Q9" s="32">
        <v>2024</v>
      </c>
      <c r="R9" s="32">
        <v>5</v>
      </c>
      <c r="S9" s="4">
        <v>406.09</v>
      </c>
      <c r="T9" s="4">
        <v>507.61</v>
      </c>
      <c r="U9" s="4">
        <v>795.76</v>
      </c>
      <c r="V9" s="4">
        <v>936.19</v>
      </c>
      <c r="W9" s="4">
        <v>1123.42</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317.24</v>
      </c>
      <c r="E10" s="4">
        <v>52.84</v>
      </c>
      <c r="F10" s="4">
        <v>58.61</v>
      </c>
      <c r="G10" s="4">
        <v>282.14</v>
      </c>
      <c r="H10" s="4">
        <v>96.8</v>
      </c>
      <c r="I10" s="4">
        <v>24.89</v>
      </c>
      <c r="J10" s="4">
        <v>832.51</v>
      </c>
      <c r="K10" s="4"/>
      <c r="L10" s="38"/>
      <c r="M10" s="4"/>
      <c r="N10" s="38"/>
      <c r="O10" s="38"/>
      <c r="P10" s="49" t="s">
        <v>387</v>
      </c>
      <c r="Q10" s="32">
        <v>2024</v>
      </c>
      <c r="R10" s="32">
        <v>6</v>
      </c>
      <c r="S10" s="4">
        <v>407.8</v>
      </c>
      <c r="T10" s="4">
        <v>509.75</v>
      </c>
      <c r="U10" s="4">
        <v>707.63</v>
      </c>
      <c r="V10" s="4">
        <v>832.51</v>
      </c>
      <c r="W10" s="4">
        <v>999.01199999999994</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306.94</v>
      </c>
      <c r="E11" s="4">
        <v>55.93</v>
      </c>
      <c r="F11" s="4">
        <v>55.87</v>
      </c>
      <c r="G11" s="4">
        <v>295.07</v>
      </c>
      <c r="H11" s="4">
        <v>95.52</v>
      </c>
      <c r="I11" s="4">
        <v>27.07</v>
      </c>
      <c r="J11" s="4">
        <v>836.39</v>
      </c>
      <c r="K11" s="4"/>
      <c r="L11" s="38"/>
      <c r="M11" s="4"/>
      <c r="N11" s="38"/>
      <c r="O11" s="38"/>
      <c r="P11" s="49" t="s">
        <v>391</v>
      </c>
      <c r="Q11" s="32">
        <v>2024</v>
      </c>
      <c r="R11" s="32">
        <v>7</v>
      </c>
      <c r="S11" s="4">
        <v>409.12</v>
      </c>
      <c r="T11" s="4">
        <v>511.4</v>
      </c>
      <c r="U11" s="4">
        <v>710.93</v>
      </c>
      <c r="V11" s="4">
        <v>836.39</v>
      </c>
      <c r="W11" s="4">
        <v>1003.6679999999999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311.93</v>
      </c>
      <c r="E12" s="4">
        <v>57.14</v>
      </c>
      <c r="F12" s="4">
        <v>57</v>
      </c>
      <c r="G12" s="4">
        <v>294.55</v>
      </c>
      <c r="H12" s="4">
        <v>96.21</v>
      </c>
      <c r="I12" s="4">
        <v>31.38</v>
      </c>
      <c r="J12" s="4">
        <v>848.22</v>
      </c>
      <c r="K12" s="4"/>
      <c r="L12" s="38"/>
      <c r="M12" s="4"/>
      <c r="N12" s="38"/>
      <c r="O12" s="38"/>
      <c r="P12" s="49" t="s">
        <v>397</v>
      </c>
      <c r="Q12" s="32">
        <v>2024</v>
      </c>
      <c r="R12" s="32">
        <v>8</v>
      </c>
      <c r="S12" s="4">
        <v>409.94</v>
      </c>
      <c r="T12" s="4">
        <v>512.42999999999995</v>
      </c>
      <c r="U12" s="4">
        <v>720.99</v>
      </c>
      <c r="V12" s="4">
        <v>848.22</v>
      </c>
      <c r="W12" s="4">
        <v>1017.864</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333.19220000000001</v>
      </c>
      <c r="E13" s="4">
        <v>48.551600000000001</v>
      </c>
      <c r="F13" s="4">
        <v>59.637799999999999</v>
      </c>
      <c r="G13" s="4">
        <v>282.0564</v>
      </c>
      <c r="H13" s="4">
        <v>98.382000000000005</v>
      </c>
      <c r="I13" s="4">
        <v>11.167199999999999</v>
      </c>
      <c r="J13" s="4">
        <v>832.98720000000003</v>
      </c>
      <c r="K13" s="4"/>
      <c r="L13" s="38"/>
      <c r="M13" s="4"/>
      <c r="N13" s="38"/>
      <c r="O13" s="38"/>
      <c r="P13" s="49" t="s">
        <v>400</v>
      </c>
      <c r="Q13" s="32">
        <v>2024</v>
      </c>
      <c r="R13" s="32">
        <v>9</v>
      </c>
      <c r="S13" s="4">
        <v>409.94</v>
      </c>
      <c r="T13" s="4">
        <v>512.42999999999995</v>
      </c>
      <c r="U13" s="4">
        <v>708.04</v>
      </c>
      <c r="V13" s="4">
        <v>832.99</v>
      </c>
      <c r="W13" s="4">
        <v>999.58799999999997</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380.66390000000001</v>
      </c>
      <c r="E14" s="4">
        <v>52.269399999999997</v>
      </c>
      <c r="F14" s="4">
        <v>67.468299999999999</v>
      </c>
      <c r="G14" s="4">
        <v>282.73579999999998</v>
      </c>
      <c r="H14" s="4">
        <v>95.096500000000006</v>
      </c>
      <c r="I14" s="4">
        <v>0.3508</v>
      </c>
      <c r="J14" s="4">
        <v>878.5847</v>
      </c>
      <c r="K14" s="4"/>
      <c r="L14" s="38"/>
      <c r="M14" s="4"/>
      <c r="N14" s="38"/>
      <c r="O14" s="38"/>
      <c r="P14" s="49" t="s">
        <v>403</v>
      </c>
      <c r="Q14" s="32">
        <v>2024</v>
      </c>
      <c r="R14" s="32">
        <v>10</v>
      </c>
      <c r="S14" s="4">
        <v>410.94</v>
      </c>
      <c r="T14" s="4">
        <v>513.67999999999995</v>
      </c>
      <c r="U14" s="4">
        <v>746.8</v>
      </c>
      <c r="V14" s="4">
        <v>878.58</v>
      </c>
      <c r="W14" s="4">
        <v>1054.296</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345.25</v>
      </c>
      <c r="E15" s="4">
        <v>55.37</v>
      </c>
      <c r="F15" s="4">
        <v>61.71</v>
      </c>
      <c r="G15" s="4">
        <v>291.95999999999998</v>
      </c>
      <c r="H15" s="4">
        <v>97.19</v>
      </c>
      <c r="I15" s="4">
        <v>4.8499999999999996</v>
      </c>
      <c r="J15" s="4">
        <v>856.32</v>
      </c>
      <c r="K15" s="4"/>
      <c r="L15" s="38"/>
      <c r="M15" s="4"/>
      <c r="N15" s="38"/>
      <c r="O15" s="38"/>
      <c r="P15" s="49" t="s">
        <v>404</v>
      </c>
      <c r="Q15" s="32">
        <v>2024</v>
      </c>
      <c r="R15" s="32">
        <v>11</v>
      </c>
      <c r="S15" s="4">
        <v>410.4</v>
      </c>
      <c r="T15" s="4">
        <v>513</v>
      </c>
      <c r="U15" s="4">
        <v>727.87</v>
      </c>
      <c r="V15" s="4">
        <v>856.32</v>
      </c>
      <c r="W15" s="4">
        <v>1027.5840000000001</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331.40710000000001</v>
      </c>
      <c r="E16" s="4">
        <v>58.1922</v>
      </c>
      <c r="F16" s="4">
        <v>60.7669</v>
      </c>
      <c r="G16" s="4">
        <v>299.73989999999998</v>
      </c>
      <c r="H16" s="4">
        <v>96.4054</v>
      </c>
      <c r="I16" s="4">
        <v>5.5236999999999998</v>
      </c>
      <c r="J16" s="4">
        <v>852.03520000000003</v>
      </c>
      <c r="K16" s="4"/>
      <c r="L16" s="38"/>
      <c r="M16" s="4"/>
      <c r="N16" s="38"/>
      <c r="O16" s="38"/>
      <c r="P16" s="49" t="s">
        <v>413</v>
      </c>
      <c r="Q16" s="32">
        <v>2024</v>
      </c>
      <c r="R16" s="32">
        <v>12</v>
      </c>
      <c r="S16" s="4">
        <v>411.51</v>
      </c>
      <c r="T16" s="4">
        <v>514.39</v>
      </c>
      <c r="U16" s="4">
        <v>724.23</v>
      </c>
      <c r="V16" s="4">
        <v>852.03520000000003</v>
      </c>
      <c r="W16" s="4">
        <v>1022.44224</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356.73009999999999</v>
      </c>
      <c r="E17" s="4">
        <v>56.032699999999998</v>
      </c>
      <c r="F17" s="4">
        <v>64.497600000000006</v>
      </c>
      <c r="G17" s="4">
        <v>292.1103</v>
      </c>
      <c r="H17" s="4">
        <v>99.398300000000006</v>
      </c>
      <c r="I17" s="4">
        <v>13.229100000000001</v>
      </c>
      <c r="J17" s="4">
        <v>881.99810000000002</v>
      </c>
      <c r="K17" s="4"/>
      <c r="L17" s="38"/>
      <c r="M17" s="4"/>
      <c r="N17" s="38"/>
      <c r="O17" s="38"/>
      <c r="P17" s="49" t="s">
        <v>417</v>
      </c>
      <c r="Q17" s="32">
        <v>2025</v>
      </c>
      <c r="R17" s="32">
        <v>1</v>
      </c>
      <c r="S17" s="4">
        <v>413.4</v>
      </c>
      <c r="T17" s="4">
        <v>516.74</v>
      </c>
      <c r="U17" s="4">
        <v>749.7</v>
      </c>
      <c r="V17" s="4">
        <v>882</v>
      </c>
      <c r="W17" s="4">
        <v>1058.3999999999999</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343.80669999999998</v>
      </c>
      <c r="E18" s="4">
        <v>49.846800000000002</v>
      </c>
      <c r="F18" s="4">
        <v>61.9375</v>
      </c>
      <c r="G18" s="4">
        <v>293.50639999999999</v>
      </c>
      <c r="H18" s="4">
        <v>98.367099999999994</v>
      </c>
      <c r="I18" s="4">
        <v>13.5128</v>
      </c>
      <c r="J18" s="4">
        <v>860.97730000000001</v>
      </c>
      <c r="K18" s="4"/>
      <c r="L18" s="38"/>
      <c r="M18" s="4"/>
      <c r="N18" s="38"/>
      <c r="O18" s="38"/>
      <c r="P18" s="49" t="s">
        <v>484</v>
      </c>
      <c r="Q18" s="32">
        <v>2025</v>
      </c>
      <c r="R18" s="32">
        <v>2</v>
      </c>
      <c r="S18" s="4">
        <v>417.28</v>
      </c>
      <c r="T18" s="4">
        <v>521.6</v>
      </c>
      <c r="U18" s="4">
        <v>731.83</v>
      </c>
      <c r="V18" s="4">
        <v>860.98</v>
      </c>
      <c r="W18" s="4">
        <f>+V18*1.2</f>
        <v>1033.1759999999999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-3.6227388717688852E-2</v>
      </c>
      <c r="E19" s="366">
        <f t="shared" si="0"/>
        <v>-0.1103980354328811</v>
      </c>
      <c r="F19" s="366">
        <f t="shared" si="0"/>
        <v>-3.9692949815187006E-2</v>
      </c>
      <c r="G19" s="366">
        <f t="shared" si="0"/>
        <v>4.7793590297911092E-3</v>
      </c>
      <c r="H19" s="366">
        <f t="shared" si="0"/>
        <v>-1.03744229026051E-2</v>
      </c>
      <c r="I19" s="366">
        <f t="shared" si="0"/>
        <v>2.1445147440113055E-2</v>
      </c>
      <c r="J19" s="366">
        <f t="shared" si="0"/>
        <v>-2.3833157917233616E-2</v>
      </c>
      <c r="K19" s="366"/>
      <c r="P19" s="29" t="s">
        <v>96</v>
      </c>
      <c r="Q19" s="2"/>
      <c r="R19" s="2"/>
      <c r="S19" s="367">
        <f>+(S18-S17)/S17</f>
        <v>9.38558297048862E-3</v>
      </c>
      <c r="T19" s="367">
        <f>+(T18-T17)/T17</f>
        <v>9.4051166931145517E-3</v>
      </c>
      <c r="U19" s="367">
        <f>+(U18-U17)/U17</f>
        <v>-2.3836201147125521E-2</v>
      </c>
      <c r="V19" s="367">
        <f>+(V18-V17)/V17</f>
        <v>-2.3832199546485241E-2</v>
      </c>
      <c r="W19" s="367">
        <f>+(W18-W17)/W17</f>
        <v>-2.3832199546485199E-2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70"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43"/>
  <sheetViews>
    <sheetView showGridLines="0" view="pageBreakPreview" topLeftCell="A4" zoomScale="80" zoomScaleNormal="100" zoomScaleSheetLayoutView="80" workbookViewId="0">
      <selection activeCell="A18" sqref="A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136</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114</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377.18</v>
      </c>
      <c r="E7" s="4">
        <v>57.43</v>
      </c>
      <c r="F7" s="4">
        <v>211.08</v>
      </c>
      <c r="G7" s="4">
        <v>202.47</v>
      </c>
      <c r="H7" s="4">
        <v>354.03</v>
      </c>
      <c r="I7" s="4">
        <v>9.1</v>
      </c>
      <c r="J7" s="4">
        <v>1211.29</v>
      </c>
      <c r="K7" s="4"/>
      <c r="L7" s="38"/>
      <c r="M7" s="4">
        <v>208.27</v>
      </c>
      <c r="N7" s="38"/>
      <c r="O7" s="38"/>
      <c r="P7" s="49" t="s">
        <v>379</v>
      </c>
      <c r="Q7" s="32">
        <v>2024</v>
      </c>
      <c r="R7" s="32">
        <v>3</v>
      </c>
      <c r="S7" s="4">
        <v>484.51</v>
      </c>
      <c r="T7" s="4">
        <v>605.64</v>
      </c>
      <c r="U7" s="4">
        <v>1029.5899999999999</v>
      </c>
      <c r="V7" s="4">
        <v>1211.29</v>
      </c>
      <c r="W7" s="4">
        <v>1453.54</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451.50880000000001</v>
      </c>
      <c r="E8" s="4">
        <v>54.2667</v>
      </c>
      <c r="F8" s="4">
        <v>123.15087</v>
      </c>
      <c r="G8" s="4">
        <v>160.93049999999999</v>
      </c>
      <c r="H8" s="4">
        <v>373.15</v>
      </c>
      <c r="I8" s="4">
        <v>9.0678999999999998</v>
      </c>
      <c r="J8" s="4">
        <v>1172.0746999999999</v>
      </c>
      <c r="K8" s="4"/>
      <c r="L8" s="38"/>
      <c r="M8" s="4">
        <v>226.10884239348516</v>
      </c>
      <c r="N8" s="38"/>
      <c r="O8" s="38"/>
      <c r="P8" s="49" t="s">
        <v>382</v>
      </c>
      <c r="Q8" s="32">
        <v>2024</v>
      </c>
      <c r="R8" s="32">
        <v>4</v>
      </c>
      <c r="S8" s="4">
        <v>487.93</v>
      </c>
      <c r="T8" s="4">
        <v>609.91</v>
      </c>
      <c r="U8" s="4">
        <v>996.26</v>
      </c>
      <c r="V8" s="4">
        <v>1172.07</v>
      </c>
      <c r="W8" s="4">
        <v>1406.49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459.64</v>
      </c>
      <c r="E9" s="4">
        <v>47.96</v>
      </c>
      <c r="F9" s="4">
        <v>104.36</v>
      </c>
      <c r="G9" s="4">
        <v>148.47</v>
      </c>
      <c r="H9" s="4">
        <v>374.94</v>
      </c>
      <c r="I9" s="4">
        <v>50.23</v>
      </c>
      <c r="J9" s="4">
        <v>1185.5999999999999</v>
      </c>
      <c r="K9" s="4"/>
      <c r="L9" s="38"/>
      <c r="M9" s="4">
        <v>235.75792544499552</v>
      </c>
      <c r="N9" s="38"/>
      <c r="O9" s="38"/>
      <c r="P9" s="49" t="s">
        <v>385</v>
      </c>
      <c r="Q9" s="32">
        <v>2024</v>
      </c>
      <c r="R9" s="32">
        <v>5</v>
      </c>
      <c r="S9" s="4">
        <v>490.83</v>
      </c>
      <c r="T9" s="4">
        <v>613.53</v>
      </c>
      <c r="U9" s="4">
        <v>1007.76</v>
      </c>
      <c r="V9" s="4">
        <v>1185.5999999999999</v>
      </c>
      <c r="W9" s="4">
        <v>1422.72</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411.59</v>
      </c>
      <c r="E10" s="4">
        <v>52.84</v>
      </c>
      <c r="F10" s="4">
        <v>114.19</v>
      </c>
      <c r="G10" s="4">
        <v>133.25</v>
      </c>
      <c r="H10" s="4">
        <v>390.51</v>
      </c>
      <c r="I10" s="4">
        <v>33.78</v>
      </c>
      <c r="J10" s="4">
        <v>1136.1500000000001</v>
      </c>
      <c r="K10" s="4"/>
      <c r="L10" s="38"/>
      <c r="M10" s="4">
        <v>254.56</v>
      </c>
      <c r="N10" s="38"/>
      <c r="O10" s="38"/>
      <c r="P10" s="49" t="s">
        <v>387</v>
      </c>
      <c r="Q10" s="32">
        <v>2024</v>
      </c>
      <c r="R10" s="32">
        <v>6</v>
      </c>
      <c r="S10" s="4">
        <v>492.9</v>
      </c>
      <c r="T10" s="4">
        <v>616.12</v>
      </c>
      <c r="U10" s="4">
        <v>965.73</v>
      </c>
      <c r="V10" s="4">
        <v>1136.1500000000001</v>
      </c>
      <c r="W10" s="4">
        <v>1363.38</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371.77</v>
      </c>
      <c r="E11" s="4">
        <v>55.93</v>
      </c>
      <c r="F11" s="4">
        <v>104.4919</v>
      </c>
      <c r="G11" s="4">
        <v>161.62</v>
      </c>
      <c r="H11" s="4">
        <v>392.34000000000003</v>
      </c>
      <c r="I11" s="4">
        <v>36.520000000000003</v>
      </c>
      <c r="J11" s="4">
        <v>1122.67</v>
      </c>
      <c r="K11" s="4"/>
      <c r="L11" s="38"/>
      <c r="M11" s="4">
        <v>263.42700240472192</v>
      </c>
      <c r="N11" s="38"/>
      <c r="O11" s="38"/>
      <c r="P11" s="49" t="s">
        <v>391</v>
      </c>
      <c r="Q11" s="32">
        <v>2024</v>
      </c>
      <c r="R11" s="32">
        <v>7</v>
      </c>
      <c r="S11" s="4">
        <v>494.48</v>
      </c>
      <c r="T11" s="4">
        <v>618.1</v>
      </c>
      <c r="U11" s="4">
        <v>954.27</v>
      </c>
      <c r="V11" s="4">
        <v>1122.67</v>
      </c>
      <c r="W11" s="4">
        <v>1347.21</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338.3</v>
      </c>
      <c r="E12" s="4">
        <v>57.14</v>
      </c>
      <c r="F12" s="4">
        <v>98.52</v>
      </c>
      <c r="G12" s="4">
        <v>148.28</v>
      </c>
      <c r="H12" s="4">
        <v>391.45</v>
      </c>
      <c r="I12" s="4">
        <v>39.090000000000003</v>
      </c>
      <c r="J12" s="4">
        <v>1072.78</v>
      </c>
      <c r="K12" s="4"/>
      <c r="L12" s="38"/>
      <c r="M12" s="4">
        <v>265.49547588170685</v>
      </c>
      <c r="N12" s="38"/>
      <c r="O12" s="38"/>
      <c r="P12" s="49" t="s">
        <v>397</v>
      </c>
      <c r="Q12" s="32">
        <v>2024</v>
      </c>
      <c r="R12" s="32">
        <v>8</v>
      </c>
      <c r="S12" s="4">
        <v>488.3</v>
      </c>
      <c r="T12" s="4">
        <v>610.38</v>
      </c>
      <c r="U12" s="4">
        <v>911.87</v>
      </c>
      <c r="V12" s="4">
        <v>1072.78</v>
      </c>
      <c r="W12" s="4">
        <v>1287.3399999999999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398.58</v>
      </c>
      <c r="E13" s="4">
        <v>48.55</v>
      </c>
      <c r="F13" s="4">
        <v>110.35</v>
      </c>
      <c r="G13" s="4">
        <v>154.91</v>
      </c>
      <c r="H13" s="4">
        <v>128.91999999999999</v>
      </c>
      <c r="I13" s="4">
        <v>13.73</v>
      </c>
      <c r="J13" s="4">
        <v>855.04</v>
      </c>
      <c r="K13" s="4"/>
      <c r="L13" s="38"/>
      <c r="M13" s="4">
        <v>12.8</v>
      </c>
      <c r="N13" s="38"/>
      <c r="O13" s="38"/>
      <c r="P13" s="49" t="s">
        <v>400</v>
      </c>
      <c r="Q13" s="32">
        <v>2024</v>
      </c>
      <c r="R13" s="32">
        <v>9</v>
      </c>
      <c r="S13" s="4">
        <v>495.48</v>
      </c>
      <c r="T13" s="4">
        <v>619.35</v>
      </c>
      <c r="U13" s="4">
        <v>726.78</v>
      </c>
      <c r="V13" s="4">
        <v>855.04</v>
      </c>
      <c r="W13" s="4">
        <v>1026.05</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394.86</v>
      </c>
      <c r="E14" s="4">
        <v>52.269359999999999</v>
      </c>
      <c r="F14" s="4">
        <v>110.29</v>
      </c>
      <c r="G14" s="4">
        <v>160.55000000000001</v>
      </c>
      <c r="H14" s="4">
        <v>135.29</v>
      </c>
      <c r="I14" s="4">
        <v>1.57</v>
      </c>
      <c r="J14" s="4">
        <v>854.84</v>
      </c>
      <c r="K14" s="4"/>
      <c r="L14" s="38"/>
      <c r="M14" s="4">
        <v>11.926287106997643</v>
      </c>
      <c r="N14" s="38"/>
      <c r="O14" s="38"/>
      <c r="P14" s="49" t="s">
        <v>403</v>
      </c>
      <c r="Q14" s="32">
        <v>2024</v>
      </c>
      <c r="R14" s="32">
        <v>10</v>
      </c>
      <c r="S14" s="4">
        <v>496.69</v>
      </c>
      <c r="T14" s="4">
        <v>620.86</v>
      </c>
      <c r="U14" s="4">
        <v>726.61</v>
      </c>
      <c r="V14" s="4">
        <v>854.84</v>
      </c>
      <c r="W14" s="4">
        <f>+V14*1.2</f>
        <v>1025.808</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418.95</v>
      </c>
      <c r="E15" s="4">
        <v>55.37</v>
      </c>
      <c r="F15" s="4">
        <v>114.87</v>
      </c>
      <c r="G15" s="4">
        <v>173.6</v>
      </c>
      <c r="H15" s="4">
        <v>138.94999999999999</v>
      </c>
      <c r="I15" s="4">
        <v>5.49</v>
      </c>
      <c r="J15" s="4">
        <v>907.23</v>
      </c>
      <c r="K15" s="4"/>
      <c r="L15" s="38"/>
      <c r="M15" s="4">
        <v>13.303773017960713</v>
      </c>
      <c r="N15" s="38"/>
      <c r="O15" s="38"/>
      <c r="P15" s="49" t="s">
        <v>404</v>
      </c>
      <c r="Q15" s="32">
        <v>2024</v>
      </c>
      <c r="R15" s="32">
        <v>11</v>
      </c>
      <c r="S15" s="4">
        <v>496.03</v>
      </c>
      <c r="T15" s="4">
        <v>620.04</v>
      </c>
      <c r="U15" s="4">
        <v>771.15</v>
      </c>
      <c r="V15" s="4">
        <v>907.23</v>
      </c>
      <c r="W15" s="4">
        <v>1088.68</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402.69</v>
      </c>
      <c r="E16" s="4">
        <v>58.19</v>
      </c>
      <c r="F16" s="4">
        <v>112.2</v>
      </c>
      <c r="G16" s="4">
        <v>178.7</v>
      </c>
      <c r="H16" s="4">
        <v>147.13</v>
      </c>
      <c r="I16" s="4">
        <v>8.3000000000000007</v>
      </c>
      <c r="J16" s="4">
        <v>907.21</v>
      </c>
      <c r="K16" s="4"/>
      <c r="L16" s="38"/>
      <c r="M16" s="4">
        <v>13.303544022316425</v>
      </c>
      <c r="N16" s="38"/>
      <c r="O16" s="38"/>
      <c r="P16" s="49" t="s">
        <v>413</v>
      </c>
      <c r="Q16" s="32">
        <v>2024</v>
      </c>
      <c r="R16" s="32">
        <v>12</v>
      </c>
      <c r="S16" s="4">
        <v>497.38</v>
      </c>
      <c r="T16" s="4">
        <v>621.72</v>
      </c>
      <c r="U16" s="4">
        <v>771.13</v>
      </c>
      <c r="V16" s="4">
        <v>907.21</v>
      </c>
      <c r="W16" s="4">
        <v>1088.6500000000001</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392.98631</v>
      </c>
      <c r="E17" s="4">
        <v>56.032690000000002</v>
      </c>
      <c r="F17" s="4">
        <v>110.68539</v>
      </c>
      <c r="G17" s="4">
        <v>174.68353999999999</v>
      </c>
      <c r="H17" s="4">
        <v>154.20299</v>
      </c>
      <c r="I17" s="4">
        <v>18.624939999999999</v>
      </c>
      <c r="J17" s="4">
        <v>907.21586000000002</v>
      </c>
      <c r="K17" s="4"/>
      <c r="L17" s="38"/>
      <c r="M17" s="4">
        <v>13.3035</v>
      </c>
      <c r="N17" s="38"/>
      <c r="O17" s="38"/>
      <c r="P17" s="49" t="s">
        <v>417</v>
      </c>
      <c r="Q17" s="32">
        <v>2025</v>
      </c>
      <c r="R17" s="32">
        <v>1</v>
      </c>
      <c r="S17" s="4">
        <v>499.65</v>
      </c>
      <c r="T17" s="4">
        <v>624.57000000000005</v>
      </c>
      <c r="U17" s="4">
        <v>771.13</v>
      </c>
      <c r="V17" s="4">
        <v>907.22</v>
      </c>
      <c r="W17" s="4">
        <v>1088.6600000000001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423.53095999999999</v>
      </c>
      <c r="E18" s="4">
        <v>49.846739999999997</v>
      </c>
      <c r="F18" s="4">
        <v>116.01691</v>
      </c>
      <c r="G18" s="4">
        <v>176.3569</v>
      </c>
      <c r="H18" s="4">
        <v>159.18969000000001</v>
      </c>
      <c r="I18" s="4">
        <v>18.51587</v>
      </c>
      <c r="J18" s="4">
        <v>943.45707000000004</v>
      </c>
      <c r="K18" s="4"/>
      <c r="L18" s="38"/>
      <c r="M18" s="4">
        <v>16.14</v>
      </c>
      <c r="N18" s="38"/>
      <c r="O18" s="38"/>
      <c r="P18" s="49" t="s">
        <v>484</v>
      </c>
      <c r="Q18" s="32">
        <v>2025</v>
      </c>
      <c r="R18" s="32">
        <v>2</v>
      </c>
      <c r="S18" s="4">
        <v>504.35</v>
      </c>
      <c r="T18" s="4">
        <v>630.42999999999995</v>
      </c>
      <c r="U18" s="4">
        <v>801.94</v>
      </c>
      <c r="V18" s="4">
        <v>943.46</v>
      </c>
      <c r="W18" s="4">
        <f>+V18*1.2</f>
        <v>1132.152</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7.7724463226212612E-2</v>
      </c>
      <c r="E19" s="366">
        <f t="shared" si="0"/>
        <v>-0.11039894747155643</v>
      </c>
      <c r="F19" s="366">
        <f t="shared" si="0"/>
        <v>4.8168236114992213E-2</v>
      </c>
      <c r="G19" s="366">
        <f t="shared" si="0"/>
        <v>9.5793799461586504E-3</v>
      </c>
      <c r="H19" s="366">
        <f t="shared" si="0"/>
        <v>3.2338542851860483E-2</v>
      </c>
      <c r="I19" s="366">
        <f t="shared" si="0"/>
        <v>-5.8561262479234358E-3</v>
      </c>
      <c r="J19" s="366">
        <f t="shared" si="0"/>
        <v>3.9947725340692374E-2</v>
      </c>
      <c r="K19" s="366"/>
      <c r="P19" s="29" t="s">
        <v>96</v>
      </c>
      <c r="Q19" s="2"/>
      <c r="R19" s="2"/>
      <c r="S19" s="367">
        <f>+(S18-S17)/S17</f>
        <v>9.4065846092265502E-3</v>
      </c>
      <c r="T19" s="367">
        <f>+(T18-T17)/T17</f>
        <v>9.3824551291286796E-3</v>
      </c>
      <c r="U19" s="367">
        <f>+(U18-U17)/U17</f>
        <v>3.9954352703175933E-2</v>
      </c>
      <c r="V19" s="367">
        <f>+(V18-V17)/V17</f>
        <v>3.9946209298736809E-2</v>
      </c>
      <c r="W19" s="367">
        <f>+(W18-W17)/W17</f>
        <v>3.9950030312494222E-2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69"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legacyDrawing r:id="rId3"/>
  <pictur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137</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115</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375.42</v>
      </c>
      <c r="E7" s="4">
        <v>57.43</v>
      </c>
      <c r="F7" s="4">
        <v>198.61</v>
      </c>
      <c r="G7" s="4">
        <v>228.62</v>
      </c>
      <c r="H7" s="4">
        <v>226.37</v>
      </c>
      <c r="I7" s="4">
        <v>9.19</v>
      </c>
      <c r="J7" s="4">
        <v>1095.6400000000001</v>
      </c>
      <c r="K7" s="4"/>
      <c r="L7" s="38"/>
      <c r="M7" s="4">
        <v>85.674172221633384</v>
      </c>
      <c r="N7" s="38"/>
      <c r="O7" s="38"/>
      <c r="P7" s="49" t="s">
        <v>379</v>
      </c>
      <c r="Q7" s="32">
        <v>2024</v>
      </c>
      <c r="R7" s="32">
        <v>3</v>
      </c>
      <c r="S7" s="4">
        <v>438.25</v>
      </c>
      <c r="T7" s="4">
        <v>547.82000000000005</v>
      </c>
      <c r="U7" s="4">
        <v>931.29</v>
      </c>
      <c r="V7" s="4">
        <v>1095.6400000000001</v>
      </c>
      <c r="W7" s="4">
        <v>1314.76</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393.24</v>
      </c>
      <c r="E8" s="4">
        <v>54.27</v>
      </c>
      <c r="F8" s="4">
        <v>191.64</v>
      </c>
      <c r="G8" s="4">
        <v>231.45</v>
      </c>
      <c r="H8" s="4">
        <v>236.7</v>
      </c>
      <c r="I8" s="4">
        <v>11.23</v>
      </c>
      <c r="J8" s="4">
        <v>1118.53</v>
      </c>
      <c r="K8" s="4"/>
      <c r="L8" s="38"/>
      <c r="M8" s="4">
        <v>92.957632073310563</v>
      </c>
      <c r="N8" s="38"/>
      <c r="O8" s="38"/>
      <c r="P8" s="49" t="s">
        <v>382</v>
      </c>
      <c r="Q8" s="32">
        <v>2024</v>
      </c>
      <c r="R8" s="32">
        <v>4</v>
      </c>
      <c r="S8" s="4">
        <v>447.41</v>
      </c>
      <c r="T8" s="4">
        <v>559.27</v>
      </c>
      <c r="U8" s="4">
        <v>950.75</v>
      </c>
      <c r="V8" s="4">
        <v>1118.53</v>
      </c>
      <c r="W8" s="4">
        <v>1342.2359999999999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397.44</v>
      </c>
      <c r="E9" s="4">
        <v>47.96</v>
      </c>
      <c r="F9" s="4">
        <v>189.69</v>
      </c>
      <c r="G9" s="4">
        <v>217.16</v>
      </c>
      <c r="H9" s="4">
        <v>224.8</v>
      </c>
      <c r="I9" s="4">
        <v>51.31</v>
      </c>
      <c r="J9" s="4">
        <v>1128.3599999999999</v>
      </c>
      <c r="K9" s="4"/>
      <c r="L9" s="38"/>
      <c r="M9" s="4">
        <v>84.402619690958161</v>
      </c>
      <c r="N9" s="38"/>
      <c r="O9" s="38"/>
      <c r="P9" s="49" t="s">
        <v>385</v>
      </c>
      <c r="Q9" s="32">
        <v>2024</v>
      </c>
      <c r="R9" s="32">
        <v>5</v>
      </c>
      <c r="S9" s="4">
        <v>451.35</v>
      </c>
      <c r="T9" s="4">
        <v>564.17999999999995</v>
      </c>
      <c r="U9" s="4">
        <v>959.11</v>
      </c>
      <c r="V9" s="4">
        <v>1128.3599999999999</v>
      </c>
      <c r="W9" s="4">
        <v>1354.04</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394.86</v>
      </c>
      <c r="E10" s="4">
        <v>52.84</v>
      </c>
      <c r="F10" s="4">
        <v>181.5</v>
      </c>
      <c r="G10" s="4">
        <v>193.75</v>
      </c>
      <c r="H10" s="4">
        <v>223.79</v>
      </c>
      <c r="I10" s="4">
        <v>31.51</v>
      </c>
      <c r="J10" s="4">
        <v>1078.25</v>
      </c>
      <c r="K10" s="4"/>
      <c r="L10" s="38"/>
      <c r="M10" s="4">
        <v>84.004909690479678</v>
      </c>
      <c r="N10" s="38"/>
      <c r="O10" s="38"/>
      <c r="P10" s="49" t="s">
        <v>387</v>
      </c>
      <c r="Q10" s="32">
        <v>2024</v>
      </c>
      <c r="R10" s="32">
        <v>6</v>
      </c>
      <c r="S10" s="4">
        <v>453.25</v>
      </c>
      <c r="T10" s="4">
        <v>566.55999999999995</v>
      </c>
      <c r="U10" s="4">
        <v>916.52</v>
      </c>
      <c r="V10" s="4">
        <v>1078.25</v>
      </c>
      <c r="W10" s="4">
        <v>1293.9000000000001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400.51</v>
      </c>
      <c r="E11" s="4">
        <v>55.93</v>
      </c>
      <c r="F11" s="4">
        <v>182.32</v>
      </c>
      <c r="G11" s="4">
        <v>220.08</v>
      </c>
      <c r="H11" s="4">
        <v>225.36</v>
      </c>
      <c r="I11" s="4">
        <v>37.840000000000003</v>
      </c>
      <c r="J11" s="4">
        <v>1122.04</v>
      </c>
      <c r="K11" s="4"/>
      <c r="L11" s="38"/>
      <c r="M11" s="4">
        <v>86.100315920885151</v>
      </c>
      <c r="N11" s="38"/>
      <c r="O11" s="38"/>
      <c r="P11" s="49" t="s">
        <v>391</v>
      </c>
      <c r="Q11" s="32">
        <v>2024</v>
      </c>
      <c r="R11" s="32">
        <v>7</v>
      </c>
      <c r="S11" s="4">
        <v>454.71</v>
      </c>
      <c r="T11" s="4">
        <v>568.38</v>
      </c>
      <c r="U11" s="4">
        <v>953.74</v>
      </c>
      <c r="V11" s="4">
        <v>1122.04</v>
      </c>
      <c r="W11" s="4">
        <v>1346.45</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320.66000000000003</v>
      </c>
      <c r="E12" s="4">
        <v>57.14</v>
      </c>
      <c r="F12" s="4">
        <v>154.1</v>
      </c>
      <c r="G12" s="4">
        <v>206.87</v>
      </c>
      <c r="H12" s="4">
        <v>227.97</v>
      </c>
      <c r="I12" s="4">
        <v>40.32</v>
      </c>
      <c r="J12" s="4">
        <v>1007.07</v>
      </c>
      <c r="K12" s="4"/>
      <c r="L12" s="38"/>
      <c r="M12" s="4">
        <v>84.259478021737323</v>
      </c>
      <c r="N12" s="38"/>
      <c r="O12" s="38"/>
      <c r="P12" s="49" t="s">
        <v>397</v>
      </c>
      <c r="Q12" s="32">
        <v>2024</v>
      </c>
      <c r="R12" s="32">
        <v>8</v>
      </c>
      <c r="S12" s="4">
        <v>455.63</v>
      </c>
      <c r="T12" s="4">
        <v>569.53</v>
      </c>
      <c r="U12" s="4">
        <v>856.01</v>
      </c>
      <c r="V12" s="4">
        <v>1007.07</v>
      </c>
      <c r="W12" s="4">
        <v>1208.4839999999999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348.21915999999999</v>
      </c>
      <c r="E13" s="4">
        <v>48.551650000000002</v>
      </c>
      <c r="F13" s="4">
        <v>162.32809</v>
      </c>
      <c r="G13" s="4">
        <v>206.56313</v>
      </c>
      <c r="H13" s="4">
        <v>215.15584999999999</v>
      </c>
      <c r="I13" s="4">
        <v>14.838380000000001</v>
      </c>
      <c r="J13" s="4">
        <v>995.65625999999997</v>
      </c>
      <c r="K13" s="4"/>
      <c r="L13" s="38"/>
      <c r="M13" s="4">
        <v>82.43739692885282</v>
      </c>
      <c r="N13" s="38"/>
      <c r="O13" s="38"/>
      <c r="P13" s="49" t="s">
        <v>400</v>
      </c>
      <c r="Q13" s="32">
        <v>2024</v>
      </c>
      <c r="R13" s="32">
        <v>9</v>
      </c>
      <c r="S13" s="4">
        <v>455.63</v>
      </c>
      <c r="T13" s="4">
        <v>569.53</v>
      </c>
      <c r="U13" s="4">
        <v>846.31</v>
      </c>
      <c r="V13" s="4">
        <v>995.66</v>
      </c>
      <c r="W13" s="4">
        <v>1194.79</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374.38711000000001</v>
      </c>
      <c r="E14" s="4">
        <v>52.269359999999999</v>
      </c>
      <c r="F14" s="4">
        <v>163.03389000000001</v>
      </c>
      <c r="G14" s="4">
        <v>212.55548999999999</v>
      </c>
      <c r="H14" s="4">
        <v>212.98330999999999</v>
      </c>
      <c r="I14" s="4">
        <v>0.99712999999999996</v>
      </c>
      <c r="J14" s="4">
        <v>1016.2262899999999</v>
      </c>
      <c r="K14" s="4"/>
      <c r="L14" s="38"/>
      <c r="M14" s="4">
        <v>81.222860328459888</v>
      </c>
      <c r="N14" s="38"/>
      <c r="O14" s="38"/>
      <c r="P14" s="49" t="s">
        <v>403</v>
      </c>
      <c r="Q14" s="32">
        <v>2024</v>
      </c>
      <c r="R14" s="32">
        <v>10</v>
      </c>
      <c r="S14" s="4">
        <v>456.74</v>
      </c>
      <c r="T14" s="4">
        <v>570.91999999999996</v>
      </c>
      <c r="U14" s="4">
        <v>863.79</v>
      </c>
      <c r="V14" s="4">
        <v>1016.2262899999999</v>
      </c>
      <c r="W14" s="4">
        <v>1219.471548</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402.96688999999998</v>
      </c>
      <c r="E15" s="4">
        <v>55.369109999999999</v>
      </c>
      <c r="F15" s="4">
        <v>172.97368</v>
      </c>
      <c r="G15" s="4">
        <v>208.7878</v>
      </c>
      <c r="H15" s="4">
        <v>204.44048000000001</v>
      </c>
      <c r="I15" s="4">
        <v>6.85839</v>
      </c>
      <c r="J15" s="4">
        <v>1051.39635</v>
      </c>
      <c r="K15" s="4"/>
      <c r="L15" s="38"/>
      <c r="M15" s="4">
        <v>75.936828365045429</v>
      </c>
      <c r="N15" s="38"/>
      <c r="O15" s="38"/>
      <c r="P15" s="49" t="s">
        <v>404</v>
      </c>
      <c r="Q15" s="32">
        <v>2024</v>
      </c>
      <c r="R15" s="32">
        <v>11</v>
      </c>
      <c r="S15" s="4">
        <v>456.13</v>
      </c>
      <c r="T15" s="4">
        <v>570.16999999999996</v>
      </c>
      <c r="U15" s="4">
        <v>893.69</v>
      </c>
      <c r="V15" s="4">
        <v>1051.4000000000001</v>
      </c>
      <c r="W15" s="4">
        <v>1261.68</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340.08386000000002</v>
      </c>
      <c r="E16" s="4">
        <v>58.192230000000002</v>
      </c>
      <c r="F16" s="4">
        <v>150.70837</v>
      </c>
      <c r="G16" s="4">
        <v>218.82744</v>
      </c>
      <c r="H16" s="4">
        <v>226.10312999999999</v>
      </c>
      <c r="I16" s="4">
        <v>7.8579600000000003</v>
      </c>
      <c r="J16" s="4">
        <v>1001.77299</v>
      </c>
      <c r="K16" s="4"/>
      <c r="L16" s="38"/>
      <c r="M16" s="4">
        <v>85.230379823951083</v>
      </c>
      <c r="N16" s="38"/>
      <c r="O16" s="38"/>
      <c r="P16" s="49" t="s">
        <v>413</v>
      </c>
      <c r="Q16" s="32">
        <v>2024</v>
      </c>
      <c r="R16" s="32">
        <v>12</v>
      </c>
      <c r="S16" s="4">
        <v>457.37</v>
      </c>
      <c r="T16" s="4">
        <v>571.71</v>
      </c>
      <c r="U16" s="4">
        <v>851.51</v>
      </c>
      <c r="V16" s="4">
        <v>1001.77</v>
      </c>
      <c r="W16" s="4">
        <v>1202.124</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368.69087000000002</v>
      </c>
      <c r="E17" s="4">
        <v>56.032690000000002</v>
      </c>
      <c r="F17" s="4">
        <v>161.12743</v>
      </c>
      <c r="G17" s="4">
        <v>213.87832</v>
      </c>
      <c r="H17" s="4">
        <v>220.37385</v>
      </c>
      <c r="I17" s="4">
        <v>4.6961000000000004</v>
      </c>
      <c r="J17" s="4">
        <v>1024.79926</v>
      </c>
      <c r="K17" s="4"/>
      <c r="L17" s="38"/>
      <c r="M17" s="4">
        <v>85.09360709744135</v>
      </c>
      <c r="N17" s="38"/>
      <c r="O17" s="38"/>
      <c r="P17" s="49" t="s">
        <v>417</v>
      </c>
      <c r="Q17" s="32">
        <v>2025</v>
      </c>
      <c r="R17" s="32">
        <v>1</v>
      </c>
      <c r="S17" s="4">
        <v>459.46</v>
      </c>
      <c r="T17" s="4">
        <v>574.33000000000004</v>
      </c>
      <c r="U17" s="4">
        <v>871.08</v>
      </c>
      <c r="V17" s="4">
        <v>1024.8</v>
      </c>
      <c r="W17" s="4">
        <v>1229.76</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346.28086999999999</v>
      </c>
      <c r="E18" s="4">
        <v>49.846739999999997</v>
      </c>
      <c r="F18" s="4">
        <v>150.58336</v>
      </c>
      <c r="G18" s="4">
        <v>216.30896000000001</v>
      </c>
      <c r="H18" s="4">
        <v>223.53460000000001</v>
      </c>
      <c r="I18" s="4">
        <v>19.045310000000001</v>
      </c>
      <c r="J18" s="4">
        <v>1005.59984</v>
      </c>
      <c r="K18" s="4"/>
      <c r="L18" s="38"/>
      <c r="M18" s="4">
        <v>84.16</v>
      </c>
      <c r="N18" s="38"/>
      <c r="O18" s="38"/>
      <c r="P18" s="49" t="s">
        <v>484</v>
      </c>
      <c r="Q18" s="32">
        <v>2025</v>
      </c>
      <c r="R18" s="32">
        <v>2</v>
      </c>
      <c r="S18" s="4">
        <v>463.78</v>
      </c>
      <c r="T18" s="4">
        <v>579.72</v>
      </c>
      <c r="U18" s="4">
        <v>854.76</v>
      </c>
      <c r="V18" s="4">
        <v>1005.6</v>
      </c>
      <c r="W18" s="4">
        <f>+V18*1.2</f>
        <v>1206.72</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-6.0782628004864954E-2</v>
      </c>
      <c r="E19" s="366">
        <f t="shared" si="0"/>
        <v>-0.11039894747155643</v>
      </c>
      <c r="F19" s="366">
        <f t="shared" si="0"/>
        <v>-6.5439323397636293E-2</v>
      </c>
      <c r="G19" s="366">
        <f t="shared" si="0"/>
        <v>1.1364592727304062E-2</v>
      </c>
      <c r="H19" s="366">
        <f t="shared" si="0"/>
        <v>1.4342672690067389E-2</v>
      </c>
      <c r="I19" s="366">
        <f t="shared" si="0"/>
        <v>3.0555588679968482</v>
      </c>
      <c r="J19" s="366">
        <f t="shared" si="0"/>
        <v>-1.8734810561826548E-2</v>
      </c>
      <c r="K19" s="366"/>
      <c r="P19" s="29" t="s">
        <v>96</v>
      </c>
      <c r="Q19" s="2"/>
      <c r="R19" s="2"/>
      <c r="S19" s="367">
        <f>+(S18-S17)/S17</f>
        <v>9.4023418795977746E-3</v>
      </c>
      <c r="T19" s="367">
        <f>+(T18-T17)/T17</f>
        <v>9.3848484320860591E-3</v>
      </c>
      <c r="U19" s="367">
        <f>+(U18-U17)/U17</f>
        <v>-1.8735362997658135E-2</v>
      </c>
      <c r="V19" s="367">
        <f>+(V18-V17)/V17</f>
        <v>-1.8735362997658014E-2</v>
      </c>
      <c r="W19" s="367">
        <f>+(W18-W17)/W17</f>
        <v>-1.8735362997658052E-2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68"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7"/>
  <dimension ref="A1:AJ43"/>
  <sheetViews>
    <sheetView showGridLines="0" topLeftCell="W12" zoomScaleNormal="100" zoomScaleSheetLayoutView="75" workbookViewId="0">
      <selection activeCell="AA18" sqref="AA18:AJ21"/>
    </sheetView>
  </sheetViews>
  <sheetFormatPr baseColWidth="10" defaultRowHeight="15" x14ac:dyDescent="0.25"/>
  <cols>
    <col min="8" max="8" width="3" customWidth="1"/>
    <col min="9" max="9" width="18" customWidth="1"/>
    <col min="10" max="10" width="17.42578125" customWidth="1"/>
    <col min="11" max="11" width="19.42578125" customWidth="1"/>
    <col min="12" max="12" width="17.7109375" customWidth="1"/>
    <col min="13" max="13" width="15.140625" customWidth="1"/>
    <col min="14" max="14" width="18.140625" customWidth="1"/>
    <col min="15" max="15" width="16.140625" customWidth="1"/>
    <col min="16" max="16" width="21.140625" customWidth="1"/>
    <col min="17" max="17" width="16.5703125" customWidth="1"/>
    <col min="18" max="18" width="16.85546875" customWidth="1"/>
    <col min="23" max="24" width="11.42578125" customWidth="1"/>
    <col min="25" max="25" width="14.7109375" customWidth="1"/>
    <col min="26" max="26" width="19" customWidth="1"/>
  </cols>
  <sheetData>
    <row r="1" spans="1:36" ht="15" customHeight="1" x14ac:dyDescent="0.25">
      <c r="I1" s="476" t="s">
        <v>100</v>
      </c>
      <c r="J1" s="476"/>
      <c r="K1" s="476"/>
      <c r="L1" s="476"/>
      <c r="M1" s="476"/>
      <c r="N1" s="476"/>
      <c r="O1" s="476"/>
      <c r="P1" s="476"/>
      <c r="Q1" s="476"/>
      <c r="R1" s="476"/>
      <c r="S1" s="31"/>
      <c r="T1" s="31"/>
      <c r="U1" s="31"/>
    </row>
    <row r="2" spans="1:36" ht="15" customHeight="1" x14ac:dyDescent="0.25">
      <c r="I2" s="476"/>
      <c r="J2" s="476"/>
      <c r="K2" s="476"/>
      <c r="L2" s="476"/>
      <c r="M2" s="476"/>
      <c r="N2" s="476"/>
      <c r="O2" s="476"/>
      <c r="P2" s="476"/>
      <c r="Q2" s="476"/>
      <c r="R2" s="476"/>
      <c r="S2" s="31"/>
      <c r="T2" s="31"/>
      <c r="U2" s="31"/>
    </row>
    <row r="3" spans="1:36" ht="15" customHeight="1" x14ac:dyDescent="0.25">
      <c r="S3" s="482" t="s">
        <v>101</v>
      </c>
      <c r="T3" s="482"/>
      <c r="U3" s="482"/>
      <c r="V3" s="482"/>
      <c r="W3" s="482"/>
      <c r="X3" s="482"/>
      <c r="Y3" s="482"/>
      <c r="Z3" s="482"/>
      <c r="AA3" s="452" t="s">
        <v>423</v>
      </c>
      <c r="AB3" s="31"/>
      <c r="AC3" s="31"/>
      <c r="AD3" s="31"/>
      <c r="AE3" s="31"/>
      <c r="AF3" s="31"/>
      <c r="AG3" s="31"/>
      <c r="AH3" s="31"/>
    </row>
    <row r="4" spans="1:36" ht="15" customHeight="1" x14ac:dyDescent="0.25">
      <c r="S4" s="482"/>
      <c r="T4" s="482"/>
      <c r="U4" s="482"/>
      <c r="V4" s="482"/>
      <c r="W4" s="482"/>
      <c r="X4" s="482"/>
      <c r="Y4" s="482"/>
      <c r="Z4" s="482"/>
      <c r="AB4" s="31"/>
      <c r="AC4" s="31"/>
      <c r="AD4" s="31"/>
      <c r="AE4" s="31"/>
      <c r="AF4" s="31"/>
      <c r="AG4" s="31"/>
      <c r="AH4" s="31"/>
    </row>
    <row r="6" spans="1:36" ht="15" customHeight="1" x14ac:dyDescent="0.25">
      <c r="S6" s="479" t="s">
        <v>152</v>
      </c>
      <c r="T6" s="483"/>
      <c r="U6" s="483"/>
      <c r="V6" s="483"/>
      <c r="W6" s="483"/>
      <c r="X6" s="483"/>
      <c r="Y6" s="483"/>
      <c r="Z6" s="483"/>
      <c r="AA6" s="479" t="s">
        <v>424</v>
      </c>
      <c r="AB6" s="479"/>
      <c r="AC6" s="479"/>
      <c r="AD6" s="479"/>
      <c r="AE6" s="479"/>
      <c r="AF6" s="479"/>
      <c r="AG6" s="479"/>
      <c r="AH6" s="479"/>
      <c r="AI6" s="479"/>
      <c r="AJ6" s="479"/>
    </row>
    <row r="7" spans="1:36" x14ac:dyDescent="0.25">
      <c r="S7" s="483"/>
      <c r="T7" s="483"/>
      <c r="U7" s="483"/>
      <c r="V7" s="483"/>
      <c r="W7" s="483"/>
      <c r="X7" s="483"/>
      <c r="Y7" s="483"/>
      <c r="Z7" s="483"/>
      <c r="AA7" s="479"/>
      <c r="AB7" s="479"/>
      <c r="AC7" s="479"/>
      <c r="AD7" s="479"/>
      <c r="AE7" s="479"/>
      <c r="AF7" s="479"/>
      <c r="AG7" s="479"/>
      <c r="AH7" s="479"/>
      <c r="AI7" s="479"/>
      <c r="AJ7" s="479"/>
    </row>
    <row r="8" spans="1:36" x14ac:dyDescent="0.25">
      <c r="S8" s="483"/>
      <c r="T8" s="483"/>
      <c r="U8" s="483"/>
      <c r="V8" s="483"/>
      <c r="W8" s="483"/>
      <c r="X8" s="483"/>
      <c r="Y8" s="483"/>
      <c r="Z8" s="483"/>
      <c r="AA8" s="479"/>
      <c r="AB8" s="479"/>
      <c r="AC8" s="479"/>
      <c r="AD8" s="479"/>
      <c r="AE8" s="479"/>
      <c r="AF8" s="479"/>
      <c r="AG8" s="479"/>
      <c r="AH8" s="479"/>
      <c r="AI8" s="479"/>
      <c r="AJ8" s="479"/>
    </row>
    <row r="9" spans="1:36" ht="25.5" x14ac:dyDescent="0.25">
      <c r="A9" s="30"/>
      <c r="B9" s="30"/>
      <c r="C9" s="30"/>
      <c r="D9" s="30"/>
      <c r="E9" s="30"/>
      <c r="F9" s="30"/>
      <c r="G9" s="30"/>
      <c r="H9" s="30"/>
      <c r="I9" s="26" t="s">
        <v>90</v>
      </c>
      <c r="J9" s="26" t="s">
        <v>91</v>
      </c>
      <c r="K9" s="26" t="s">
        <v>92</v>
      </c>
      <c r="L9" s="26" t="s">
        <v>93</v>
      </c>
      <c r="M9" s="26" t="s">
        <v>94</v>
      </c>
      <c r="N9" s="26" t="s">
        <v>90</v>
      </c>
      <c r="O9" s="26" t="s">
        <v>91</v>
      </c>
      <c r="P9" s="26" t="s">
        <v>92</v>
      </c>
      <c r="Q9" s="26" t="s">
        <v>93</v>
      </c>
      <c r="R9" s="26" t="s">
        <v>94</v>
      </c>
      <c r="S9" s="483"/>
      <c r="T9" s="483"/>
      <c r="U9" s="483"/>
      <c r="V9" s="483"/>
      <c r="W9" s="483"/>
      <c r="X9" s="483"/>
      <c r="Y9" s="483"/>
      <c r="Z9" s="483"/>
      <c r="AA9" s="479"/>
      <c r="AB9" s="479"/>
      <c r="AC9" s="479"/>
      <c r="AD9" s="479"/>
      <c r="AE9" s="479"/>
      <c r="AF9" s="479"/>
      <c r="AG9" s="479"/>
      <c r="AH9" s="479"/>
      <c r="AI9" s="479"/>
      <c r="AJ9" s="479"/>
    </row>
    <row r="10" spans="1:36" ht="120" customHeight="1" x14ac:dyDescent="0.25">
      <c r="A10" s="480" t="s">
        <v>108</v>
      </c>
      <c r="B10" s="481"/>
      <c r="C10" s="481"/>
      <c r="D10" s="481"/>
      <c r="E10" s="481"/>
      <c r="F10" s="481"/>
      <c r="G10" s="481"/>
      <c r="H10" s="481"/>
      <c r="I10" s="25" t="s">
        <v>66</v>
      </c>
      <c r="J10" s="24" t="s">
        <v>378</v>
      </c>
      <c r="K10" s="24" t="s">
        <v>67</v>
      </c>
      <c r="L10" s="24" t="s">
        <v>68</v>
      </c>
      <c r="M10" s="24" t="s">
        <v>409</v>
      </c>
      <c r="N10" s="25" t="s">
        <v>89</v>
      </c>
      <c r="O10" s="24" t="s">
        <v>72</v>
      </c>
      <c r="P10" s="24" t="s">
        <v>73</v>
      </c>
      <c r="Q10" s="24" t="s">
        <v>74</v>
      </c>
      <c r="R10" s="24" t="s">
        <v>86</v>
      </c>
      <c r="S10" s="483"/>
      <c r="T10" s="483"/>
      <c r="U10" s="483"/>
      <c r="V10" s="483"/>
      <c r="W10" s="483"/>
      <c r="X10" s="483"/>
      <c r="Y10" s="483"/>
      <c r="Z10" s="483"/>
      <c r="AA10" s="477" t="s">
        <v>427</v>
      </c>
      <c r="AB10" s="477"/>
      <c r="AC10" s="477"/>
      <c r="AD10" s="477"/>
      <c r="AE10" s="477"/>
      <c r="AF10" s="477"/>
      <c r="AG10" s="477"/>
      <c r="AH10" s="477"/>
      <c r="AI10" s="477"/>
      <c r="AJ10" s="477"/>
    </row>
    <row r="11" spans="1:36" ht="120" customHeight="1" x14ac:dyDescent="0.25">
      <c r="A11" s="481"/>
      <c r="B11" s="481"/>
      <c r="C11" s="481"/>
      <c r="D11" s="481"/>
      <c r="E11" s="481"/>
      <c r="F11" s="481"/>
      <c r="G11" s="481"/>
      <c r="H11" s="481"/>
      <c r="I11" s="25" t="s">
        <v>408</v>
      </c>
      <c r="J11" s="24" t="s">
        <v>69</v>
      </c>
      <c r="K11" s="24" t="s">
        <v>407</v>
      </c>
      <c r="L11" s="24" t="s">
        <v>70</v>
      </c>
      <c r="M11" s="24" t="s">
        <v>82</v>
      </c>
      <c r="N11" s="25" t="s">
        <v>87</v>
      </c>
      <c r="O11" s="24" t="s">
        <v>75</v>
      </c>
      <c r="P11" s="24" t="s">
        <v>76</v>
      </c>
      <c r="Q11" s="24" t="s">
        <v>77</v>
      </c>
      <c r="R11" s="24" t="s">
        <v>410</v>
      </c>
      <c r="S11" s="483"/>
      <c r="T11" s="483"/>
      <c r="U11" s="483"/>
      <c r="V11" s="483"/>
      <c r="W11" s="483"/>
      <c r="X11" s="483"/>
      <c r="Y11" s="483"/>
      <c r="Z11" s="483"/>
      <c r="AA11" s="479"/>
      <c r="AB11" s="479"/>
      <c r="AC11" s="479"/>
      <c r="AD11" s="479"/>
      <c r="AE11" s="479"/>
      <c r="AF11" s="479"/>
      <c r="AG11" s="479"/>
      <c r="AH11" s="479"/>
      <c r="AI11" s="479"/>
      <c r="AJ11" s="479"/>
    </row>
    <row r="12" spans="1:36" ht="240" customHeight="1" x14ac:dyDescent="0.25">
      <c r="A12" s="481"/>
      <c r="B12" s="481"/>
      <c r="C12" s="481"/>
      <c r="D12" s="481"/>
      <c r="E12" s="481"/>
      <c r="F12" s="481"/>
      <c r="G12" s="481"/>
      <c r="H12" s="481"/>
      <c r="I12" s="25" t="s">
        <v>88</v>
      </c>
      <c r="J12" s="24" t="s">
        <v>71</v>
      </c>
      <c r="K12" s="24" t="s">
        <v>83</v>
      </c>
      <c r="L12" s="24" t="s">
        <v>84</v>
      </c>
      <c r="M12" s="24" t="s">
        <v>85</v>
      </c>
      <c r="N12" s="25" t="s">
        <v>394</v>
      </c>
      <c r="O12" s="24" t="s">
        <v>78</v>
      </c>
      <c r="P12" s="24" t="s">
        <v>79</v>
      </c>
      <c r="Q12" s="24" t="s">
        <v>80</v>
      </c>
      <c r="R12" s="24" t="s">
        <v>81</v>
      </c>
      <c r="S12" s="479" t="s">
        <v>426</v>
      </c>
      <c r="T12" s="479"/>
      <c r="U12" s="479"/>
      <c r="V12" s="479"/>
      <c r="W12" s="479"/>
      <c r="X12" s="479"/>
      <c r="Y12" s="479"/>
      <c r="Z12" s="479"/>
      <c r="AA12" s="478" t="s">
        <v>428</v>
      </c>
      <c r="AB12" s="477"/>
      <c r="AC12" s="477"/>
      <c r="AD12" s="477"/>
      <c r="AE12" s="477"/>
      <c r="AF12" s="477"/>
      <c r="AG12" s="477"/>
      <c r="AH12" s="477"/>
      <c r="AI12" s="477"/>
      <c r="AJ12" s="477"/>
    </row>
    <row r="13" spans="1:36" ht="15" customHeight="1" x14ac:dyDescent="0.25">
      <c r="A13" s="23"/>
      <c r="B13" s="23"/>
      <c r="C13" s="23"/>
      <c r="D13" s="23"/>
      <c r="E13" s="23"/>
      <c r="F13" s="23"/>
      <c r="G13" s="23"/>
      <c r="H13" s="23"/>
      <c r="S13" s="479"/>
      <c r="T13" s="479"/>
      <c r="U13" s="479"/>
      <c r="V13" s="479"/>
      <c r="W13" s="479"/>
      <c r="X13" s="479"/>
      <c r="Y13" s="479"/>
      <c r="Z13" s="479"/>
      <c r="AA13" s="461"/>
      <c r="AB13" s="461"/>
      <c r="AC13" s="461"/>
      <c r="AD13" s="461"/>
      <c r="AE13" s="461"/>
      <c r="AF13" s="461"/>
      <c r="AG13" s="461"/>
      <c r="AH13" s="461"/>
    </row>
    <row r="14" spans="1:36" ht="15" customHeight="1" x14ac:dyDescent="0.25">
      <c r="A14" s="23"/>
      <c r="B14" s="23"/>
      <c r="C14" s="23"/>
      <c r="D14" s="23"/>
      <c r="E14" s="23"/>
      <c r="F14" s="23"/>
      <c r="G14" s="23"/>
      <c r="H14" s="23"/>
      <c r="S14" s="479"/>
      <c r="T14" s="479"/>
      <c r="U14" s="479"/>
      <c r="V14" s="479"/>
      <c r="W14" s="479"/>
      <c r="X14" s="479"/>
      <c r="Y14" s="479"/>
      <c r="Z14" s="479"/>
      <c r="AA14" s="461"/>
      <c r="AB14" s="461"/>
      <c r="AC14" s="461"/>
      <c r="AD14" s="461"/>
      <c r="AE14" s="461"/>
      <c r="AF14" s="461"/>
      <c r="AG14" s="461"/>
      <c r="AH14" s="461"/>
    </row>
    <row r="15" spans="1:36" ht="15" customHeight="1" x14ac:dyDescent="0.25">
      <c r="A15" s="23"/>
      <c r="B15" s="23"/>
      <c r="C15" s="23"/>
      <c r="D15" s="23"/>
      <c r="E15" s="23"/>
      <c r="F15" s="23"/>
      <c r="G15" s="23"/>
      <c r="H15" s="23"/>
      <c r="S15" s="479"/>
      <c r="T15" s="479"/>
      <c r="U15" s="479"/>
      <c r="V15" s="479"/>
      <c r="W15" s="479"/>
      <c r="X15" s="479"/>
      <c r="Y15" s="479"/>
      <c r="Z15" s="479"/>
      <c r="AA15" s="479" t="s">
        <v>425</v>
      </c>
      <c r="AB15" s="479"/>
      <c r="AC15" s="479"/>
      <c r="AD15" s="479"/>
      <c r="AE15" s="479"/>
      <c r="AF15" s="479"/>
      <c r="AG15" s="479"/>
      <c r="AH15" s="479"/>
      <c r="AI15" s="479"/>
      <c r="AJ15" s="479"/>
    </row>
    <row r="16" spans="1:36" ht="15" customHeight="1" x14ac:dyDescent="0.25">
      <c r="A16" s="23"/>
      <c r="B16" s="23"/>
      <c r="C16" s="23"/>
      <c r="D16" s="23"/>
      <c r="E16" s="23"/>
      <c r="F16" s="23"/>
      <c r="G16" s="23"/>
      <c r="H16" s="23"/>
      <c r="S16" s="479"/>
      <c r="T16" s="479"/>
      <c r="U16" s="479"/>
      <c r="V16" s="479"/>
      <c r="W16" s="479"/>
      <c r="X16" s="479"/>
      <c r="Y16" s="479"/>
      <c r="Z16" s="479"/>
      <c r="AA16" s="479"/>
      <c r="AB16" s="479"/>
      <c r="AC16" s="479"/>
      <c r="AD16" s="479"/>
      <c r="AE16" s="479"/>
      <c r="AF16" s="479"/>
      <c r="AG16" s="479"/>
      <c r="AH16" s="479"/>
      <c r="AI16" s="479"/>
      <c r="AJ16" s="479"/>
    </row>
    <row r="17" spans="1:36" ht="15" customHeight="1" x14ac:dyDescent="0.25">
      <c r="A17" s="23"/>
      <c r="B17" s="23"/>
      <c r="C17" s="23"/>
      <c r="D17" s="23"/>
      <c r="E17" s="23"/>
      <c r="F17" s="23"/>
      <c r="G17" s="23"/>
      <c r="H17" s="23"/>
      <c r="S17" s="479"/>
      <c r="T17" s="479"/>
      <c r="U17" s="479"/>
      <c r="V17" s="479"/>
      <c r="W17" s="479"/>
      <c r="X17" s="479"/>
      <c r="Y17" s="479"/>
      <c r="Z17" s="479"/>
      <c r="AA17" s="453"/>
      <c r="AB17" s="453"/>
      <c r="AC17" s="453"/>
      <c r="AD17" s="453"/>
      <c r="AE17" s="453"/>
      <c r="AF17" s="453"/>
      <c r="AG17" s="453"/>
      <c r="AH17" s="453"/>
      <c r="AI17" s="453"/>
      <c r="AJ17" s="453"/>
    </row>
    <row r="18" spans="1:36" ht="15" customHeight="1" x14ac:dyDescent="0.25">
      <c r="A18" s="23"/>
      <c r="B18" s="23"/>
      <c r="C18" s="23"/>
      <c r="D18" s="23"/>
      <c r="E18" s="23"/>
      <c r="F18" s="23"/>
      <c r="G18" s="23"/>
      <c r="H18" s="23"/>
      <c r="S18" s="479"/>
      <c r="T18" s="479"/>
      <c r="U18" s="479"/>
      <c r="V18" s="479"/>
      <c r="W18" s="479"/>
      <c r="X18" s="479"/>
      <c r="Y18" s="479"/>
      <c r="Z18" s="479"/>
      <c r="AA18" s="484" t="s">
        <v>429</v>
      </c>
      <c r="AB18" s="484"/>
      <c r="AC18" s="484"/>
      <c r="AD18" s="484"/>
      <c r="AE18" s="484"/>
      <c r="AF18" s="484"/>
      <c r="AG18" s="484"/>
      <c r="AH18" s="484"/>
      <c r="AI18" s="484"/>
      <c r="AJ18" s="484"/>
    </row>
    <row r="19" spans="1:36" ht="15" customHeight="1" x14ac:dyDescent="0.25">
      <c r="A19" s="23"/>
      <c r="B19" s="23"/>
      <c r="C19" s="23"/>
      <c r="D19" s="23"/>
      <c r="E19" s="23"/>
      <c r="F19" s="23"/>
      <c r="G19" s="23"/>
      <c r="H19" s="23"/>
      <c r="S19" s="479"/>
      <c r="T19" s="479"/>
      <c r="U19" s="479"/>
      <c r="V19" s="479"/>
      <c r="W19" s="479"/>
      <c r="X19" s="479"/>
      <c r="Y19" s="479"/>
      <c r="Z19" s="479"/>
      <c r="AA19" s="484"/>
      <c r="AB19" s="484"/>
      <c r="AC19" s="484"/>
      <c r="AD19" s="484"/>
      <c r="AE19" s="484"/>
      <c r="AF19" s="484"/>
      <c r="AG19" s="484"/>
      <c r="AH19" s="484"/>
      <c r="AI19" s="484"/>
      <c r="AJ19" s="484"/>
    </row>
    <row r="20" spans="1:36" ht="15" customHeight="1" x14ac:dyDescent="0.25">
      <c r="A20" s="23"/>
      <c r="B20" s="23"/>
      <c r="C20" s="23"/>
      <c r="D20" s="23"/>
      <c r="E20" s="23"/>
      <c r="F20" s="23"/>
      <c r="G20" s="23"/>
      <c r="H20" s="23"/>
      <c r="S20" s="479"/>
      <c r="T20" s="479"/>
      <c r="U20" s="479"/>
      <c r="V20" s="479"/>
      <c r="W20" s="479"/>
      <c r="X20" s="479"/>
      <c r="Y20" s="479"/>
      <c r="Z20" s="479"/>
      <c r="AA20" s="484"/>
      <c r="AB20" s="484"/>
      <c r="AC20" s="484"/>
      <c r="AD20" s="484"/>
      <c r="AE20" s="484"/>
      <c r="AF20" s="484"/>
      <c r="AG20" s="484"/>
      <c r="AH20" s="484"/>
      <c r="AI20" s="484"/>
      <c r="AJ20" s="484"/>
    </row>
    <row r="21" spans="1:36" x14ac:dyDescent="0.25">
      <c r="A21" s="23"/>
      <c r="B21" s="23"/>
      <c r="C21" s="23"/>
      <c r="D21" s="23"/>
      <c r="E21" s="23"/>
      <c r="F21" s="23"/>
      <c r="G21" s="23"/>
      <c r="H21" s="23"/>
      <c r="S21" s="479"/>
      <c r="T21" s="479"/>
      <c r="U21" s="479"/>
      <c r="V21" s="479"/>
      <c r="W21" s="479"/>
      <c r="X21" s="479"/>
      <c r="Y21" s="479"/>
      <c r="Z21" s="479"/>
      <c r="AA21" s="484"/>
      <c r="AB21" s="484"/>
      <c r="AC21" s="484"/>
      <c r="AD21" s="484"/>
      <c r="AE21" s="484"/>
      <c r="AF21" s="484"/>
      <c r="AG21" s="484"/>
      <c r="AH21" s="484"/>
      <c r="AI21" s="484"/>
      <c r="AJ21" s="484"/>
    </row>
    <row r="22" spans="1:36" x14ac:dyDescent="0.25">
      <c r="A22" s="23"/>
      <c r="B22" s="23"/>
      <c r="C22" s="23"/>
      <c r="D22" s="23"/>
      <c r="E22" s="23"/>
      <c r="F22" s="23"/>
      <c r="G22" s="23"/>
      <c r="H22" s="23"/>
    </row>
    <row r="23" spans="1:36" x14ac:dyDescent="0.25">
      <c r="A23" s="23"/>
      <c r="B23" s="23"/>
      <c r="C23" s="23"/>
      <c r="D23" s="23"/>
      <c r="E23" s="23"/>
      <c r="F23" s="23"/>
      <c r="G23" s="23"/>
      <c r="H23" s="23"/>
    </row>
    <row r="24" spans="1:36" x14ac:dyDescent="0.25">
      <c r="A24" s="23"/>
      <c r="B24" s="23"/>
      <c r="C24" s="23"/>
      <c r="D24" s="23"/>
      <c r="E24" s="23"/>
      <c r="F24" s="23"/>
      <c r="G24" s="23"/>
      <c r="H24" s="23"/>
    </row>
    <row r="25" spans="1:36" x14ac:dyDescent="0.25">
      <c r="A25" s="23"/>
      <c r="B25" s="23"/>
      <c r="C25" s="23"/>
      <c r="D25" s="23"/>
      <c r="E25" s="23"/>
      <c r="F25" s="23"/>
      <c r="G25" s="23"/>
      <c r="H25" s="23"/>
    </row>
    <row r="26" spans="1:36" x14ac:dyDescent="0.25">
      <c r="A26" s="23"/>
      <c r="B26" s="23"/>
      <c r="C26" s="23"/>
      <c r="D26" s="23"/>
      <c r="E26" s="23"/>
      <c r="F26" s="23"/>
      <c r="G26" s="23"/>
      <c r="H26" s="23"/>
    </row>
    <row r="27" spans="1:36" x14ac:dyDescent="0.25">
      <c r="A27" s="23"/>
      <c r="B27" s="23"/>
      <c r="C27" s="23"/>
      <c r="D27" s="23"/>
      <c r="E27" s="23"/>
      <c r="F27" s="23"/>
      <c r="G27" s="23"/>
      <c r="H27" s="23"/>
    </row>
    <row r="28" spans="1:36" x14ac:dyDescent="0.25">
      <c r="A28" s="23"/>
      <c r="B28" s="23"/>
      <c r="C28" s="23"/>
      <c r="D28" s="23"/>
      <c r="E28" s="23"/>
      <c r="F28" s="23"/>
      <c r="G28" s="23"/>
      <c r="H28" s="23"/>
    </row>
    <row r="29" spans="1:36" x14ac:dyDescent="0.25">
      <c r="A29" s="23"/>
      <c r="B29" s="23"/>
      <c r="C29" s="23"/>
      <c r="D29" s="23"/>
      <c r="E29" s="23"/>
      <c r="F29" s="23"/>
      <c r="G29" s="23"/>
      <c r="H29" s="23"/>
    </row>
    <row r="30" spans="1:36" x14ac:dyDescent="0.25">
      <c r="A30" s="23"/>
      <c r="B30" s="23"/>
      <c r="C30" s="23"/>
      <c r="D30" s="23"/>
      <c r="E30" s="23"/>
      <c r="F30" s="23"/>
      <c r="G30" s="23"/>
      <c r="H30" s="23"/>
    </row>
    <row r="31" spans="1:36" x14ac:dyDescent="0.25">
      <c r="A31" s="23"/>
      <c r="B31" s="23"/>
      <c r="C31" s="23"/>
      <c r="D31" s="23"/>
      <c r="E31" s="23"/>
      <c r="F31" s="23"/>
      <c r="G31" s="23"/>
      <c r="H31" s="23"/>
    </row>
    <row r="32" spans="1:36" x14ac:dyDescent="0.25">
      <c r="A32" s="23"/>
      <c r="B32" s="23"/>
      <c r="C32" s="23"/>
      <c r="D32" s="23"/>
      <c r="E32" s="23"/>
      <c r="F32" s="23"/>
      <c r="G32" s="23"/>
      <c r="H32" s="23"/>
    </row>
    <row r="33" spans="1:8" x14ac:dyDescent="0.25">
      <c r="A33" s="23"/>
      <c r="B33" s="23"/>
      <c r="C33" s="23"/>
      <c r="D33" s="23"/>
      <c r="E33" s="23"/>
      <c r="F33" s="23"/>
      <c r="G33" s="23"/>
      <c r="H33" s="23"/>
    </row>
    <row r="34" spans="1:8" x14ac:dyDescent="0.25">
      <c r="A34" s="23"/>
      <c r="B34" s="23"/>
      <c r="C34" s="23"/>
      <c r="D34" s="23"/>
      <c r="E34" s="23"/>
      <c r="F34" s="23"/>
      <c r="G34" s="23"/>
      <c r="H34" s="23"/>
    </row>
    <row r="35" spans="1:8" x14ac:dyDescent="0.25">
      <c r="A35" s="23"/>
      <c r="B35" s="23"/>
      <c r="C35" s="23"/>
      <c r="D35" s="23"/>
      <c r="E35" s="23"/>
      <c r="F35" s="23"/>
      <c r="G35" s="23"/>
      <c r="H35" s="23"/>
    </row>
    <row r="36" spans="1:8" x14ac:dyDescent="0.25">
      <c r="A36" s="23"/>
      <c r="B36" s="23"/>
      <c r="C36" s="23"/>
      <c r="D36" s="23"/>
      <c r="E36" s="23"/>
      <c r="F36" s="23"/>
      <c r="G36" s="23"/>
      <c r="H36" s="23"/>
    </row>
    <row r="37" spans="1:8" x14ac:dyDescent="0.25">
      <c r="A37" s="23"/>
      <c r="B37" s="23"/>
      <c r="C37" s="23"/>
      <c r="D37" s="23"/>
      <c r="E37" s="23"/>
      <c r="F37" s="23"/>
      <c r="G37" s="23"/>
      <c r="H37" s="23"/>
    </row>
    <row r="38" spans="1:8" x14ac:dyDescent="0.25">
      <c r="A38" s="23"/>
      <c r="B38" s="23"/>
      <c r="C38" s="23"/>
      <c r="D38" s="23"/>
      <c r="E38" s="23"/>
      <c r="F38" s="23"/>
      <c r="G38" s="23"/>
      <c r="H38" s="23"/>
    </row>
    <row r="39" spans="1:8" x14ac:dyDescent="0.25">
      <c r="A39" s="23"/>
      <c r="B39" s="23"/>
      <c r="C39" s="23"/>
      <c r="D39" s="23"/>
      <c r="E39" s="23"/>
      <c r="F39" s="23"/>
      <c r="G39" s="23"/>
      <c r="H39" s="23"/>
    </row>
    <row r="40" spans="1:8" x14ac:dyDescent="0.25">
      <c r="A40" s="23"/>
      <c r="B40" s="23"/>
      <c r="C40" s="23"/>
      <c r="D40" s="23"/>
      <c r="E40" s="23"/>
      <c r="F40" s="23"/>
      <c r="G40" s="23"/>
      <c r="H40" s="23"/>
    </row>
    <row r="41" spans="1:8" x14ac:dyDescent="0.25">
      <c r="A41" s="23"/>
      <c r="B41" s="23"/>
      <c r="C41" s="23"/>
      <c r="D41" s="23"/>
      <c r="E41" s="23"/>
      <c r="F41" s="23"/>
      <c r="G41" s="23"/>
      <c r="H41" s="23"/>
    </row>
    <row r="42" spans="1:8" x14ac:dyDescent="0.25">
      <c r="A42" s="23"/>
      <c r="B42" s="23"/>
      <c r="C42" s="23"/>
      <c r="D42" s="23"/>
      <c r="E42" s="23"/>
      <c r="F42" s="23"/>
      <c r="G42" s="23"/>
      <c r="H42" s="23"/>
    </row>
    <row r="43" spans="1:8" x14ac:dyDescent="0.25">
      <c r="A43" s="23"/>
      <c r="B43" s="23"/>
      <c r="C43" s="23"/>
      <c r="D43" s="23"/>
      <c r="E43" s="23"/>
      <c r="F43" s="23"/>
      <c r="G43" s="23"/>
      <c r="H43" s="23"/>
    </row>
  </sheetData>
  <sheetProtection formatCells="0" formatColumns="0" formatRows="0" insertColumns="0" insertRows="0" insertHyperlinks="0" deleteColumns="0" deleteRows="0" sort="0" autoFilter="0" pivotTables="0"/>
  <mergeCells count="11">
    <mergeCell ref="I1:R2"/>
    <mergeCell ref="AA10:AJ10"/>
    <mergeCell ref="AA12:AJ12"/>
    <mergeCell ref="AA15:AJ16"/>
    <mergeCell ref="A10:H12"/>
    <mergeCell ref="S3:Z4"/>
    <mergeCell ref="S12:Z21"/>
    <mergeCell ref="S6:Z11"/>
    <mergeCell ref="AA6:AJ9"/>
    <mergeCell ref="AA11:AJ11"/>
    <mergeCell ref="AA18:AJ21"/>
  </mergeCells>
  <pageMargins left="0.7" right="0.7" top="0.75" bottom="0.75" header="0.3" footer="0.3"/>
  <pageSetup scale="33" orientation="portrait" horizontalDpi="300" verticalDpi="300" r:id="rId1"/>
  <headerFooter>
    <oddHeader>&amp;R&amp;"-,Negrita Cursiva"CU y Tarifas - fecha de corte agosto 2023
Nivel de Tensión 1 , Propiedad de Activos del OR</oddHeader>
  </headerFooter>
  <colBreaks count="3" manualBreakCount="3">
    <brk id="8" max="21" man="1"/>
    <brk id="18" max="1048575" man="1"/>
    <brk id="26" max="1048575" man="1"/>
  </colBreaks>
  <drawing r:id="rId2"/>
  <pictur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138</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62</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371.11419999999998</v>
      </c>
      <c r="E7" s="4">
        <v>57.433500000000002</v>
      </c>
      <c r="F7" s="4">
        <v>72.462199999999996</v>
      </c>
      <c r="G7" s="4">
        <v>258.2337</v>
      </c>
      <c r="H7" s="4">
        <v>168.95259999999999</v>
      </c>
      <c r="I7" s="4">
        <v>6.1322000000000001</v>
      </c>
      <c r="J7" s="4">
        <v>933.33</v>
      </c>
      <c r="K7" s="4"/>
      <c r="L7" s="38"/>
      <c r="M7" s="4">
        <v>30.99</v>
      </c>
      <c r="N7" s="38"/>
      <c r="O7" s="38"/>
      <c r="P7" s="49" t="s">
        <v>379</v>
      </c>
      <c r="Q7" s="32">
        <v>2024</v>
      </c>
      <c r="R7" s="32">
        <v>3</v>
      </c>
      <c r="S7" s="4">
        <v>388.67</v>
      </c>
      <c r="T7" s="4">
        <v>485.83</v>
      </c>
      <c r="U7" s="4">
        <v>793.33</v>
      </c>
      <c r="V7" s="4">
        <v>933.33</v>
      </c>
      <c r="W7" s="4">
        <v>1119.99</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425.4135</v>
      </c>
      <c r="E8" s="4">
        <v>54.2667</v>
      </c>
      <c r="F8" s="4">
        <v>99.670699999999997</v>
      </c>
      <c r="G8" s="4">
        <v>252.5137</v>
      </c>
      <c r="H8" s="4">
        <v>164.85900000000001</v>
      </c>
      <c r="I8" s="4">
        <v>7.8949999999999996</v>
      </c>
      <c r="J8" s="4">
        <v>1004.62</v>
      </c>
      <c r="K8" s="4"/>
      <c r="L8" s="38"/>
      <c r="M8" s="4">
        <v>30.36</v>
      </c>
      <c r="N8" s="38"/>
      <c r="O8" s="38"/>
      <c r="P8" s="49" t="s">
        <v>382</v>
      </c>
      <c r="Q8" s="32">
        <v>2024</v>
      </c>
      <c r="R8" s="32">
        <v>4</v>
      </c>
      <c r="S8" s="4">
        <v>401.85</v>
      </c>
      <c r="T8" s="4">
        <v>502.31</v>
      </c>
      <c r="U8" s="4">
        <v>853.93</v>
      </c>
      <c r="V8" s="4">
        <v>1004.62</v>
      </c>
      <c r="W8" s="4">
        <v>1205.5439999999999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397.7038</v>
      </c>
      <c r="E9" s="4">
        <v>47.9634</v>
      </c>
      <c r="F9" s="4">
        <v>91.778300000000002</v>
      </c>
      <c r="G9" s="4">
        <v>243.9384</v>
      </c>
      <c r="H9" s="4">
        <v>169.82060000000001</v>
      </c>
      <c r="I9" s="4">
        <v>45.931699999999999</v>
      </c>
      <c r="J9" s="4">
        <v>997.14</v>
      </c>
      <c r="K9" s="4"/>
      <c r="L9" s="38"/>
      <c r="M9" s="4">
        <v>30.29</v>
      </c>
      <c r="N9" s="38"/>
      <c r="O9" s="38"/>
      <c r="P9" s="49" t="s">
        <v>385</v>
      </c>
      <c r="Q9" s="32">
        <v>2024</v>
      </c>
      <c r="R9" s="32">
        <v>5</v>
      </c>
      <c r="S9" s="4">
        <v>404.22</v>
      </c>
      <c r="T9" s="4">
        <v>505.27</v>
      </c>
      <c r="U9" s="4">
        <v>847.57</v>
      </c>
      <c r="V9" s="4">
        <v>997.14</v>
      </c>
      <c r="W9" s="4">
        <v>1196.56</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410.20960000000002</v>
      </c>
      <c r="E10" s="4">
        <v>52.837400000000002</v>
      </c>
      <c r="F10" s="4">
        <v>96.470699999999994</v>
      </c>
      <c r="G10" s="4">
        <v>244.09620000000001</v>
      </c>
      <c r="H10" s="4">
        <v>169.59219999999999</v>
      </c>
      <c r="I10" s="4">
        <v>28.4815</v>
      </c>
      <c r="J10" s="4">
        <v>1001.69</v>
      </c>
      <c r="K10" s="4"/>
      <c r="L10" s="38"/>
      <c r="M10" s="4">
        <v>29.86</v>
      </c>
      <c r="N10" s="38"/>
      <c r="O10" s="38"/>
      <c r="P10" s="49" t="s">
        <v>387</v>
      </c>
      <c r="Q10" s="32">
        <v>2024</v>
      </c>
      <c r="R10" s="32">
        <v>6</v>
      </c>
      <c r="S10" s="4">
        <v>405.92</v>
      </c>
      <c r="T10" s="4">
        <v>507.4</v>
      </c>
      <c r="U10" s="4">
        <v>851.43</v>
      </c>
      <c r="V10" s="4">
        <v>1001.69</v>
      </c>
      <c r="W10" s="4">
        <v>1202.028</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428.44209999999998</v>
      </c>
      <c r="E11" s="4">
        <v>55.932400000000001</v>
      </c>
      <c r="F11" s="4">
        <v>99.233199999999997</v>
      </c>
      <c r="G11" s="4">
        <v>254.7867</v>
      </c>
      <c r="H11" s="4">
        <v>175.81049999999999</v>
      </c>
      <c r="I11" s="4">
        <v>32.686500000000002</v>
      </c>
      <c r="J11" s="4">
        <v>1046.8900000000001</v>
      </c>
      <c r="K11" s="4"/>
      <c r="L11" s="38"/>
      <c r="M11" s="4">
        <v>30.467961809767733</v>
      </c>
      <c r="N11" s="38"/>
      <c r="O11" s="38"/>
      <c r="P11" s="49" t="s">
        <v>391</v>
      </c>
      <c r="Q11" s="32">
        <v>2024</v>
      </c>
      <c r="R11" s="32">
        <v>7</v>
      </c>
      <c r="S11" s="4">
        <v>418.76</v>
      </c>
      <c r="T11" s="4">
        <v>523.45000000000005</v>
      </c>
      <c r="U11" s="4">
        <v>889.86</v>
      </c>
      <c r="V11" s="4">
        <v>1046.8900000000001</v>
      </c>
      <c r="W11" s="4">
        <v>1256.268</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428.40589999999997</v>
      </c>
      <c r="E12" s="4">
        <v>57.142000000000003</v>
      </c>
      <c r="F12" s="4">
        <v>100.01730000000001</v>
      </c>
      <c r="G12" s="4">
        <v>251.1902</v>
      </c>
      <c r="H12" s="4">
        <v>182.96539999999999</v>
      </c>
      <c r="I12" s="4">
        <v>34.122500000000002</v>
      </c>
      <c r="J12" s="4">
        <v>1053.8399999999999</v>
      </c>
      <c r="K12" s="4"/>
      <c r="L12" s="38"/>
      <c r="M12" s="4">
        <v>31.321166567873561</v>
      </c>
      <c r="N12" s="38"/>
      <c r="O12" s="38"/>
      <c r="P12" s="49" t="s">
        <v>397</v>
      </c>
      <c r="Q12" s="32">
        <v>2024</v>
      </c>
      <c r="R12" s="32">
        <v>8</v>
      </c>
      <c r="S12" s="4">
        <v>421.54</v>
      </c>
      <c r="T12" s="4">
        <v>526.91999999999996</v>
      </c>
      <c r="U12" s="4">
        <v>895.77</v>
      </c>
      <c r="V12" s="4">
        <v>1053.8399999999999</v>
      </c>
      <c r="W12" s="4">
        <v>1264.6079999999999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428.33319999999998</v>
      </c>
      <c r="E13" s="4">
        <v>48.551699999999997</v>
      </c>
      <c r="F13" s="4">
        <v>98.709000000000003</v>
      </c>
      <c r="G13" s="4">
        <v>239.78280000000001</v>
      </c>
      <c r="H13" s="4">
        <v>185.30699999999999</v>
      </c>
      <c r="I13" s="4">
        <v>13.1113</v>
      </c>
      <c r="J13" s="4">
        <v>1013.795</v>
      </c>
      <c r="K13" s="4"/>
      <c r="L13" s="38"/>
      <c r="M13" s="4">
        <v>31.95</v>
      </c>
      <c r="N13" s="38"/>
      <c r="O13" s="38"/>
      <c r="P13" s="49" t="s">
        <v>400</v>
      </c>
      <c r="Q13" s="32">
        <v>2024</v>
      </c>
      <c r="R13" s="32">
        <v>9</v>
      </c>
      <c r="S13" s="4">
        <v>421.54</v>
      </c>
      <c r="T13" s="4">
        <v>526.91999999999996</v>
      </c>
      <c r="U13" s="4">
        <v>861.73</v>
      </c>
      <c r="V13" s="4">
        <v>1013.8</v>
      </c>
      <c r="W13" s="4">
        <f>+V13*1.2</f>
        <v>1216.56</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435.37270000000001</v>
      </c>
      <c r="E14" s="4">
        <v>52.269399999999997</v>
      </c>
      <c r="F14" s="4">
        <v>101.7028</v>
      </c>
      <c r="G14" s="4">
        <v>243.935</v>
      </c>
      <c r="H14" s="4">
        <v>181.81630000000001</v>
      </c>
      <c r="I14" s="4">
        <v>1.1673</v>
      </c>
      <c r="J14" s="4">
        <v>1016.2635</v>
      </c>
      <c r="K14" s="4"/>
      <c r="L14" s="38"/>
      <c r="M14" s="4">
        <v>31</v>
      </c>
      <c r="N14" s="38"/>
      <c r="O14" s="38"/>
      <c r="P14" s="49" t="s">
        <v>403</v>
      </c>
      <c r="Q14" s="32">
        <v>2024</v>
      </c>
      <c r="R14" s="32">
        <v>10</v>
      </c>
      <c r="S14" s="4">
        <v>422.55</v>
      </c>
      <c r="T14" s="4">
        <v>528.19000000000005</v>
      </c>
      <c r="U14" s="4">
        <v>863.82</v>
      </c>
      <c r="V14" s="4">
        <v>1016.26</v>
      </c>
      <c r="W14" s="4">
        <v>1219.52</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435.00020000000001</v>
      </c>
      <c r="E15" s="4">
        <v>55.369100000000003</v>
      </c>
      <c r="F15" s="4">
        <v>100.82080000000001</v>
      </c>
      <c r="G15" s="4">
        <v>254.69499999999999</v>
      </c>
      <c r="H15" s="4">
        <v>163.17070000000001</v>
      </c>
      <c r="I15" s="4">
        <v>6.2981999999999996</v>
      </c>
      <c r="J15" s="4">
        <v>1015.354</v>
      </c>
      <c r="K15" s="4"/>
      <c r="L15" s="38"/>
      <c r="M15" s="4">
        <v>27.04</v>
      </c>
      <c r="N15" s="38"/>
      <c r="O15" s="38"/>
      <c r="P15" s="49" t="s">
        <v>404</v>
      </c>
      <c r="Q15" s="32">
        <v>2024</v>
      </c>
      <c r="R15" s="32">
        <v>11</v>
      </c>
      <c r="S15" s="4">
        <v>422</v>
      </c>
      <c r="T15" s="4">
        <v>527.5</v>
      </c>
      <c r="U15" s="4">
        <v>863.03</v>
      </c>
      <c r="V15" s="4">
        <v>1015.35</v>
      </c>
      <c r="W15" s="4">
        <f>+V15*1.2</f>
        <v>1218.42</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437.01280000000003</v>
      </c>
      <c r="E16" s="4">
        <v>58.1922</v>
      </c>
      <c r="F16" s="4">
        <v>102.2116</v>
      </c>
      <c r="G16" s="4">
        <v>257.19330000000002</v>
      </c>
      <c r="H16" s="4">
        <v>167.07300000000001</v>
      </c>
      <c r="I16" s="4">
        <v>5.8684000000000003</v>
      </c>
      <c r="J16" s="4">
        <v>1027.5513000000001</v>
      </c>
      <c r="K16" s="4"/>
      <c r="L16" s="38"/>
      <c r="M16" s="4">
        <v>27.6</v>
      </c>
      <c r="N16" s="38"/>
      <c r="O16" s="38"/>
      <c r="P16" s="49" t="s">
        <v>413</v>
      </c>
      <c r="Q16" s="32">
        <v>2024</v>
      </c>
      <c r="R16" s="32">
        <v>12</v>
      </c>
      <c r="S16" s="4">
        <v>423.14</v>
      </c>
      <c r="T16" s="4">
        <v>528.91999999999996</v>
      </c>
      <c r="U16" s="4">
        <v>873.42</v>
      </c>
      <c r="V16" s="4">
        <v>1027.55</v>
      </c>
      <c r="W16" s="4">
        <f>+V16*1.2</f>
        <v>1233.06</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442.18009999999998</v>
      </c>
      <c r="E17" s="4">
        <v>56.032699999999998</v>
      </c>
      <c r="F17" s="4">
        <v>103.4044</v>
      </c>
      <c r="G17" s="4">
        <v>249.0104</v>
      </c>
      <c r="H17" s="4">
        <v>165.02719999999999</v>
      </c>
      <c r="I17" s="4">
        <v>5.1304999999999996</v>
      </c>
      <c r="J17" s="4">
        <v>1020.7853</v>
      </c>
      <c r="K17" s="4"/>
      <c r="L17" s="38"/>
      <c r="M17" s="4">
        <v>26.9</v>
      </c>
      <c r="N17" s="38"/>
      <c r="O17" s="38"/>
      <c r="P17" s="49" t="s">
        <v>417</v>
      </c>
      <c r="Q17" s="32">
        <v>2025</v>
      </c>
      <c r="R17" s="32">
        <v>1</v>
      </c>
      <c r="S17" s="4">
        <v>425.09</v>
      </c>
      <c r="T17" s="4">
        <v>531.36</v>
      </c>
      <c r="U17" s="4">
        <v>867.67</v>
      </c>
      <c r="V17" s="4">
        <v>1020.79</v>
      </c>
      <c r="W17" s="4">
        <f>+V17*1.2</f>
        <v>1224.9479999999999</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397.12020000000001</v>
      </c>
      <c r="E18" s="4">
        <v>49.846699999999998</v>
      </c>
      <c r="F18" s="4">
        <v>92.099100000000007</v>
      </c>
      <c r="G18" s="4">
        <v>253.2346</v>
      </c>
      <c r="H18" s="4">
        <v>175.04069999999999</v>
      </c>
      <c r="I18" s="4">
        <v>15.375400000000001</v>
      </c>
      <c r="J18" s="4">
        <v>982.71669999999995</v>
      </c>
      <c r="K18" s="4"/>
      <c r="L18" s="38"/>
      <c r="M18" s="4">
        <v>28.67</v>
      </c>
      <c r="N18" s="38"/>
      <c r="O18" s="38"/>
      <c r="P18" s="49" t="s">
        <v>484</v>
      </c>
      <c r="Q18" s="32">
        <v>2025</v>
      </c>
      <c r="R18" s="32">
        <v>2</v>
      </c>
      <c r="S18" s="4">
        <v>429.08</v>
      </c>
      <c r="T18" s="4">
        <v>536.35</v>
      </c>
      <c r="U18" s="4">
        <v>835.31</v>
      </c>
      <c r="V18" s="4">
        <v>982.72</v>
      </c>
      <c r="W18" s="4">
        <f>+V18*1.2</f>
        <v>1179.2639999999999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-0.10190395271067144</v>
      </c>
      <c r="E19" s="366">
        <f t="shared" si="0"/>
        <v>-0.1103998201050458</v>
      </c>
      <c r="F19" s="366">
        <f t="shared" si="0"/>
        <v>-0.10933093756165103</v>
      </c>
      <c r="G19" s="366">
        <f t="shared" si="0"/>
        <v>1.6963950100076126E-2</v>
      </c>
      <c r="H19" s="366">
        <f t="shared" si="0"/>
        <v>6.067787613193458E-2</v>
      </c>
      <c r="I19" s="366">
        <f t="shared" si="0"/>
        <v>1.9968619042978271</v>
      </c>
      <c r="J19" s="366">
        <f t="shared" si="0"/>
        <v>-3.729344456664889E-2</v>
      </c>
      <c r="K19" s="366"/>
      <c r="P19" s="29" t="s">
        <v>96</v>
      </c>
      <c r="Q19" s="2"/>
      <c r="R19" s="2"/>
      <c r="S19" s="367">
        <f>+(S18-S17)/S17</f>
        <v>9.3862476181514731E-3</v>
      </c>
      <c r="T19" s="367">
        <f>+(T18-T17)/T17</f>
        <v>9.3909966877446724E-3</v>
      </c>
      <c r="U19" s="367">
        <f>+(U18-U17)/U17</f>
        <v>-3.7295285073818407E-2</v>
      </c>
      <c r="V19" s="367">
        <f>+(V18-V17)/V17</f>
        <v>-3.7294644344086379E-2</v>
      </c>
      <c r="W19" s="367">
        <f>+(W18-W17)/W17</f>
        <v>-3.7294644344086421E-2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67"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I43"/>
  <sheetViews>
    <sheetView showGridLines="0" view="pageBreakPreview" zoomScale="80" zoomScaleNormal="100" zoomScaleSheetLayoutView="80" workbookViewId="0">
      <selection activeCell="A15" sqref="A15"/>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139</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17</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379.52530000000002</v>
      </c>
      <c r="E7" s="4">
        <v>57.433500000000002</v>
      </c>
      <c r="F7" s="4">
        <v>78.285899999999998</v>
      </c>
      <c r="G7" s="4">
        <v>268.05470000000003</v>
      </c>
      <c r="H7" s="4">
        <v>193.0292</v>
      </c>
      <c r="I7" s="4">
        <v>7.1669999999999998</v>
      </c>
      <c r="J7" s="4">
        <v>983.49549999999999</v>
      </c>
      <c r="K7" s="4"/>
      <c r="L7" s="38"/>
      <c r="M7" s="4">
        <v>69.659935439797025</v>
      </c>
      <c r="N7" s="38"/>
      <c r="O7" s="38"/>
      <c r="P7" s="49" t="s">
        <v>379</v>
      </c>
      <c r="Q7" s="32">
        <v>2024</v>
      </c>
      <c r="R7" s="32">
        <v>3</v>
      </c>
      <c r="S7" s="4">
        <v>393.39819999999997</v>
      </c>
      <c r="T7" s="4">
        <v>491.74770000000001</v>
      </c>
      <c r="U7" s="4">
        <v>835.97109999999998</v>
      </c>
      <c r="V7" s="4">
        <v>983.49549999999999</v>
      </c>
      <c r="W7" s="4">
        <v>1180.1946</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397.24259999999998</v>
      </c>
      <c r="E8" s="4">
        <v>54.2667</v>
      </c>
      <c r="F8" s="4">
        <v>92.894000000000005</v>
      </c>
      <c r="G8" s="4">
        <v>266.13409999999999</v>
      </c>
      <c r="H8" s="4">
        <v>181.64850000000001</v>
      </c>
      <c r="I8" s="4">
        <v>7.9145000000000003</v>
      </c>
      <c r="J8" s="4">
        <v>1000.1005</v>
      </c>
      <c r="K8" s="4"/>
      <c r="L8" s="38"/>
      <c r="M8" s="4">
        <v>60.423901513938553</v>
      </c>
      <c r="N8" s="38"/>
      <c r="O8" s="38"/>
      <c r="P8" s="49" t="s">
        <v>382</v>
      </c>
      <c r="Q8" s="32">
        <v>2024</v>
      </c>
      <c r="R8" s="32">
        <v>4</v>
      </c>
      <c r="S8" s="4">
        <v>400.04020000000003</v>
      </c>
      <c r="T8" s="4">
        <v>500.05029999999999</v>
      </c>
      <c r="U8" s="4">
        <v>850.08540000000005</v>
      </c>
      <c r="V8" s="4">
        <v>1000.1005</v>
      </c>
      <c r="W8" s="4">
        <v>1200.1206</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402.29320000000001</v>
      </c>
      <c r="E9" s="4">
        <v>47.9634</v>
      </c>
      <c r="F9" s="4">
        <v>91.787300000000002</v>
      </c>
      <c r="G9" s="4">
        <v>257.12290000000002</v>
      </c>
      <c r="H9" s="4">
        <v>158.38499999999999</v>
      </c>
      <c r="I9" s="4">
        <v>38.732900000000001</v>
      </c>
      <c r="J9" s="4">
        <v>996.28470000000004</v>
      </c>
      <c r="K9" s="4"/>
      <c r="L9" s="38"/>
      <c r="M9" s="4">
        <v>33.369599999999998</v>
      </c>
      <c r="N9" s="38"/>
      <c r="O9" s="38"/>
      <c r="P9" s="49" t="s">
        <v>385</v>
      </c>
      <c r="Q9" s="32">
        <v>2024</v>
      </c>
      <c r="R9" s="32">
        <v>5</v>
      </c>
      <c r="S9" s="4">
        <v>402.85919999999999</v>
      </c>
      <c r="T9" s="4">
        <v>503.57400000000001</v>
      </c>
      <c r="U9" s="4">
        <v>846.84199999999998</v>
      </c>
      <c r="V9" s="4">
        <v>996.28470000000004</v>
      </c>
      <c r="W9" s="4">
        <v>1195.5417</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402.46460000000002</v>
      </c>
      <c r="E10" s="4">
        <v>52.837400000000002</v>
      </c>
      <c r="F10" s="4">
        <v>93.735100000000003</v>
      </c>
      <c r="G10" s="4">
        <v>257.9468</v>
      </c>
      <c r="H10" s="4">
        <v>156.0359</v>
      </c>
      <c r="I10" s="4">
        <v>26.771100000000001</v>
      </c>
      <c r="J10" s="4">
        <v>989.79089999999997</v>
      </c>
      <c r="K10" s="4"/>
      <c r="L10" s="38"/>
      <c r="M10" s="4">
        <v>30.903199999999998</v>
      </c>
      <c r="N10" s="38"/>
      <c r="O10" s="38"/>
      <c r="P10" s="49" t="s">
        <v>387</v>
      </c>
      <c r="Q10" s="32">
        <v>2024</v>
      </c>
      <c r="R10" s="32">
        <v>6</v>
      </c>
      <c r="S10" s="4">
        <v>405.25110000000001</v>
      </c>
      <c r="T10" s="4">
        <v>506.56380000000001</v>
      </c>
      <c r="U10" s="4">
        <v>841.32230000000004</v>
      </c>
      <c r="V10" s="4">
        <v>989.79089999999997</v>
      </c>
      <c r="W10" s="4">
        <v>1187.7491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417.27199999999999</v>
      </c>
      <c r="E11" s="4">
        <v>55.932400000000001</v>
      </c>
      <c r="F11" s="4">
        <v>95.588800000000006</v>
      </c>
      <c r="G11" s="4">
        <v>266.31639999999999</v>
      </c>
      <c r="H11" s="4">
        <v>160.99940000000001</v>
      </c>
      <c r="I11" s="4">
        <v>28.6767</v>
      </c>
      <c r="J11" s="4">
        <v>1024.7856999999999</v>
      </c>
      <c r="K11" s="4"/>
      <c r="L11" s="38"/>
      <c r="M11" s="4">
        <v>32.634099999999997</v>
      </c>
      <c r="N11" s="38"/>
      <c r="O11" s="38"/>
      <c r="P11" s="49" t="s">
        <v>391</v>
      </c>
      <c r="Q11" s="32">
        <v>2024</v>
      </c>
      <c r="R11" s="32">
        <v>7</v>
      </c>
      <c r="S11" s="4">
        <v>409.91430000000003</v>
      </c>
      <c r="T11" s="4">
        <v>512.39290000000005</v>
      </c>
      <c r="U11" s="4">
        <v>871.06790000000001</v>
      </c>
      <c r="V11" s="4">
        <v>1024.7856999999999</v>
      </c>
      <c r="W11" s="4">
        <v>1229.7429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418.19580000000002</v>
      </c>
      <c r="E12" s="4">
        <v>57.142000000000003</v>
      </c>
      <c r="F12" s="4">
        <v>96.571399999999997</v>
      </c>
      <c r="G12" s="4">
        <v>265.54629999999997</v>
      </c>
      <c r="H12" s="4">
        <v>158.83160000000001</v>
      </c>
      <c r="I12" s="4">
        <v>32.521099999999997</v>
      </c>
      <c r="J12" s="4">
        <v>1028.8081999999999</v>
      </c>
      <c r="K12" s="4"/>
      <c r="L12" s="38"/>
      <c r="M12" s="4">
        <v>32.247</v>
      </c>
      <c r="N12" s="38"/>
      <c r="O12" s="38"/>
      <c r="P12" s="49" t="s">
        <v>397</v>
      </c>
      <c r="Q12" s="32">
        <v>2024</v>
      </c>
      <c r="R12" s="32">
        <v>8</v>
      </c>
      <c r="S12" s="4">
        <v>411.52330000000001</v>
      </c>
      <c r="T12" s="4">
        <v>514.40409999999997</v>
      </c>
      <c r="U12" s="4">
        <v>874.48699999999997</v>
      </c>
      <c r="V12" s="4">
        <v>1028.8081999999999</v>
      </c>
      <c r="W12" s="4">
        <v>1234.5698</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417.34577999999999</v>
      </c>
      <c r="E13" s="4">
        <v>48.551650000000002</v>
      </c>
      <c r="F13" s="4">
        <v>95.138369999999995</v>
      </c>
      <c r="G13" s="4">
        <v>266.90107</v>
      </c>
      <c r="H13" s="4">
        <v>152.75577999999999</v>
      </c>
      <c r="I13" s="4">
        <v>12.11307</v>
      </c>
      <c r="J13" s="4">
        <v>992.80571999999995</v>
      </c>
      <c r="K13" s="4"/>
      <c r="L13" s="38"/>
      <c r="M13" s="4">
        <v>19.771999999999998</v>
      </c>
      <c r="N13" s="38"/>
      <c r="O13" s="38"/>
      <c r="P13" s="49" t="s">
        <v>400</v>
      </c>
      <c r="Q13" s="32">
        <v>2024</v>
      </c>
      <c r="R13" s="32">
        <v>9</v>
      </c>
      <c r="S13" s="4">
        <v>411.52330000000001</v>
      </c>
      <c r="T13" s="4">
        <v>514.40409999999997</v>
      </c>
      <c r="U13" s="4">
        <v>843.88490000000002</v>
      </c>
      <c r="V13" s="4">
        <v>992.81</v>
      </c>
      <c r="W13" s="4">
        <f>V13*1.2</f>
        <v>1191.3719999999998</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416.17111999999997</v>
      </c>
      <c r="E14" s="4">
        <v>52.269359999999999</v>
      </c>
      <c r="F14" s="4">
        <v>96.244699999999995</v>
      </c>
      <c r="G14" s="4">
        <v>264.60086999999999</v>
      </c>
      <c r="H14" s="4">
        <v>151.42712</v>
      </c>
      <c r="I14" s="4">
        <v>1.8608</v>
      </c>
      <c r="J14" s="4">
        <v>982.57397000000003</v>
      </c>
      <c r="K14" s="4"/>
      <c r="L14" s="38"/>
      <c r="M14" s="4">
        <v>20.069900000000001</v>
      </c>
      <c r="N14" s="38"/>
      <c r="O14" s="38"/>
      <c r="P14" s="49" t="s">
        <v>403</v>
      </c>
      <c r="Q14" s="32">
        <v>2024</v>
      </c>
      <c r="R14" s="32">
        <v>10</v>
      </c>
      <c r="S14" s="4">
        <v>412.5258</v>
      </c>
      <c r="T14" s="4">
        <v>515.65729999999996</v>
      </c>
      <c r="U14" s="4">
        <v>835.18790000000001</v>
      </c>
      <c r="V14" s="4">
        <v>982.57399999999996</v>
      </c>
      <c r="W14" s="4">
        <v>1179.0887</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419.13880999999998</v>
      </c>
      <c r="E15" s="4">
        <v>55.369109999999999</v>
      </c>
      <c r="F15" s="4">
        <v>96.005930000000006</v>
      </c>
      <c r="G15" s="4">
        <v>263.15064000000001</v>
      </c>
      <c r="H15" s="4">
        <v>145.38800000000001</v>
      </c>
      <c r="I15" s="4">
        <v>3.4720200000000001</v>
      </c>
      <c r="J15" s="4">
        <v>982.52450999999996</v>
      </c>
      <c r="K15" s="4"/>
      <c r="L15" s="38"/>
      <c r="M15" s="4">
        <v>18.966799999999999</v>
      </c>
      <c r="N15" s="38"/>
      <c r="O15" s="38"/>
      <c r="P15" s="49" t="s">
        <v>404</v>
      </c>
      <c r="Q15" s="32">
        <v>2024</v>
      </c>
      <c r="R15" s="32">
        <v>11</v>
      </c>
      <c r="S15" s="4">
        <v>411.98160000000001</v>
      </c>
      <c r="T15" s="4">
        <v>514.97699999999998</v>
      </c>
      <c r="U15" s="4">
        <v>835.14580000000001</v>
      </c>
      <c r="V15" s="4">
        <v>982.52</v>
      </c>
      <c r="W15" s="4">
        <v>1179.02</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421.88641000000001</v>
      </c>
      <c r="E16" s="4">
        <v>58.192230000000002</v>
      </c>
      <c r="F16" s="4">
        <v>97.493570000000005</v>
      </c>
      <c r="G16" s="4">
        <v>280.71683000000002</v>
      </c>
      <c r="H16" s="4">
        <v>143.88724999999999</v>
      </c>
      <c r="I16" s="4">
        <v>7.44679</v>
      </c>
      <c r="J16" s="4">
        <v>1009.62308</v>
      </c>
      <c r="K16" s="4"/>
      <c r="L16" s="38"/>
      <c r="M16" s="4">
        <v>18.261099999999999</v>
      </c>
      <c r="N16" s="38"/>
      <c r="O16" s="38"/>
      <c r="P16" s="49" t="s">
        <v>413</v>
      </c>
      <c r="Q16" s="32">
        <v>2024</v>
      </c>
      <c r="R16" s="32">
        <v>12</v>
      </c>
      <c r="S16" s="4">
        <v>413.09870000000001</v>
      </c>
      <c r="T16" s="4">
        <v>516.37329999999997</v>
      </c>
      <c r="U16" s="4">
        <v>858.17960000000005</v>
      </c>
      <c r="V16" s="4">
        <v>1009.6231</v>
      </c>
      <c r="W16" s="4">
        <f>+V16*1.2</f>
        <v>1211.54772</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427.29300999999998</v>
      </c>
      <c r="E17" s="4">
        <v>56.032690000000002</v>
      </c>
      <c r="F17" s="4">
        <v>98.048270000000002</v>
      </c>
      <c r="G17" s="4">
        <v>280.90647999999999</v>
      </c>
      <c r="H17" s="4">
        <v>149.33828</v>
      </c>
      <c r="I17" s="4">
        <v>15.88007</v>
      </c>
      <c r="J17" s="4">
        <v>1027.4988000000001</v>
      </c>
      <c r="K17" s="4"/>
      <c r="L17" s="38"/>
      <c r="M17" s="4">
        <v>18.662199999999999</v>
      </c>
      <c r="N17" s="38"/>
      <c r="O17" s="38"/>
      <c r="P17" s="49" t="s">
        <v>417</v>
      </c>
      <c r="Q17" s="32">
        <v>2025</v>
      </c>
      <c r="R17" s="32">
        <v>1</v>
      </c>
      <c r="S17" s="4">
        <v>414.98919999999998</v>
      </c>
      <c r="T17" s="4">
        <v>518.7364</v>
      </c>
      <c r="U17" s="4">
        <v>873.37400000000002</v>
      </c>
      <c r="V17" s="4">
        <v>1027.4988000000001</v>
      </c>
      <c r="W17" s="4">
        <f>+V17*1.2</f>
        <v>1232.99856</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388.59737000000001</v>
      </c>
      <c r="E18" s="4">
        <v>49.846739999999997</v>
      </c>
      <c r="F18" s="4">
        <v>88.843360000000004</v>
      </c>
      <c r="G18" s="4">
        <v>272.98212999999998</v>
      </c>
      <c r="H18" s="4">
        <v>154.14265</v>
      </c>
      <c r="I18" s="4">
        <v>14.68953</v>
      </c>
      <c r="J18" s="4">
        <v>969.10177999999996</v>
      </c>
      <c r="K18" s="4"/>
      <c r="L18" s="38"/>
      <c r="M18" s="4">
        <v>19.489999999999998</v>
      </c>
      <c r="N18" s="38"/>
      <c r="O18" s="38"/>
      <c r="P18" s="49" t="s">
        <v>484</v>
      </c>
      <c r="Q18" s="32">
        <v>2025</v>
      </c>
      <c r="R18" s="32">
        <v>2</v>
      </c>
      <c r="S18" s="4">
        <v>418.88470000000001</v>
      </c>
      <c r="T18" s="4">
        <v>523.60590000000002</v>
      </c>
      <c r="U18" s="4">
        <v>823.73649999999998</v>
      </c>
      <c r="V18" s="4">
        <v>969.10180000000003</v>
      </c>
      <c r="W18" s="4">
        <f>+V18*1.2</f>
        <v>1162.9221600000001</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-9.055996492898391E-2</v>
      </c>
      <c r="E19" s="366">
        <f t="shared" si="0"/>
        <v>-0.11039894747155643</v>
      </c>
      <c r="F19" s="366">
        <f t="shared" si="0"/>
        <v>-9.3881411676106044E-2</v>
      </c>
      <c r="G19" s="366">
        <f t="shared" si="0"/>
        <v>-2.8209922391252792E-2</v>
      </c>
      <c r="H19" s="366">
        <f t="shared" si="0"/>
        <v>3.2171054869521772E-2</v>
      </c>
      <c r="I19" s="366">
        <f t="shared" si="0"/>
        <v>-7.4970702270204123E-2</v>
      </c>
      <c r="J19" s="366">
        <f t="shared" si="0"/>
        <v>-5.6834149100709518E-2</v>
      </c>
      <c r="K19" s="366"/>
      <c r="P19" s="29" t="s">
        <v>96</v>
      </c>
      <c r="Q19" s="2"/>
      <c r="R19" s="2"/>
      <c r="S19" s="367">
        <f>+(S18-S17)/S17</f>
        <v>9.3869912759176072E-3</v>
      </c>
      <c r="T19" s="367">
        <f>+(T18-T17)/T17</f>
        <v>9.3872340556784076E-3</v>
      </c>
      <c r="U19" s="367">
        <f>+(U18-U17)/U17</f>
        <v>-5.6834185583724779E-2</v>
      </c>
      <c r="V19" s="367">
        <f>+(V18-V17)/V17</f>
        <v>-5.6834129635966527E-2</v>
      </c>
      <c r="W19" s="367">
        <f>+(W18-W17)/W17</f>
        <v>-5.6834129635966422E-2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7:I18">
    <cfRule type="expression" dxfId="466" priority="2">
      <formula>ROW()=CELL("FILA")</formula>
    </cfRule>
  </conditionalFormatting>
  <conditionalFormatting sqref="A1:W6">
    <cfRule type="expression" dxfId="465" priority="195">
      <formula>ROW()=CELL("FILA")</formula>
    </cfRule>
  </conditionalFormatting>
  <conditionalFormatting sqref="A19:W1048576">
    <cfRule type="expression" dxfId="464" priority="200">
      <formula>ROW()=CELL("FILA")</formula>
    </cfRule>
  </conditionalFormatting>
  <conditionalFormatting sqref="D7:J17">
    <cfRule type="expression" dxfId="463" priority="193">
      <formula>ROW()=CELL("FILA")</formula>
    </cfRule>
  </conditionalFormatting>
  <conditionalFormatting sqref="J13:J18">
    <cfRule type="expression" dxfId="462" priority="65">
      <formula>ROW()=CELL("FILA")</formula>
    </cfRule>
  </conditionalFormatting>
  <conditionalFormatting sqref="K7:K18">
    <cfRule type="expression" dxfId="461" priority="197">
      <formula>ROW()=CELL("FILA")</formula>
    </cfRule>
  </conditionalFormatting>
  <conditionalFormatting sqref="L18:R18">
    <cfRule type="expression" dxfId="460" priority="1">
      <formula>ROW()=CELL("FILA")</formula>
    </cfRule>
  </conditionalFormatting>
  <conditionalFormatting sqref="L7:W17">
    <cfRule type="expression" dxfId="459" priority="159">
      <formula>ROW()=CELL("FILA")</formula>
    </cfRule>
  </conditionalFormatting>
  <conditionalFormatting sqref="S13:S18">
    <cfRule type="expression" dxfId="458" priority="23">
      <formula>ROW()=CELL("FILA")</formula>
    </cfRule>
  </conditionalFormatting>
  <conditionalFormatting sqref="T17:W18">
    <cfRule type="expression" dxfId="457" priority="3">
      <formula>ROW()=CELL("FILA")</formula>
    </cfRule>
  </conditionalFormatting>
  <conditionalFormatting sqref="U13:W17">
    <cfRule type="expression" dxfId="456" priority="33">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140</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111</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389.04860000000002</v>
      </c>
      <c r="E7" s="4">
        <v>57.433399999999999</v>
      </c>
      <c r="F7" s="4">
        <v>72.218299999999999</v>
      </c>
      <c r="G7" s="4">
        <v>282.04430000000002</v>
      </c>
      <c r="H7" s="4">
        <v>69.089500000000001</v>
      </c>
      <c r="I7" s="4">
        <v>7.8627000000000002</v>
      </c>
      <c r="J7" s="4">
        <v>877.69680000000005</v>
      </c>
      <c r="K7" s="4"/>
      <c r="L7" s="38"/>
      <c r="M7" s="4"/>
      <c r="N7" s="38"/>
      <c r="O7" s="38"/>
      <c r="P7" s="49" t="s">
        <v>379</v>
      </c>
      <c r="Q7" s="32">
        <v>2024</v>
      </c>
      <c r="R7" s="32">
        <v>3</v>
      </c>
      <c r="S7" s="4">
        <v>373.24930000000001</v>
      </c>
      <c r="T7" s="4">
        <v>466.5616</v>
      </c>
      <c r="U7" s="4">
        <v>746.04219999999998</v>
      </c>
      <c r="V7" s="4">
        <v>877.69680000000005</v>
      </c>
      <c r="W7" s="4">
        <v>1053.2361000000001</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401.4597</v>
      </c>
      <c r="E8" s="4">
        <v>54.2667</v>
      </c>
      <c r="F8" s="4">
        <v>72.48</v>
      </c>
      <c r="G8" s="4">
        <v>254.70140000000001</v>
      </c>
      <c r="H8" s="4">
        <v>69.179299999999998</v>
      </c>
      <c r="I8" s="4">
        <v>7.4896000000000003</v>
      </c>
      <c r="J8" s="4">
        <v>859.57669999999996</v>
      </c>
      <c r="K8" s="4"/>
      <c r="L8" s="38"/>
      <c r="M8" s="4"/>
      <c r="N8" s="38"/>
      <c r="O8" s="38"/>
      <c r="P8" s="49" t="s">
        <v>382</v>
      </c>
      <c r="Q8" s="32">
        <v>2024</v>
      </c>
      <c r="R8" s="32">
        <v>4</v>
      </c>
      <c r="S8" s="4">
        <v>375.86200000000002</v>
      </c>
      <c r="T8" s="4">
        <v>469.82749999999999</v>
      </c>
      <c r="U8" s="4">
        <v>730.64009999999996</v>
      </c>
      <c r="V8" s="4">
        <v>859.57669999999996</v>
      </c>
      <c r="W8" s="4">
        <v>1031.4920399999999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405.67869999999999</v>
      </c>
      <c r="E9" s="4">
        <v>47.963299999999997</v>
      </c>
      <c r="F9" s="4">
        <v>71.377200000000002</v>
      </c>
      <c r="G9" s="4">
        <v>251.43790000000001</v>
      </c>
      <c r="H9" s="4">
        <v>66.452500000000001</v>
      </c>
      <c r="I9" s="4">
        <v>36.558500000000002</v>
      </c>
      <c r="J9" s="4">
        <v>879.46810000000005</v>
      </c>
      <c r="K9" s="4"/>
      <c r="L9" s="38"/>
      <c r="M9" s="4"/>
      <c r="N9" s="38"/>
      <c r="O9" s="38"/>
      <c r="P9" s="49" t="s">
        <v>385</v>
      </c>
      <c r="Q9" s="32">
        <v>2024</v>
      </c>
      <c r="R9" s="32">
        <v>5</v>
      </c>
      <c r="S9" s="4">
        <v>378.0795</v>
      </c>
      <c r="T9" s="4">
        <v>472.5994</v>
      </c>
      <c r="U9" s="4">
        <v>747.54780000000005</v>
      </c>
      <c r="V9" s="4">
        <v>879.47</v>
      </c>
      <c r="W9" s="4">
        <v>1055.3616999999999</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403.82670000000002</v>
      </c>
      <c r="E10" s="4">
        <v>52.837299999999999</v>
      </c>
      <c r="F10" s="4">
        <v>72.821600000000004</v>
      </c>
      <c r="G10" s="4">
        <v>260.80799999999999</v>
      </c>
      <c r="H10" s="4">
        <v>66.169499999999999</v>
      </c>
      <c r="I10" s="4">
        <v>24.374600000000001</v>
      </c>
      <c r="J10" s="4">
        <v>880.83770000000004</v>
      </c>
      <c r="K10" s="4"/>
      <c r="L10" s="38"/>
      <c r="M10" s="4"/>
      <c r="N10" s="38"/>
      <c r="O10" s="38"/>
      <c r="P10" s="49" t="s">
        <v>387</v>
      </c>
      <c r="Q10" s="32">
        <v>2024</v>
      </c>
      <c r="R10" s="32">
        <v>6</v>
      </c>
      <c r="S10" s="4">
        <v>379.66739999999999</v>
      </c>
      <c r="T10" s="4">
        <v>474.58429999999998</v>
      </c>
      <c r="U10" s="4">
        <v>748.71199999999999</v>
      </c>
      <c r="V10" s="4">
        <v>880.83770000000004</v>
      </c>
      <c r="W10" s="4">
        <v>1057.0052000000001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338.99</v>
      </c>
      <c r="E11" s="4">
        <v>55.932299999999998</v>
      </c>
      <c r="F11" s="4">
        <v>62.248899999999999</v>
      </c>
      <c r="G11" s="4">
        <v>264.36279999999999</v>
      </c>
      <c r="H11" s="4">
        <v>67.849299999999999</v>
      </c>
      <c r="I11" s="4">
        <v>25.7209</v>
      </c>
      <c r="J11" s="4">
        <v>815.10419999999999</v>
      </c>
      <c r="K11" s="4"/>
      <c r="L11" s="38"/>
      <c r="M11" s="4"/>
      <c r="N11" s="38"/>
      <c r="O11" s="38"/>
      <c r="P11" s="49" t="s">
        <v>391</v>
      </c>
      <c r="Q11" s="32">
        <v>2024</v>
      </c>
      <c r="R11" s="32">
        <v>7</v>
      </c>
      <c r="S11" s="4">
        <v>380.88229999999999</v>
      </c>
      <c r="T11" s="4">
        <v>476.10289999999998</v>
      </c>
      <c r="U11" s="4">
        <v>692.83849999999995</v>
      </c>
      <c r="V11" s="4">
        <v>815.10419999999999</v>
      </c>
      <c r="W11" s="4">
        <v>978.1250399999999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316.7638</v>
      </c>
      <c r="E12" s="4">
        <v>57.142000000000003</v>
      </c>
      <c r="F12" s="4">
        <v>59.495199999999997</v>
      </c>
      <c r="G12" s="4">
        <v>261.35340000000002</v>
      </c>
      <c r="H12" s="4">
        <v>66.262299999999996</v>
      </c>
      <c r="I12" s="4">
        <v>32.006100000000004</v>
      </c>
      <c r="J12" s="4">
        <v>793.02480000000003</v>
      </c>
      <c r="K12" s="4"/>
      <c r="L12" s="38"/>
      <c r="M12" s="4"/>
      <c r="N12" s="38"/>
      <c r="O12" s="38"/>
      <c r="P12" s="49" t="s">
        <v>397</v>
      </c>
      <c r="Q12" s="32">
        <v>2024</v>
      </c>
      <c r="R12" s="32">
        <v>8</v>
      </c>
      <c r="S12" s="4">
        <v>381.64400000000001</v>
      </c>
      <c r="T12" s="4">
        <v>477.05509999999998</v>
      </c>
      <c r="U12" s="4">
        <v>674.07100000000003</v>
      </c>
      <c r="V12" s="4">
        <v>793.02480000000003</v>
      </c>
      <c r="W12" s="4">
        <v>951.62969999999996</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351.09660000000002</v>
      </c>
      <c r="E13" s="4">
        <v>48.551600000000001</v>
      </c>
      <c r="F13" s="4">
        <v>63.728200000000001</v>
      </c>
      <c r="G13" s="4">
        <v>247.83779999999999</v>
      </c>
      <c r="H13" s="4">
        <v>65.812600000000003</v>
      </c>
      <c r="I13" s="4">
        <v>11.4049</v>
      </c>
      <c r="J13" s="4">
        <v>788.43169999999998</v>
      </c>
      <c r="K13" s="4"/>
      <c r="L13" s="38"/>
      <c r="M13" s="4"/>
      <c r="N13" s="38"/>
      <c r="O13" s="38"/>
      <c r="P13" s="49" t="s">
        <v>400</v>
      </c>
      <c r="Q13" s="32">
        <v>2024</v>
      </c>
      <c r="R13" s="32">
        <v>9</v>
      </c>
      <c r="S13" s="4">
        <v>381.64</v>
      </c>
      <c r="T13" s="4">
        <v>477.05509999999998</v>
      </c>
      <c r="U13" s="4">
        <v>670.16690000000006</v>
      </c>
      <c r="V13" s="4">
        <v>788.43169999999998</v>
      </c>
      <c r="W13" s="4">
        <v>946.11803999999995</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409.55770000000001</v>
      </c>
      <c r="E14" s="4">
        <v>52.269300000000001</v>
      </c>
      <c r="F14" s="4">
        <v>73.707800000000006</v>
      </c>
      <c r="G14" s="4">
        <v>257.24930000000001</v>
      </c>
      <c r="H14" s="4">
        <v>70.1006</v>
      </c>
      <c r="I14" s="4">
        <v>1.9972000000000001</v>
      </c>
      <c r="J14" s="4">
        <v>864.88189999999997</v>
      </c>
      <c r="K14" s="4"/>
      <c r="L14" s="38"/>
      <c r="M14" s="4"/>
      <c r="N14" s="38"/>
      <c r="O14" s="38"/>
      <c r="P14" s="49" t="s">
        <v>403</v>
      </c>
      <c r="Q14" s="32">
        <v>2024</v>
      </c>
      <c r="R14" s="32">
        <v>10</v>
      </c>
      <c r="S14" s="4">
        <v>382.55990000000003</v>
      </c>
      <c r="T14" s="4">
        <v>478.2</v>
      </c>
      <c r="U14" s="4">
        <v>735.14959999999996</v>
      </c>
      <c r="V14" s="4">
        <v>864.88</v>
      </c>
      <c r="W14" s="4">
        <v>1037.856</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410.99220000000003</v>
      </c>
      <c r="E15" s="4">
        <v>55.369100000000003</v>
      </c>
      <c r="F15" s="4">
        <v>73.14</v>
      </c>
      <c r="G15" s="4">
        <v>265.73230000000001</v>
      </c>
      <c r="H15" s="4">
        <v>67.200400000000002</v>
      </c>
      <c r="I15" s="4">
        <v>6.3875999999999999</v>
      </c>
      <c r="J15" s="4">
        <v>878.82159999999999</v>
      </c>
      <c r="K15" s="4"/>
      <c r="L15" s="38"/>
      <c r="M15" s="4"/>
      <c r="N15" s="38"/>
      <c r="O15" s="38"/>
      <c r="P15" s="49" t="s">
        <v>404</v>
      </c>
      <c r="Q15" s="32">
        <v>2024</v>
      </c>
      <c r="R15" s="32">
        <v>11</v>
      </c>
      <c r="S15" s="4">
        <v>382.0625</v>
      </c>
      <c r="T15" s="4">
        <v>477.57830000000001</v>
      </c>
      <c r="U15" s="4">
        <v>746.99829999999997</v>
      </c>
      <c r="V15" s="4">
        <v>878.82159999999999</v>
      </c>
      <c r="W15" s="4">
        <v>1054.58592</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414.8734</v>
      </c>
      <c r="E16" s="4">
        <v>58.1922</v>
      </c>
      <c r="F16" s="4">
        <v>74.563500000000005</v>
      </c>
      <c r="G16" s="4">
        <v>264.32139999999998</v>
      </c>
      <c r="H16" s="4">
        <v>67.037700000000001</v>
      </c>
      <c r="I16" s="4">
        <v>5.3933999999999997</v>
      </c>
      <c r="J16" s="4">
        <v>884.38160000000005</v>
      </c>
      <c r="K16" s="4"/>
      <c r="L16" s="38"/>
      <c r="M16" s="4"/>
      <c r="N16" s="38"/>
      <c r="O16" s="38"/>
      <c r="P16" s="49" t="s">
        <v>413</v>
      </c>
      <c r="Q16" s="32">
        <v>2024</v>
      </c>
      <c r="R16" s="32">
        <v>12</v>
      </c>
      <c r="S16" s="4">
        <v>383.09399999999999</v>
      </c>
      <c r="T16" s="4">
        <v>478.86770000000001</v>
      </c>
      <c r="U16" s="4">
        <v>751.72429999999997</v>
      </c>
      <c r="V16" s="4">
        <v>884.38160000000005</v>
      </c>
      <c r="W16" s="4">
        <v>1061.2579000000001</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415.44349999999997</v>
      </c>
      <c r="E17" s="4">
        <v>56.032600000000002</v>
      </c>
      <c r="F17" s="4">
        <v>74.896299999999997</v>
      </c>
      <c r="G17" s="4">
        <v>257.7423</v>
      </c>
      <c r="H17" s="4">
        <v>69.588800000000006</v>
      </c>
      <c r="I17" s="4">
        <v>5.6759000000000004</v>
      </c>
      <c r="J17" s="4">
        <v>879.37940000000003</v>
      </c>
      <c r="K17" s="4"/>
      <c r="L17" s="38"/>
      <c r="M17" s="4"/>
      <c r="N17" s="38"/>
      <c r="O17" s="38"/>
      <c r="P17" s="49" t="s">
        <v>417</v>
      </c>
      <c r="Q17" s="32">
        <v>2025</v>
      </c>
      <c r="R17" s="32">
        <v>1</v>
      </c>
      <c r="S17" s="4">
        <v>384.8562</v>
      </c>
      <c r="T17" s="4">
        <v>481.07040000000001</v>
      </c>
      <c r="U17" s="4">
        <v>747.47239999999999</v>
      </c>
      <c r="V17" s="4">
        <v>879.37940000000003</v>
      </c>
      <c r="W17" s="4">
        <v>1055.2552000000001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397.06659999999999</v>
      </c>
      <c r="E18" s="4">
        <v>49.846699999999998</v>
      </c>
      <c r="F18" s="4">
        <v>70.552000000000007</v>
      </c>
      <c r="G18" s="4">
        <v>269.91899999999998</v>
      </c>
      <c r="H18" s="4">
        <v>70.982699999999994</v>
      </c>
      <c r="I18" s="4">
        <v>14.422000000000001</v>
      </c>
      <c r="J18" s="4">
        <v>872.75990000000002</v>
      </c>
      <c r="K18" s="4"/>
      <c r="L18" s="38"/>
      <c r="M18" s="4"/>
      <c r="N18" s="38"/>
      <c r="O18" s="38"/>
      <c r="P18" s="49" t="s">
        <v>484</v>
      </c>
      <c r="Q18" s="32">
        <v>2025</v>
      </c>
      <c r="R18" s="32">
        <v>2</v>
      </c>
      <c r="S18" s="4">
        <v>388.47379999999998</v>
      </c>
      <c r="T18" s="4">
        <v>485.5924</v>
      </c>
      <c r="U18" s="4">
        <v>741.84590000000003</v>
      </c>
      <c r="V18" s="4">
        <v>872.75990000000002</v>
      </c>
      <c r="W18" s="4">
        <f>+V18*1.2</f>
        <v>1047.31188</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-4.4234414547345134E-2</v>
      </c>
      <c r="E19" s="366">
        <f t="shared" si="0"/>
        <v>-0.11039823245753372</v>
      </c>
      <c r="F19" s="366">
        <f t="shared" si="0"/>
        <v>-5.8004200474522642E-2</v>
      </c>
      <c r="G19" s="366">
        <f t="shared" si="0"/>
        <v>4.7243700393765332E-2</v>
      </c>
      <c r="H19" s="366">
        <f t="shared" si="0"/>
        <v>2.003052215298996E-2</v>
      </c>
      <c r="I19" s="366">
        <f t="shared" si="0"/>
        <v>1.5409186208354622</v>
      </c>
      <c r="J19" s="366">
        <f t="shared" si="0"/>
        <v>-7.5274676664020285E-3</v>
      </c>
      <c r="K19" s="366"/>
      <c r="P19" s="29" t="s">
        <v>96</v>
      </c>
      <c r="Q19" s="2"/>
      <c r="R19" s="2"/>
      <c r="S19" s="367">
        <f>+(S18-S17)/S17</f>
        <v>9.3998745505463645E-3</v>
      </c>
      <c r="T19" s="367">
        <f>+(T18-T17)/T17</f>
        <v>9.3998716196215595E-3</v>
      </c>
      <c r="U19" s="367">
        <f>+(U18-U17)/U17</f>
        <v>-7.5273682345996518E-3</v>
      </c>
      <c r="V19" s="367">
        <f>+(V18-V17)/V17</f>
        <v>-7.5274676664020285E-3</v>
      </c>
      <c r="W19" s="367">
        <f>+(W18-W17)/W17</f>
        <v>-7.5273924260217664E-3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55"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135</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52</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392.64</v>
      </c>
      <c r="E7" s="4">
        <v>57.43</v>
      </c>
      <c r="F7" s="4">
        <v>103.7</v>
      </c>
      <c r="G7" s="4">
        <v>282.04000000000002</v>
      </c>
      <c r="H7" s="4">
        <v>170.47</v>
      </c>
      <c r="I7" s="4">
        <v>7.01</v>
      </c>
      <c r="J7" s="4">
        <v>1013.3</v>
      </c>
      <c r="K7" s="4"/>
      <c r="L7" s="38"/>
      <c r="M7" s="450">
        <v>96.242699999999999</v>
      </c>
      <c r="N7" s="38"/>
      <c r="O7" s="38"/>
      <c r="P7" s="49" t="s">
        <v>379</v>
      </c>
      <c r="Q7" s="32">
        <v>2024</v>
      </c>
      <c r="R7" s="32">
        <v>3</v>
      </c>
      <c r="S7" s="4">
        <v>405.39</v>
      </c>
      <c r="T7" s="4">
        <v>506.74</v>
      </c>
      <c r="U7" s="4">
        <v>861.31</v>
      </c>
      <c r="V7" s="4">
        <v>1013.3</v>
      </c>
      <c r="W7" s="4">
        <v>1215.96</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398.72</v>
      </c>
      <c r="E8" s="4">
        <v>54.27</v>
      </c>
      <c r="F8" s="4">
        <v>97.52</v>
      </c>
      <c r="G8" s="4">
        <v>254.7</v>
      </c>
      <c r="H8" s="4">
        <v>170.37</v>
      </c>
      <c r="I8" s="4">
        <v>7.05</v>
      </c>
      <c r="J8" s="4">
        <v>982.62</v>
      </c>
      <c r="K8" s="4"/>
      <c r="L8" s="38"/>
      <c r="M8" s="450">
        <v>95.918800000000005</v>
      </c>
      <c r="N8" s="38"/>
      <c r="O8" s="38"/>
      <c r="P8" s="49" t="s">
        <v>382</v>
      </c>
      <c r="Q8" s="32">
        <v>2024</v>
      </c>
      <c r="R8" s="32">
        <v>4</v>
      </c>
      <c r="S8" s="4">
        <v>408.25</v>
      </c>
      <c r="T8" s="4">
        <v>510.31</v>
      </c>
      <c r="U8" s="4">
        <v>835.23</v>
      </c>
      <c r="V8" s="4">
        <v>982.62</v>
      </c>
      <c r="W8" s="4">
        <v>1179.1500000000001</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401.59</v>
      </c>
      <c r="E9" s="4">
        <v>47.96</v>
      </c>
      <c r="F9" s="4">
        <v>96.01</v>
      </c>
      <c r="G9" s="4">
        <v>251.44</v>
      </c>
      <c r="H9" s="4">
        <v>160.78</v>
      </c>
      <c r="I9" s="4">
        <v>37.79</v>
      </c>
      <c r="J9" s="4">
        <v>995.58</v>
      </c>
      <c r="K9" s="4"/>
      <c r="L9" s="38"/>
      <c r="M9" s="450">
        <v>89.030699999999996</v>
      </c>
      <c r="N9" s="38"/>
      <c r="O9" s="38"/>
      <c r="P9" s="49" t="s">
        <v>385</v>
      </c>
      <c r="Q9" s="32">
        <v>2024</v>
      </c>
      <c r="R9" s="32">
        <v>5</v>
      </c>
      <c r="S9" s="4">
        <v>410.67</v>
      </c>
      <c r="T9" s="4">
        <v>513.34</v>
      </c>
      <c r="U9" s="4">
        <v>846.24</v>
      </c>
      <c r="V9" s="4">
        <v>995.58</v>
      </c>
      <c r="W9" s="4">
        <v>1194.69</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317.95999999999998</v>
      </c>
      <c r="E10" s="4">
        <v>52.84</v>
      </c>
      <c r="F10" s="4">
        <v>80.540000000000006</v>
      </c>
      <c r="G10" s="4">
        <v>260.81</v>
      </c>
      <c r="H10" s="4">
        <v>165.85</v>
      </c>
      <c r="I10" s="4">
        <v>24.89</v>
      </c>
      <c r="J10" s="4">
        <v>902.88</v>
      </c>
      <c r="K10" s="4"/>
      <c r="L10" s="38"/>
      <c r="M10" s="450">
        <v>92.445599999999999</v>
      </c>
      <c r="N10" s="38"/>
      <c r="O10" s="38"/>
      <c r="P10" s="49" t="s">
        <v>387</v>
      </c>
      <c r="Q10" s="32">
        <v>2024</v>
      </c>
      <c r="R10" s="32">
        <v>6</v>
      </c>
      <c r="S10" s="4">
        <v>412.4</v>
      </c>
      <c r="T10" s="4">
        <v>515.5</v>
      </c>
      <c r="U10" s="4">
        <v>767.45</v>
      </c>
      <c r="V10" s="4">
        <v>902.88</v>
      </c>
      <c r="W10" s="4">
        <v>1083.4559999999999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307.58</v>
      </c>
      <c r="E11" s="4">
        <v>55.93</v>
      </c>
      <c r="F11" s="4">
        <v>77.09</v>
      </c>
      <c r="G11" s="4">
        <v>264.36</v>
      </c>
      <c r="H11" s="4">
        <v>72.11</v>
      </c>
      <c r="I11" s="4">
        <v>27.07</v>
      </c>
      <c r="J11" s="4">
        <v>804.15</v>
      </c>
      <c r="K11" s="4"/>
      <c r="L11" s="38"/>
      <c r="M11" s="4"/>
      <c r="N11" s="38"/>
      <c r="O11" s="38"/>
      <c r="P11" s="49" t="s">
        <v>391</v>
      </c>
      <c r="Q11" s="32">
        <v>2024</v>
      </c>
      <c r="R11" s="32">
        <v>7</v>
      </c>
      <c r="S11" s="4">
        <v>413.73</v>
      </c>
      <c r="T11" s="4">
        <v>517.16</v>
      </c>
      <c r="U11" s="4">
        <v>683.53</v>
      </c>
      <c r="V11" s="4">
        <v>804.15</v>
      </c>
      <c r="W11" s="4">
        <v>964.9799999999999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311.94</v>
      </c>
      <c r="E12" s="4">
        <v>57.14</v>
      </c>
      <c r="F12" s="4">
        <v>78.53</v>
      </c>
      <c r="G12" s="4">
        <v>261.35000000000002</v>
      </c>
      <c r="H12" s="4">
        <v>74.48</v>
      </c>
      <c r="I12" s="4">
        <v>31.38</v>
      </c>
      <c r="J12" s="4">
        <v>814.83</v>
      </c>
      <c r="K12" s="4"/>
      <c r="L12" s="38"/>
      <c r="M12" s="4"/>
      <c r="N12" s="38"/>
      <c r="O12" s="38"/>
      <c r="P12" s="49" t="s">
        <v>397</v>
      </c>
      <c r="Q12" s="32">
        <v>2024</v>
      </c>
      <c r="R12" s="32">
        <v>8</v>
      </c>
      <c r="S12" s="4">
        <v>414.57</v>
      </c>
      <c r="T12" s="4">
        <v>518.21</v>
      </c>
      <c r="U12" s="4">
        <v>692.61</v>
      </c>
      <c r="V12" s="4">
        <v>814.83</v>
      </c>
      <c r="W12" s="4">
        <v>977.79600000000005</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333.2176</v>
      </c>
      <c r="E13" s="4">
        <v>48.551600000000001</v>
      </c>
      <c r="F13" s="4">
        <v>82.202399999999997</v>
      </c>
      <c r="G13" s="4">
        <v>247.83779999999999</v>
      </c>
      <c r="H13" s="4">
        <v>75.1755</v>
      </c>
      <c r="I13" s="4">
        <v>11.167199999999999</v>
      </c>
      <c r="J13" s="4">
        <v>798.15210000000002</v>
      </c>
      <c r="K13" s="4"/>
      <c r="L13" s="38"/>
      <c r="M13" s="4"/>
      <c r="N13" s="38"/>
      <c r="O13" s="38"/>
      <c r="P13" s="49" t="s">
        <v>400</v>
      </c>
      <c r="Q13" s="32">
        <v>2024</v>
      </c>
      <c r="R13" s="32">
        <v>9</v>
      </c>
      <c r="S13" s="4">
        <v>414.57</v>
      </c>
      <c r="T13" s="4">
        <v>518.21</v>
      </c>
      <c r="U13" s="4">
        <v>678.43</v>
      </c>
      <c r="V13" s="4">
        <v>798.15</v>
      </c>
      <c r="W13" s="4">
        <f t="shared" ref="W13:W18" si="0">+V13*1.2</f>
        <v>957.78</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380.64949999999999</v>
      </c>
      <c r="E14" s="4">
        <v>52.269399999999997</v>
      </c>
      <c r="F14" s="4">
        <v>93.6357</v>
      </c>
      <c r="G14" s="4">
        <v>257.24939999999998</v>
      </c>
      <c r="H14" s="4">
        <v>72.1614</v>
      </c>
      <c r="I14" s="4">
        <v>0.3508</v>
      </c>
      <c r="J14" s="4">
        <v>856.31619999999998</v>
      </c>
      <c r="K14" s="4"/>
      <c r="L14" s="38"/>
      <c r="M14" s="4"/>
      <c r="N14" s="38"/>
      <c r="O14" s="38"/>
      <c r="P14" s="49" t="s">
        <v>403</v>
      </c>
      <c r="Q14" s="32">
        <v>2024</v>
      </c>
      <c r="R14" s="32">
        <v>10</v>
      </c>
      <c r="S14" s="4">
        <v>415.57</v>
      </c>
      <c r="T14" s="4">
        <v>519.47</v>
      </c>
      <c r="U14" s="4">
        <v>727.87</v>
      </c>
      <c r="V14" s="4">
        <v>856.32</v>
      </c>
      <c r="W14" s="4">
        <f t="shared" si="0"/>
        <v>1027.5840000000001</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345.27050000000003</v>
      </c>
      <c r="E15" s="4">
        <v>55.369100000000003</v>
      </c>
      <c r="F15" s="4">
        <v>85.489400000000003</v>
      </c>
      <c r="G15" s="4">
        <v>265.73239999999998</v>
      </c>
      <c r="H15" s="4">
        <v>77.364099999999993</v>
      </c>
      <c r="I15" s="4">
        <v>4.8521999999999998</v>
      </c>
      <c r="J15" s="4">
        <v>834.07770000000005</v>
      </c>
      <c r="K15" s="4"/>
      <c r="L15" s="38"/>
      <c r="M15" s="4"/>
      <c r="N15" s="38"/>
      <c r="O15" s="38"/>
      <c r="P15" s="49" t="s">
        <v>404</v>
      </c>
      <c r="Q15" s="32">
        <v>2024</v>
      </c>
      <c r="R15" s="32">
        <v>11</v>
      </c>
      <c r="S15" s="4">
        <v>415.03</v>
      </c>
      <c r="T15" s="4">
        <v>518.78</v>
      </c>
      <c r="U15" s="4">
        <v>708.97</v>
      </c>
      <c r="V15" s="4">
        <v>834.08</v>
      </c>
      <c r="W15" s="4">
        <f t="shared" si="0"/>
        <v>1000.896</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331.47070000000002</v>
      </c>
      <c r="E16" s="4">
        <v>58.1922</v>
      </c>
      <c r="F16" s="4">
        <v>83.818299999999994</v>
      </c>
      <c r="G16" s="4">
        <v>264.32150000000001</v>
      </c>
      <c r="H16" s="4">
        <v>74.473100000000002</v>
      </c>
      <c r="I16" s="4">
        <v>5.5236999999999998</v>
      </c>
      <c r="J16" s="4">
        <v>817.79949999999997</v>
      </c>
      <c r="K16" s="4"/>
      <c r="L16" s="38"/>
      <c r="M16" s="4"/>
      <c r="N16" s="38"/>
      <c r="O16" s="38"/>
      <c r="P16" s="49" t="s">
        <v>413</v>
      </c>
      <c r="Q16" s="32">
        <v>2024</v>
      </c>
      <c r="R16" s="32">
        <v>12</v>
      </c>
      <c r="S16" s="4">
        <v>416.15</v>
      </c>
      <c r="T16" s="4">
        <v>520.19000000000005</v>
      </c>
      <c r="U16" s="4">
        <v>695.13</v>
      </c>
      <c r="V16" s="4">
        <v>817.8</v>
      </c>
      <c r="W16" s="4">
        <f t="shared" si="0"/>
        <v>981.3599999999999</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356.84179999999998</v>
      </c>
      <c r="E17" s="4">
        <v>56.032699999999998</v>
      </c>
      <c r="F17" s="4">
        <v>89.177099999999996</v>
      </c>
      <c r="G17" s="4">
        <v>257.7423</v>
      </c>
      <c r="H17" s="4">
        <v>78.070400000000006</v>
      </c>
      <c r="I17" s="4">
        <v>13.229100000000001</v>
      </c>
      <c r="J17" s="4">
        <v>851.09339999999997</v>
      </c>
      <c r="K17" s="4"/>
      <c r="L17" s="38"/>
      <c r="M17" s="4"/>
      <c r="N17" s="38"/>
      <c r="O17" s="38"/>
      <c r="P17" s="49" t="s">
        <v>417</v>
      </c>
      <c r="Q17" s="32">
        <v>2025</v>
      </c>
      <c r="R17" s="32">
        <v>1</v>
      </c>
      <c r="S17" s="4">
        <v>418.06</v>
      </c>
      <c r="T17" s="4">
        <v>522.57000000000005</v>
      </c>
      <c r="U17" s="4">
        <v>723.43</v>
      </c>
      <c r="V17" s="4">
        <v>851.09</v>
      </c>
      <c r="W17" s="4">
        <f t="shared" si="0"/>
        <v>1021.308</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343.87740000000002</v>
      </c>
      <c r="E18" s="4">
        <v>49.846800000000002</v>
      </c>
      <c r="F18" s="4">
        <v>85.307100000000005</v>
      </c>
      <c r="G18" s="4">
        <v>269.91899999999998</v>
      </c>
      <c r="H18" s="4">
        <v>78.218800000000002</v>
      </c>
      <c r="I18" s="4">
        <v>13.5128</v>
      </c>
      <c r="J18" s="4">
        <v>840.68190000000004</v>
      </c>
      <c r="K18" s="4"/>
      <c r="L18" s="38"/>
      <c r="M18" s="4"/>
      <c r="N18" s="38"/>
      <c r="O18" s="38"/>
      <c r="P18" s="49" t="s">
        <v>484</v>
      </c>
      <c r="Q18" s="32">
        <v>2025</v>
      </c>
      <c r="R18" s="32">
        <v>2</v>
      </c>
      <c r="S18" s="4">
        <v>421.98</v>
      </c>
      <c r="T18" s="4">
        <v>527.48</v>
      </c>
      <c r="U18" s="4">
        <v>714.58</v>
      </c>
      <c r="V18" s="4">
        <v>840.68</v>
      </c>
      <c r="W18" s="4">
        <f t="shared" si="0"/>
        <v>1008.8159999999999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1">+(D18-D17)/D17</f>
        <v>-3.6330945533847088E-2</v>
      </c>
      <c r="E19" s="366">
        <f t="shared" si="1"/>
        <v>-0.1103980354328811</v>
      </c>
      <c r="F19" s="366">
        <f t="shared" si="1"/>
        <v>-4.3396791328715448E-2</v>
      </c>
      <c r="G19" s="366">
        <f t="shared" si="1"/>
        <v>4.7243700393765332E-2</v>
      </c>
      <c r="H19" s="366">
        <f t="shared" si="1"/>
        <v>1.9008484649751403E-3</v>
      </c>
      <c r="I19" s="366">
        <f t="shared" si="1"/>
        <v>2.1445147440113055E-2</v>
      </c>
      <c r="J19" s="366">
        <f t="shared" si="1"/>
        <v>-1.2233087461376076E-2</v>
      </c>
      <c r="K19" s="366"/>
      <c r="P19" s="29" t="s">
        <v>96</v>
      </c>
      <c r="Q19" s="2"/>
      <c r="R19" s="2"/>
      <c r="S19" s="367">
        <f>+(S18-S17)/S17</f>
        <v>9.3766445007893977E-3</v>
      </c>
      <c r="T19" s="367">
        <f>+(T18-T17)/T17</f>
        <v>9.395870409705815E-3</v>
      </c>
      <c r="U19" s="367">
        <f>+(U18-U17)/U17</f>
        <v>-1.2233388164715189E-2</v>
      </c>
      <c r="V19" s="367">
        <f>+(V18-V17)/V17</f>
        <v>-1.2231373885253125E-2</v>
      </c>
      <c r="W19" s="367">
        <f>+(W18-W17)/W17</f>
        <v>-1.2231373885253102E-2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7:K18">
    <cfRule type="expression" dxfId="454" priority="2">
      <formula>ROW()=CELL("FILA")</formula>
    </cfRule>
  </conditionalFormatting>
  <conditionalFormatting sqref="A1:W6">
    <cfRule type="expression" dxfId="453" priority="199">
      <formula>ROW()=CELL("FILA")</formula>
    </cfRule>
  </conditionalFormatting>
  <conditionalFormatting sqref="A19:W1048576">
    <cfRule type="expression" dxfId="452" priority="205">
      <formula>ROW()=CELL("FILA")</formula>
    </cfRule>
  </conditionalFormatting>
  <conditionalFormatting sqref="J13:J18">
    <cfRule type="expression" dxfId="451" priority="68">
      <formula>ROW()=CELL("FILA")</formula>
    </cfRule>
  </conditionalFormatting>
  <conditionalFormatting sqref="L18:R18">
    <cfRule type="expression" dxfId="450" priority="1">
      <formula>ROW()=CELL("FILA")</formula>
    </cfRule>
  </conditionalFormatting>
  <conditionalFormatting sqref="L7:W17">
    <cfRule type="expression" dxfId="449" priority="164">
      <formula>ROW()=CELL("FILA")</formula>
    </cfRule>
  </conditionalFormatting>
  <conditionalFormatting sqref="S12:U17 S17:T18">
    <cfRule type="expression" dxfId="448" priority="163">
      <formula>ROW()=CELL("FILA")</formula>
    </cfRule>
  </conditionalFormatting>
  <conditionalFormatting sqref="U13:W18">
    <cfRule type="expression" dxfId="447" priority="4">
      <formula>ROW()=CELL("FILA")</formula>
    </cfRule>
  </conditionalFormatting>
  <conditionalFormatting sqref="V12:V18">
    <cfRule type="expression" dxfId="446" priority="3">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43"/>
  <sheetViews>
    <sheetView showGridLines="0" view="pageBreakPreview" zoomScale="80" zoomScaleNormal="100" zoomScaleSheetLayoutView="80" workbookViewId="0">
      <selection activeCell="A18" sqref="A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141</v>
      </c>
      <c r="D2" s="17"/>
      <c r="E2" s="17"/>
      <c r="F2" s="17"/>
      <c r="G2" s="17"/>
      <c r="H2" s="17"/>
      <c r="I2" s="17"/>
      <c r="J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113</v>
      </c>
      <c r="D3" s="17"/>
      <c r="E3" s="17"/>
      <c r="F3" s="17"/>
      <c r="G3" s="17"/>
      <c r="H3" s="17"/>
      <c r="I3" s="17"/>
      <c r="J3" s="17"/>
      <c r="K3"/>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383.16399999999999</v>
      </c>
      <c r="E7" s="4">
        <v>57.433</v>
      </c>
      <c r="F7" s="4">
        <v>57.719000000000001</v>
      </c>
      <c r="G7" s="4">
        <v>282.04399999999998</v>
      </c>
      <c r="H7" s="4">
        <v>128.30000000000001</v>
      </c>
      <c r="I7" s="4">
        <v>5.2549999999999999</v>
      </c>
      <c r="J7" s="4">
        <v>913.92</v>
      </c>
      <c r="K7" s="4"/>
      <c r="L7" s="38"/>
      <c r="M7" s="4">
        <v>29.120008899999998</v>
      </c>
      <c r="N7" s="38"/>
      <c r="O7" s="38"/>
      <c r="P7" s="49" t="s">
        <v>379</v>
      </c>
      <c r="Q7" s="32">
        <v>2024</v>
      </c>
      <c r="R7" s="32">
        <v>3</v>
      </c>
      <c r="S7" s="4">
        <v>363.56099999999998</v>
      </c>
      <c r="T7" s="4">
        <v>454.452</v>
      </c>
      <c r="U7" s="4">
        <v>779.35900000000004</v>
      </c>
      <c r="V7" s="4">
        <v>913.92</v>
      </c>
      <c r="W7" s="4">
        <v>1096.704</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409.529</v>
      </c>
      <c r="E8" s="4">
        <v>54.267000000000003</v>
      </c>
      <c r="F8" s="4">
        <v>61.771000000000001</v>
      </c>
      <c r="G8" s="4">
        <v>254.70099999999999</v>
      </c>
      <c r="H8" s="4">
        <v>128.30000000000001</v>
      </c>
      <c r="I8" s="4">
        <v>9.5510000000000002</v>
      </c>
      <c r="J8" s="4">
        <v>918.12300000000005</v>
      </c>
      <c r="K8" s="4"/>
      <c r="L8" s="38"/>
      <c r="M8" s="4">
        <v>29.02</v>
      </c>
      <c r="N8" s="38"/>
      <c r="O8" s="38"/>
      <c r="P8" s="49" t="s">
        <v>382</v>
      </c>
      <c r="Q8" s="32">
        <v>2024</v>
      </c>
      <c r="R8" s="32">
        <v>4</v>
      </c>
      <c r="S8" s="4">
        <v>367.24900000000002</v>
      </c>
      <c r="T8" s="4">
        <v>459.06200000000001</v>
      </c>
      <c r="U8" s="4">
        <v>780.40499999999997</v>
      </c>
      <c r="V8" s="4">
        <v>918.12300000000005</v>
      </c>
      <c r="W8" s="4">
        <v>1101.748</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c r="E9" s="4"/>
      <c r="F9" s="4"/>
      <c r="G9" s="4"/>
      <c r="H9" s="4"/>
      <c r="I9" s="4"/>
      <c r="J9" s="4"/>
      <c r="K9" s="4"/>
      <c r="L9" s="38"/>
      <c r="M9" s="4">
        <v>44.492626679740717</v>
      </c>
      <c r="N9" s="38"/>
      <c r="O9" s="38"/>
      <c r="P9" s="49" t="s">
        <v>385</v>
      </c>
      <c r="Q9" s="32">
        <v>2024</v>
      </c>
      <c r="R9" s="32">
        <v>5</v>
      </c>
      <c r="S9" s="4"/>
      <c r="T9" s="4"/>
      <c r="U9" s="4"/>
      <c r="V9" s="4"/>
      <c r="W9" s="4"/>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c r="E10" s="4"/>
      <c r="F10" s="4"/>
      <c r="G10" s="4"/>
      <c r="H10" s="4"/>
      <c r="I10" s="4"/>
      <c r="J10" s="4"/>
      <c r="K10" s="4"/>
      <c r="L10" s="38"/>
      <c r="M10" s="4">
        <v>41.307363456633851</v>
      </c>
      <c r="N10" s="38"/>
      <c r="O10" s="38"/>
      <c r="P10" s="49" t="s">
        <v>387</v>
      </c>
      <c r="Q10" s="32">
        <v>2024</v>
      </c>
      <c r="R10" s="32">
        <v>6</v>
      </c>
      <c r="S10" s="4"/>
      <c r="T10" s="4"/>
      <c r="U10" s="4"/>
      <c r="V10" s="4"/>
      <c r="W10" s="4"/>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c r="E11" s="4"/>
      <c r="F11" s="4"/>
      <c r="G11" s="4"/>
      <c r="H11" s="4"/>
      <c r="I11" s="4"/>
      <c r="J11" s="4"/>
      <c r="K11" s="4"/>
      <c r="L11" s="38"/>
      <c r="M11" s="4">
        <v>44.509795458277466</v>
      </c>
      <c r="N11" s="38"/>
      <c r="O11" s="38"/>
      <c r="P11" s="49" t="s">
        <v>391</v>
      </c>
      <c r="Q11" s="32">
        <v>2024</v>
      </c>
      <c r="R11" s="32">
        <v>7</v>
      </c>
      <c r="S11" s="4"/>
      <c r="T11" s="4"/>
      <c r="U11" s="4"/>
      <c r="V11" s="4"/>
      <c r="W11" s="4"/>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c r="E12" s="4"/>
      <c r="F12" s="4"/>
      <c r="G12" s="4"/>
      <c r="H12" s="4"/>
      <c r="I12" s="4"/>
      <c r="J12" s="4"/>
      <c r="K12" s="4"/>
      <c r="L12" s="38"/>
      <c r="M12" s="4">
        <v>45.890678399999999</v>
      </c>
      <c r="N12" s="38"/>
      <c r="O12" s="38"/>
      <c r="P12" s="49" t="s">
        <v>397</v>
      </c>
      <c r="Q12" s="32">
        <v>2024</v>
      </c>
      <c r="R12" s="32">
        <v>8</v>
      </c>
      <c r="S12" s="4"/>
      <c r="T12" s="4"/>
      <c r="U12" s="4"/>
      <c r="V12" s="4"/>
      <c r="W12" s="4"/>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c r="E13" s="4"/>
      <c r="F13" s="4"/>
      <c r="G13" s="4"/>
      <c r="H13" s="4"/>
      <c r="I13" s="4"/>
      <c r="J13" s="4"/>
      <c r="K13" s="4"/>
      <c r="L13" s="38"/>
      <c r="M13" s="4">
        <v>44.56</v>
      </c>
      <c r="N13" s="38"/>
      <c r="O13" s="38"/>
      <c r="P13" s="49" t="s">
        <v>400</v>
      </c>
      <c r="Q13" s="32">
        <v>2024</v>
      </c>
      <c r="R13" s="32">
        <v>9</v>
      </c>
      <c r="S13" s="4"/>
      <c r="T13" s="4"/>
      <c r="U13" s="4"/>
      <c r="V13" s="4"/>
      <c r="W13" s="4"/>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c r="E14" s="4"/>
      <c r="F14" s="4"/>
      <c r="G14" s="4"/>
      <c r="H14" s="4"/>
      <c r="I14" s="4"/>
      <c r="J14" s="4"/>
      <c r="K14" s="4"/>
      <c r="L14" s="38"/>
      <c r="M14" s="4">
        <v>44.98</v>
      </c>
      <c r="N14" s="38"/>
      <c r="O14" s="38"/>
      <c r="P14" s="49" t="s">
        <v>403</v>
      </c>
      <c r="Q14" s="32">
        <v>2024</v>
      </c>
      <c r="R14" s="32">
        <v>10</v>
      </c>
      <c r="S14" s="4"/>
      <c r="T14" s="4"/>
      <c r="U14" s="4"/>
      <c r="V14" s="4"/>
      <c r="W14" s="4"/>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c r="E15" s="4"/>
      <c r="F15" s="4"/>
      <c r="G15" s="4"/>
      <c r="H15" s="4"/>
      <c r="I15" s="4"/>
      <c r="J15" s="4"/>
      <c r="K15" s="4"/>
      <c r="L15" s="38"/>
      <c r="M15" s="4">
        <v>44.23</v>
      </c>
      <c r="N15" s="38"/>
      <c r="O15" s="38"/>
      <c r="P15" s="49" t="s">
        <v>404</v>
      </c>
      <c r="Q15" s="32">
        <v>2024</v>
      </c>
      <c r="R15" s="32">
        <v>11</v>
      </c>
      <c r="S15" s="4"/>
      <c r="T15" s="4"/>
      <c r="U15" s="4"/>
      <c r="V15" s="4"/>
      <c r="W15" s="4"/>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c r="E16" s="4"/>
      <c r="F16" s="4"/>
      <c r="G16" s="4"/>
      <c r="H16" s="4"/>
      <c r="I16" s="4"/>
      <c r="J16" s="4"/>
      <c r="K16" s="4"/>
      <c r="L16" s="38"/>
      <c r="M16" s="4">
        <v>44.71</v>
      </c>
      <c r="N16" s="38"/>
      <c r="O16" s="38"/>
      <c r="P16" s="49" t="s">
        <v>413</v>
      </c>
      <c r="Q16" s="32">
        <v>2024</v>
      </c>
      <c r="R16" s="32">
        <v>12</v>
      </c>
      <c r="S16" s="4"/>
      <c r="T16" s="4"/>
      <c r="U16" s="4"/>
      <c r="V16" s="4"/>
      <c r="W16" s="4"/>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c r="E17" s="4"/>
      <c r="F17" s="4"/>
      <c r="G17" s="4"/>
      <c r="H17" s="4"/>
      <c r="I17" s="4"/>
      <c r="J17" s="4"/>
      <c r="K17" s="4"/>
      <c r="L17" s="38"/>
      <c r="M17" s="4">
        <v>43.68</v>
      </c>
      <c r="N17" s="38"/>
      <c r="O17" s="38"/>
      <c r="P17" s="49" t="s">
        <v>417</v>
      </c>
      <c r="Q17" s="32">
        <v>2025</v>
      </c>
      <c r="R17" s="32">
        <v>1</v>
      </c>
      <c r="S17" s="4"/>
      <c r="T17" s="4"/>
      <c r="U17" s="4"/>
      <c r="V17" s="4"/>
      <c r="W17" s="4"/>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c r="E18" s="4"/>
      <c r="F18" s="4"/>
      <c r="G18" s="4"/>
      <c r="H18" s="4"/>
      <c r="I18" s="4"/>
      <c r="J18" s="4"/>
      <c r="K18" s="4"/>
      <c r="L18" s="38"/>
      <c r="M18" s="4">
        <v>45.67</v>
      </c>
      <c r="N18" s="38"/>
      <c r="O18" s="38"/>
      <c r="P18" s="49" t="s">
        <v>484</v>
      </c>
      <c r="Q18" s="32">
        <v>2025</v>
      </c>
      <c r="R18" s="32">
        <v>2</v>
      </c>
      <c r="S18" s="4"/>
      <c r="T18" s="4"/>
      <c r="U18" s="4"/>
      <c r="V18" s="4"/>
      <c r="W18" s="4"/>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t="e">
        <f t="shared" ref="D19:J19" si="0">+(D18-D17)/D17</f>
        <v>#DIV/0!</v>
      </c>
      <c r="E19" s="366" t="e">
        <f t="shared" si="0"/>
        <v>#DIV/0!</v>
      </c>
      <c r="F19" s="366" t="e">
        <f t="shared" si="0"/>
        <v>#DIV/0!</v>
      </c>
      <c r="G19" s="366" t="e">
        <f t="shared" si="0"/>
        <v>#DIV/0!</v>
      </c>
      <c r="H19" s="366" t="e">
        <f t="shared" si="0"/>
        <v>#DIV/0!</v>
      </c>
      <c r="I19" s="366" t="e">
        <f t="shared" si="0"/>
        <v>#DIV/0!</v>
      </c>
      <c r="J19" s="366" t="e">
        <f t="shared" si="0"/>
        <v>#DIV/0!</v>
      </c>
      <c r="K19" s="366"/>
      <c r="P19" s="29" t="s">
        <v>96</v>
      </c>
      <c r="Q19" s="2"/>
      <c r="R19" s="2"/>
      <c r="S19" s="367" t="e">
        <f>+(S18-S17)/S17</f>
        <v>#DIV/0!</v>
      </c>
      <c r="T19" s="367" t="e">
        <f>+(T18-T17)/T17</f>
        <v>#DIV/0!</v>
      </c>
      <c r="U19" s="367" t="e">
        <f>+(U18-U17)/U17</f>
        <v>#DIV/0!</v>
      </c>
      <c r="V19" s="367" t="e">
        <f>+(V18-V17)/V17</f>
        <v>#DIV/0!</v>
      </c>
      <c r="W19" s="367" t="e">
        <f>+(W18-W17)/W17</f>
        <v>#DIV/0!</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7:C18">
    <cfRule type="expression" dxfId="445" priority="2">
      <formula>ROW()=CELL("FILA")</formula>
    </cfRule>
  </conditionalFormatting>
  <conditionalFormatting sqref="A1:W6">
    <cfRule type="expression" dxfId="444" priority="99">
      <formula>ROW()=CELL("FILA")</formula>
    </cfRule>
  </conditionalFormatting>
  <conditionalFormatting sqref="A19:W1048576">
    <cfRule type="expression" dxfId="443" priority="209">
      <formula>ROW()=CELL("FILA")</formula>
    </cfRule>
  </conditionalFormatting>
  <conditionalFormatting sqref="D7:D9">
    <cfRule type="cellIs" dxfId="442" priority="105" operator="equal">
      <formula>$Q$233</formula>
    </cfRule>
  </conditionalFormatting>
  <conditionalFormatting sqref="D9:J18">
    <cfRule type="expression" dxfId="441" priority="67">
      <formula>ROW()=CELL("FILA")</formula>
    </cfRule>
  </conditionalFormatting>
  <conditionalFormatting sqref="E7:E9">
    <cfRule type="cellIs" dxfId="440" priority="104" operator="equal">
      <formula>$R$233</formula>
    </cfRule>
  </conditionalFormatting>
  <conditionalFormatting sqref="F7:F9">
    <cfRule type="cellIs" dxfId="439" priority="103" operator="equal">
      <formula>$S$233</formula>
    </cfRule>
  </conditionalFormatting>
  <conditionalFormatting sqref="G7:G9">
    <cfRule type="cellIs" dxfId="438" priority="102" operator="equal">
      <formula>$T$233</formula>
    </cfRule>
  </conditionalFormatting>
  <conditionalFormatting sqref="H7:H9">
    <cfRule type="cellIs" dxfId="437" priority="101" operator="equal">
      <formula>$U$233</formula>
    </cfRule>
  </conditionalFormatting>
  <conditionalFormatting sqref="I7:I9">
    <cfRule type="cellIs" dxfId="436" priority="100" operator="equal">
      <formula>$V$233</formula>
    </cfRule>
  </conditionalFormatting>
  <conditionalFormatting sqref="J13:J18">
    <cfRule type="expression" dxfId="435" priority="68">
      <formula>ROW()=CELL("FILA")</formula>
    </cfRule>
  </conditionalFormatting>
  <conditionalFormatting sqref="K7:R18">
    <cfRule type="expression" dxfId="434" priority="1">
      <formula>ROW()=CELL("FILA")</formula>
    </cfRule>
  </conditionalFormatting>
  <conditionalFormatting sqref="S12:U17 S17:T18">
    <cfRule type="expression" dxfId="433" priority="170">
      <formula>ROW()=CELL("FILA")</formula>
    </cfRule>
  </conditionalFormatting>
  <conditionalFormatting sqref="S9:W17">
    <cfRule type="expression" dxfId="432" priority="171">
      <formula>ROW()=CELL("FILA")</formula>
    </cfRule>
  </conditionalFormatting>
  <conditionalFormatting sqref="U13:W18">
    <cfRule type="expression" dxfId="431" priority="4">
      <formula>ROW()=CELL("FILA")</formula>
    </cfRule>
  </conditionalFormatting>
  <conditionalFormatting sqref="V12:V18">
    <cfRule type="expression" dxfId="430" priority="3">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9"/>
  <dimension ref="A1:BI24"/>
  <sheetViews>
    <sheetView showGridLines="0" view="pageBreakPreview" zoomScale="80" zoomScaleNormal="80" zoomScaleSheetLayoutView="80" workbookViewId="0">
      <selection activeCell="J16" sqref="J16"/>
    </sheetView>
  </sheetViews>
  <sheetFormatPr baseColWidth="10" defaultColWidth="9.28515625" defaultRowHeight="15" x14ac:dyDescent="0.25"/>
  <cols>
    <col min="1" max="1" width="12.28515625" customWidth="1"/>
    <col min="2" max="2" width="6.85546875" customWidth="1"/>
    <col min="3" max="3" width="7.28515625" customWidth="1"/>
    <col min="4" max="4" width="9.28515625" customWidth="1"/>
    <col min="5" max="6" width="9.140625" customWidth="1"/>
    <col min="7" max="7" width="9.28515625" customWidth="1"/>
    <col min="8" max="8" width="8.7109375" customWidth="1"/>
    <col min="9" max="9" width="9.140625" customWidth="1"/>
    <col min="10" max="10" width="11.42578125" customWidth="1"/>
    <col min="11" max="11" width="10.85546875" customWidth="1"/>
    <col min="12" max="12" width="3" customWidth="1"/>
    <col min="13" max="13" width="10.85546875" customWidth="1"/>
    <col min="14" max="14" width="3.5703125" customWidth="1"/>
    <col min="15" max="15" width="1.42578125" customWidth="1"/>
    <col min="16" max="16" width="14.85546875" customWidth="1"/>
    <col min="18" max="18" width="9.140625" customWidth="1"/>
    <col min="19" max="22" width="11.7109375" customWidth="1"/>
    <col min="23" max="23" width="15.140625" customWidth="1"/>
    <col min="25" max="25" width="12.5703125" customWidth="1"/>
    <col min="26" max="26" width="12.7109375" customWidth="1"/>
    <col min="27" max="27" width="14.140625" customWidth="1"/>
    <col min="28" max="28" width="12.85546875" customWidth="1"/>
    <col min="29" max="29" width="11.7109375" customWidth="1"/>
  </cols>
  <sheetData>
    <row r="1" spans="1:35" ht="23.25" x14ac:dyDescent="0.25">
      <c r="I1" s="501"/>
      <c r="J1" s="501"/>
      <c r="K1" s="501"/>
      <c r="L1" s="457"/>
      <c r="M1" s="457"/>
      <c r="N1" s="457"/>
    </row>
    <row r="2" spans="1:35" ht="30" customHeight="1" x14ac:dyDescent="0.35">
      <c r="A2" s="8" t="s">
        <v>8</v>
      </c>
      <c r="C2" s="51" t="s">
        <v>142</v>
      </c>
      <c r="D2" s="17"/>
      <c r="E2" s="17"/>
      <c r="F2" s="17"/>
      <c r="G2" s="17"/>
      <c r="H2" s="17"/>
      <c r="I2" s="17"/>
      <c r="J2" s="17"/>
      <c r="K2" s="17"/>
      <c r="L2" s="17"/>
      <c r="M2" s="17"/>
      <c r="N2" s="17"/>
      <c r="AA2" s="499" t="s">
        <v>105</v>
      </c>
      <c r="AB2" s="499"/>
      <c r="AC2" s="499"/>
      <c r="AD2" s="499"/>
      <c r="AE2" s="499"/>
      <c r="AF2" s="499"/>
      <c r="AG2" s="499"/>
      <c r="AH2" s="499"/>
    </row>
    <row r="3" spans="1:35" ht="23.25" x14ac:dyDescent="0.35">
      <c r="A3" s="8" t="s">
        <v>14</v>
      </c>
      <c r="C3" s="17" t="s">
        <v>57</v>
      </c>
      <c r="D3" s="17"/>
      <c r="E3" s="17"/>
      <c r="F3" s="17"/>
      <c r="G3" s="17"/>
      <c r="H3" s="17"/>
      <c r="I3" s="17"/>
      <c r="J3" s="17"/>
      <c r="K3" s="17"/>
      <c r="L3" s="17"/>
      <c r="M3" s="17"/>
      <c r="N3" s="17"/>
      <c r="P3" s="10"/>
      <c r="Q3" s="10"/>
      <c r="R3" s="10"/>
      <c r="S3" s="10"/>
      <c r="T3" s="10"/>
      <c r="U3" s="10"/>
      <c r="V3" s="10"/>
      <c r="W3" s="10"/>
    </row>
    <row r="4" spans="1:35" s="19" customFormat="1" ht="17.25" x14ac:dyDescent="0.3">
      <c r="A4" s="503"/>
      <c r="B4" s="503"/>
      <c r="C4" s="503"/>
      <c r="D4" s="503"/>
      <c r="E4" s="503"/>
      <c r="F4" s="503"/>
      <c r="G4" s="503"/>
      <c r="H4" s="503"/>
      <c r="I4" s="503"/>
      <c r="J4" s="503"/>
      <c r="K4" s="503"/>
      <c r="L4" s="455"/>
      <c r="M4" s="455"/>
      <c r="N4" s="455"/>
      <c r="P4" s="504"/>
      <c r="Q4" s="504"/>
      <c r="R4" s="504"/>
      <c r="S4" s="504"/>
      <c r="T4" s="504"/>
      <c r="U4" s="504"/>
      <c r="V4" s="504"/>
      <c r="W4" s="504"/>
    </row>
    <row r="5" spans="1:35" ht="33" customHeight="1" x14ac:dyDescent="0.25">
      <c r="A5" s="499" t="s">
        <v>97</v>
      </c>
      <c r="B5" s="502"/>
      <c r="C5" s="502"/>
      <c r="D5" s="502"/>
      <c r="E5" s="502"/>
      <c r="F5" s="502"/>
      <c r="G5" s="502"/>
      <c r="H5" s="502"/>
      <c r="I5" s="502"/>
      <c r="J5" s="502"/>
      <c r="K5" s="502"/>
      <c r="L5" s="456"/>
      <c r="M5" s="456"/>
      <c r="N5" s="456"/>
      <c r="P5" s="499" t="s">
        <v>99</v>
      </c>
      <c r="Q5" s="499"/>
      <c r="R5" s="499"/>
      <c r="S5" s="499"/>
      <c r="T5" s="499"/>
      <c r="U5" s="499"/>
      <c r="V5" s="499"/>
      <c r="W5" s="499"/>
      <c r="X5" s="28"/>
      <c r="Z5" s="458"/>
      <c r="AA5" s="499"/>
      <c r="AB5" s="499"/>
      <c r="AC5" s="499"/>
      <c r="AD5" s="499"/>
      <c r="AE5" s="499"/>
      <c r="AF5" s="499"/>
      <c r="AG5" s="499"/>
      <c r="AH5" s="499"/>
    </row>
    <row r="6" spans="1:35" s="18" customFormat="1" ht="30" x14ac:dyDescent="0.25">
      <c r="B6" s="14" t="s">
        <v>0</v>
      </c>
      <c r="C6" s="14" t="s">
        <v>1</v>
      </c>
      <c r="D6" s="12" t="s">
        <v>2</v>
      </c>
      <c r="E6" s="12" t="s">
        <v>3</v>
      </c>
      <c r="F6" s="12" t="s">
        <v>4</v>
      </c>
      <c r="G6" s="12" t="s">
        <v>5</v>
      </c>
      <c r="H6" s="12" t="s">
        <v>6</v>
      </c>
      <c r="I6" s="12" t="s">
        <v>7</v>
      </c>
      <c r="J6" s="12" t="s">
        <v>104</v>
      </c>
      <c r="K6" s="12" t="s">
        <v>102</v>
      </c>
      <c r="L6" s="64"/>
      <c r="M6" s="44" t="s">
        <v>420</v>
      </c>
      <c r="N6" s="64"/>
      <c r="O6"/>
      <c r="Q6" s="14" t="s">
        <v>0</v>
      </c>
      <c r="R6" s="14" t="s">
        <v>1</v>
      </c>
      <c r="S6" s="12" t="s">
        <v>9</v>
      </c>
      <c r="T6" s="12" t="s">
        <v>10</v>
      </c>
      <c r="U6" s="12" t="s">
        <v>11</v>
      </c>
      <c r="V6" s="12" t="s">
        <v>12</v>
      </c>
      <c r="W6" s="13" t="s">
        <v>13</v>
      </c>
    </row>
    <row r="7" spans="1:35" x14ac:dyDescent="0.25">
      <c r="A7" s="49" t="s">
        <v>379</v>
      </c>
      <c r="B7" s="32">
        <v>2024</v>
      </c>
      <c r="C7" s="32">
        <v>3</v>
      </c>
      <c r="D7" s="4">
        <v>379.60899999999998</v>
      </c>
      <c r="E7" s="4">
        <v>57.433599999999998</v>
      </c>
      <c r="F7" s="4">
        <v>70.391999999999996</v>
      </c>
      <c r="G7" s="4">
        <v>258.2337</v>
      </c>
      <c r="H7" s="4">
        <v>222.93279999999999</v>
      </c>
      <c r="I7" s="4">
        <v>6.7820999999999998</v>
      </c>
      <c r="J7" s="4">
        <v>995.38319999999999</v>
      </c>
      <c r="K7" s="4"/>
      <c r="L7" s="6"/>
      <c r="M7" s="4"/>
      <c r="N7" s="6"/>
      <c r="P7" s="49" t="s">
        <v>379</v>
      </c>
      <c r="Q7" s="32">
        <v>2024</v>
      </c>
      <c r="R7" s="32">
        <v>3</v>
      </c>
      <c r="S7" s="4">
        <v>459.0335</v>
      </c>
      <c r="T7" s="4">
        <v>573.79179999999997</v>
      </c>
      <c r="U7" s="4">
        <v>846.07579999999996</v>
      </c>
      <c r="V7" s="4">
        <v>995.38319999999999</v>
      </c>
      <c r="W7" s="4">
        <v>1194.4599000000001</v>
      </c>
    </row>
    <row r="8" spans="1:35" x14ac:dyDescent="0.25">
      <c r="A8" s="49" t="s">
        <v>382</v>
      </c>
      <c r="B8" s="32">
        <v>2024</v>
      </c>
      <c r="C8" s="32">
        <v>4</v>
      </c>
      <c r="D8" s="4">
        <v>407.69779999999997</v>
      </c>
      <c r="E8" s="4">
        <v>54.2667</v>
      </c>
      <c r="F8" s="4">
        <v>75.846000000000004</v>
      </c>
      <c r="G8" s="4">
        <v>252.5137</v>
      </c>
      <c r="H8" s="4">
        <v>211.0745</v>
      </c>
      <c r="I8" s="4">
        <v>6.7876000000000003</v>
      </c>
      <c r="J8" s="4">
        <v>1008.1862</v>
      </c>
      <c r="K8" s="4"/>
      <c r="L8" s="6"/>
      <c r="M8" s="4"/>
      <c r="N8" s="6"/>
      <c r="P8" s="49" t="s">
        <v>382</v>
      </c>
      <c r="Q8" s="32">
        <v>2024</v>
      </c>
      <c r="R8" s="32">
        <v>4</v>
      </c>
      <c r="S8" s="4">
        <v>462.26819999999998</v>
      </c>
      <c r="T8" s="4">
        <v>577.83519999999999</v>
      </c>
      <c r="U8" s="4">
        <v>856.95830000000001</v>
      </c>
      <c r="V8" s="4">
        <v>1008.1862</v>
      </c>
      <c r="W8" s="4">
        <v>1209.8235</v>
      </c>
    </row>
    <row r="9" spans="1:35" x14ac:dyDescent="0.25">
      <c r="A9" s="49" t="s">
        <v>385</v>
      </c>
      <c r="B9" s="32">
        <v>2024</v>
      </c>
      <c r="C9" s="32">
        <v>5</v>
      </c>
      <c r="D9" s="4">
        <v>431.84359999999998</v>
      </c>
      <c r="E9" s="4">
        <v>47.9634</v>
      </c>
      <c r="F9" s="4">
        <v>78.043800000000005</v>
      </c>
      <c r="G9" s="4">
        <v>243.9384</v>
      </c>
      <c r="H9" s="4">
        <v>222.4933</v>
      </c>
      <c r="I9" s="4">
        <v>41.713099999999997</v>
      </c>
      <c r="J9" s="4">
        <v>1065.9955</v>
      </c>
      <c r="K9" s="4"/>
      <c r="L9" s="6"/>
      <c r="M9" s="4"/>
      <c r="N9" s="6"/>
      <c r="P9" s="49" t="s">
        <v>385</v>
      </c>
      <c r="Q9" s="32">
        <v>2024</v>
      </c>
      <c r="R9" s="32">
        <v>5</v>
      </c>
      <c r="S9" s="4">
        <v>465.0127</v>
      </c>
      <c r="T9" s="4">
        <v>581.26589999999999</v>
      </c>
      <c r="U9" s="4">
        <v>906.09619999999995</v>
      </c>
      <c r="V9" s="4">
        <v>1065.9955</v>
      </c>
      <c r="W9" s="4">
        <v>1279.1946</v>
      </c>
    </row>
    <row r="10" spans="1:35" x14ac:dyDescent="0.25">
      <c r="A10" s="49" t="s">
        <v>387</v>
      </c>
      <c r="B10" s="32">
        <v>2024</v>
      </c>
      <c r="C10" s="32">
        <v>6</v>
      </c>
      <c r="D10" s="4">
        <v>450.24829999999997</v>
      </c>
      <c r="E10" s="4">
        <v>52.837400000000002</v>
      </c>
      <c r="F10" s="4">
        <v>82.6126</v>
      </c>
      <c r="G10" s="4">
        <v>244.09620000000001</v>
      </c>
      <c r="H10" s="4">
        <v>236.96190000000001</v>
      </c>
      <c r="I10" s="4">
        <v>25.796900000000001</v>
      </c>
      <c r="J10" s="4">
        <v>1092.5533</v>
      </c>
      <c r="K10" s="4"/>
      <c r="L10" s="6"/>
      <c r="M10" s="4"/>
      <c r="N10" s="6"/>
      <c r="P10" s="49" t="s">
        <v>387</v>
      </c>
      <c r="Q10" s="32">
        <v>2024</v>
      </c>
      <c r="R10" s="32">
        <v>6</v>
      </c>
      <c r="S10" s="4">
        <v>466.97320000000002</v>
      </c>
      <c r="T10" s="4">
        <v>583.71640000000002</v>
      </c>
      <c r="U10" s="4">
        <v>928.6703</v>
      </c>
      <c r="V10" s="4">
        <v>1092.5533</v>
      </c>
      <c r="W10" s="4">
        <v>1311.06396</v>
      </c>
    </row>
    <row r="11" spans="1:35" x14ac:dyDescent="0.25">
      <c r="A11" s="49" t="s">
        <v>391</v>
      </c>
      <c r="B11" s="32">
        <v>2024</v>
      </c>
      <c r="C11" s="32">
        <v>7</v>
      </c>
      <c r="D11" s="4">
        <v>458.56889999999999</v>
      </c>
      <c r="E11" s="4">
        <v>55.932400000000001</v>
      </c>
      <c r="F11" s="4">
        <v>82.670900000000003</v>
      </c>
      <c r="G11" s="4">
        <v>254.7867</v>
      </c>
      <c r="H11" s="4">
        <v>229.2045</v>
      </c>
      <c r="I11" s="4">
        <v>28.8827</v>
      </c>
      <c r="J11" s="4">
        <v>1110.0462</v>
      </c>
      <c r="K11" s="4"/>
      <c r="L11" s="6"/>
      <c r="M11" s="4"/>
      <c r="N11" s="6"/>
      <c r="P11" s="49" t="s">
        <v>391</v>
      </c>
      <c r="Q11" s="32">
        <v>2024</v>
      </c>
      <c r="R11" s="32">
        <v>7</v>
      </c>
      <c r="S11" s="4">
        <v>468.47620000000001</v>
      </c>
      <c r="T11" s="4">
        <v>585.59519999999998</v>
      </c>
      <c r="U11" s="4">
        <v>943.53930000000003</v>
      </c>
      <c r="V11" s="4">
        <v>1110.0462</v>
      </c>
      <c r="W11" s="4">
        <v>1332.0554399999999</v>
      </c>
    </row>
    <row r="12" spans="1:35" x14ac:dyDescent="0.25">
      <c r="A12" s="49" t="s">
        <v>397</v>
      </c>
      <c r="B12" s="32">
        <v>2024</v>
      </c>
      <c r="C12" s="32">
        <v>8</v>
      </c>
      <c r="D12" s="4">
        <v>454.96230000000003</v>
      </c>
      <c r="E12" s="4">
        <v>57.142000000000003</v>
      </c>
      <c r="F12" s="4">
        <v>82.946600000000004</v>
      </c>
      <c r="G12" s="4">
        <v>251.1902</v>
      </c>
      <c r="H12" s="4">
        <v>233.93860000000001</v>
      </c>
      <c r="I12" s="4">
        <v>30.911200000000001</v>
      </c>
      <c r="J12" s="4">
        <v>1111.0899999999999</v>
      </c>
      <c r="K12" s="4"/>
      <c r="L12" s="6"/>
      <c r="M12" s="4"/>
      <c r="N12" s="6"/>
      <c r="P12" s="49" t="s">
        <v>397</v>
      </c>
      <c r="Q12" s="32">
        <v>2024</v>
      </c>
      <c r="R12" s="32">
        <v>8</v>
      </c>
      <c r="S12" s="4">
        <v>469.4237</v>
      </c>
      <c r="T12" s="4">
        <v>586.77959999999996</v>
      </c>
      <c r="U12" s="4">
        <v>944.42719999999997</v>
      </c>
      <c r="V12" s="4">
        <f>+J12</f>
        <v>1111.0899999999999</v>
      </c>
      <c r="W12" s="4">
        <f t="shared" ref="W12:W17" si="0">+V12*1.2</f>
        <v>1333.3079999999998</v>
      </c>
    </row>
    <row r="13" spans="1:35" x14ac:dyDescent="0.25">
      <c r="A13" s="49" t="s">
        <v>400</v>
      </c>
      <c r="B13" s="32">
        <v>2024</v>
      </c>
      <c r="C13" s="32">
        <v>9</v>
      </c>
      <c r="D13" s="4">
        <v>446.19574999999998</v>
      </c>
      <c r="E13" s="4">
        <v>48.551650000000002</v>
      </c>
      <c r="F13" s="4">
        <v>81.300259999999994</v>
      </c>
      <c r="G13" s="4">
        <v>239.78276</v>
      </c>
      <c r="H13" s="4">
        <v>229.22242</v>
      </c>
      <c r="I13" s="4">
        <v>11.815440000000001</v>
      </c>
      <c r="J13" s="4">
        <v>1056.8682799999999</v>
      </c>
      <c r="K13" s="4"/>
      <c r="L13" s="6"/>
      <c r="M13" s="4"/>
      <c r="N13" s="6"/>
      <c r="P13" s="49" t="s">
        <v>400</v>
      </c>
      <c r="Q13" s="32">
        <v>2024</v>
      </c>
      <c r="R13" s="32">
        <v>9</v>
      </c>
      <c r="S13" s="4">
        <v>469.4237</v>
      </c>
      <c r="T13" s="4">
        <v>586.77959999999996</v>
      </c>
      <c r="U13" s="4">
        <v>898.33799999999997</v>
      </c>
      <c r="V13" s="4">
        <f>+J13</f>
        <v>1056.8682799999999</v>
      </c>
      <c r="W13" s="4">
        <f t="shared" si="0"/>
        <v>1268.2419359999999</v>
      </c>
    </row>
    <row r="14" spans="1:35" x14ac:dyDescent="0.25">
      <c r="A14" s="49" t="s">
        <v>403</v>
      </c>
      <c r="B14" s="32">
        <v>2024</v>
      </c>
      <c r="C14" s="32">
        <v>10</v>
      </c>
      <c r="D14" s="4">
        <v>449.99599999999998</v>
      </c>
      <c r="E14" s="4">
        <v>52.269399999999997</v>
      </c>
      <c r="F14" s="4">
        <v>82.786500000000004</v>
      </c>
      <c r="G14" s="4">
        <v>243.935</v>
      </c>
      <c r="H14" s="4">
        <v>236.52379999999999</v>
      </c>
      <c r="I14" s="4">
        <v>-0.43740000000000001</v>
      </c>
      <c r="J14" s="4">
        <v>1065.0742</v>
      </c>
      <c r="K14" s="4"/>
      <c r="L14" s="6"/>
      <c r="M14" s="4"/>
      <c r="N14" s="6"/>
      <c r="P14" s="49" t="s">
        <v>403</v>
      </c>
      <c r="Q14" s="32">
        <v>2024</v>
      </c>
      <c r="R14" s="32">
        <v>10</v>
      </c>
      <c r="S14" s="4">
        <v>470.56729999999999</v>
      </c>
      <c r="T14" s="4">
        <v>588.20910000000003</v>
      </c>
      <c r="U14" s="4">
        <v>905.31299999999999</v>
      </c>
      <c r="V14" s="4">
        <f>+J14</f>
        <v>1065.0742</v>
      </c>
      <c r="W14" s="4">
        <f t="shared" si="0"/>
        <v>1278.0890400000001</v>
      </c>
    </row>
    <row r="15" spans="1:35" x14ac:dyDescent="0.25">
      <c r="A15" s="49" t="s">
        <v>404</v>
      </c>
      <c r="B15" s="32">
        <v>2024</v>
      </c>
      <c r="C15" s="32">
        <v>11</v>
      </c>
      <c r="D15" s="4">
        <v>427.84582999999998</v>
      </c>
      <c r="E15" s="4">
        <v>55.369109999999999</v>
      </c>
      <c r="F15" s="4">
        <v>78.236369999999994</v>
      </c>
      <c r="G15" s="4">
        <v>254.69497000000001</v>
      </c>
      <c r="H15" s="4">
        <v>234.47601</v>
      </c>
      <c r="I15" s="4">
        <v>3.7857099999999999</v>
      </c>
      <c r="J15" s="4">
        <v>1054.4079999999999</v>
      </c>
      <c r="K15" s="4"/>
      <c r="L15" s="6"/>
      <c r="M15" s="4"/>
      <c r="N15" s="6"/>
      <c r="P15" s="49" t="s">
        <v>404</v>
      </c>
      <c r="Q15" s="32">
        <v>2024</v>
      </c>
      <c r="R15" s="32">
        <v>11</v>
      </c>
      <c r="S15" s="4">
        <v>469.94650000000001</v>
      </c>
      <c r="T15" s="4">
        <v>587.43309999999997</v>
      </c>
      <c r="U15" s="4">
        <v>896.24680000000001</v>
      </c>
      <c r="V15" s="4">
        <v>1054.4079999999999</v>
      </c>
      <c r="W15" s="4">
        <f t="shared" si="0"/>
        <v>1265.2895999999998</v>
      </c>
      <c r="Z15" s="37" t="s">
        <v>104</v>
      </c>
      <c r="AA15" s="500" t="s">
        <v>106</v>
      </c>
      <c r="AB15" s="500"/>
      <c r="AC15" s="500"/>
      <c r="AD15" s="500"/>
      <c r="AE15" s="500"/>
      <c r="AF15" s="500"/>
      <c r="AG15" s="500"/>
      <c r="AH15" s="500"/>
      <c r="AI15" s="500"/>
    </row>
    <row r="16" spans="1:35" x14ac:dyDescent="0.25">
      <c r="A16" s="49" t="s">
        <v>413</v>
      </c>
      <c r="B16" s="32">
        <v>2024</v>
      </c>
      <c r="C16" s="32">
        <v>12</v>
      </c>
      <c r="D16" s="4">
        <v>454.48766999999998</v>
      </c>
      <c r="E16" s="4">
        <v>58.192230000000002</v>
      </c>
      <c r="F16" s="4">
        <v>82.767979999999994</v>
      </c>
      <c r="G16" s="4">
        <v>257.19328999999999</v>
      </c>
      <c r="H16" s="4">
        <v>226.58694</v>
      </c>
      <c r="I16" s="4">
        <v>4.7608300000000003</v>
      </c>
      <c r="J16" s="4">
        <v>1083.98894</v>
      </c>
      <c r="K16" s="4"/>
      <c r="L16" s="6"/>
      <c r="M16" s="4"/>
      <c r="N16" s="6"/>
      <c r="P16" s="49" t="s">
        <v>413</v>
      </c>
      <c r="Q16" s="32">
        <v>2024</v>
      </c>
      <c r="R16" s="32">
        <v>12</v>
      </c>
      <c r="S16" s="4">
        <v>471.2208</v>
      </c>
      <c r="T16" s="4">
        <v>589.02589999999998</v>
      </c>
      <c r="U16" s="4">
        <v>921.39059999999995</v>
      </c>
      <c r="V16" s="4">
        <f>+J16</f>
        <v>1083.98894</v>
      </c>
      <c r="W16" s="4">
        <f t="shared" si="0"/>
        <v>1300.7867279999998</v>
      </c>
      <c r="Z16" s="37"/>
      <c r="AA16" s="500"/>
      <c r="AB16" s="500"/>
      <c r="AC16" s="500"/>
      <c r="AD16" s="500"/>
      <c r="AE16" s="500"/>
      <c r="AF16" s="500"/>
      <c r="AG16" s="500"/>
      <c r="AH16" s="500"/>
      <c r="AI16" s="500"/>
    </row>
    <row r="17" spans="1:61" x14ac:dyDescent="0.25">
      <c r="A17" s="49" t="s">
        <v>417</v>
      </c>
      <c r="B17" s="32">
        <v>2025</v>
      </c>
      <c r="C17" s="49" t="s">
        <v>419</v>
      </c>
      <c r="D17" s="4">
        <v>429.01972999999998</v>
      </c>
      <c r="E17" s="4">
        <v>56.032690000000002</v>
      </c>
      <c r="F17" s="4">
        <v>78.804259999999999</v>
      </c>
      <c r="G17" s="4">
        <v>249.01036999999999</v>
      </c>
      <c r="H17" s="4">
        <v>232.5617</v>
      </c>
      <c r="I17" s="4">
        <v>13.73442</v>
      </c>
      <c r="J17" s="4">
        <v>1059.16317</v>
      </c>
      <c r="K17" s="4"/>
      <c r="L17" s="6"/>
      <c r="M17" s="4"/>
      <c r="N17" s="6"/>
      <c r="P17" s="49" t="s">
        <v>417</v>
      </c>
      <c r="Q17" s="32">
        <v>2025</v>
      </c>
      <c r="R17" s="49" t="s">
        <v>419</v>
      </c>
      <c r="S17" s="4">
        <v>473.37720000000002</v>
      </c>
      <c r="T17" s="4">
        <v>591.72149999999999</v>
      </c>
      <c r="U17" s="4">
        <v>900.28869999999995</v>
      </c>
      <c r="V17" s="4">
        <v>1059.1600000000001</v>
      </c>
      <c r="W17" s="4">
        <f t="shared" si="0"/>
        <v>1270.992</v>
      </c>
      <c r="Z17" s="37"/>
      <c r="AA17" s="21"/>
      <c r="AB17" s="21"/>
      <c r="AC17" s="21"/>
      <c r="AD17" s="21"/>
      <c r="AE17" s="21"/>
      <c r="AF17" s="21"/>
      <c r="AG17" s="21"/>
    </row>
    <row r="18" spans="1:61" x14ac:dyDescent="0.25">
      <c r="A18" s="49" t="s">
        <v>484</v>
      </c>
      <c r="B18" s="32">
        <v>2025</v>
      </c>
      <c r="C18" s="32">
        <v>2</v>
      </c>
      <c r="D18" s="4">
        <v>414.02647000000002</v>
      </c>
      <c r="E18" s="4">
        <v>49.846739999999997</v>
      </c>
      <c r="F18" s="4">
        <v>75.184380000000004</v>
      </c>
      <c r="G18" s="4">
        <v>253.23455999999999</v>
      </c>
      <c r="H18" s="4">
        <v>225.30569</v>
      </c>
      <c r="I18" s="4">
        <v>15.39616</v>
      </c>
      <c r="J18" s="4">
        <v>1032.9939999999999</v>
      </c>
      <c r="K18" s="4"/>
      <c r="L18" s="6"/>
      <c r="M18" s="4"/>
      <c r="N18" s="6"/>
      <c r="P18" s="49" t="s">
        <v>484</v>
      </c>
      <c r="Q18" s="32">
        <v>2025</v>
      </c>
      <c r="R18" s="32">
        <v>2</v>
      </c>
      <c r="S18" s="4">
        <v>477.82089999999999</v>
      </c>
      <c r="T18" s="4">
        <v>597.27610000000004</v>
      </c>
      <c r="U18" s="4">
        <v>878.04489999999998</v>
      </c>
      <c r="V18" s="4">
        <v>1032.9939999999999</v>
      </c>
      <c r="W18" s="4">
        <f>+V18*1.2</f>
        <v>1239.5927999999999</v>
      </c>
      <c r="Z18" s="37" t="s">
        <v>102</v>
      </c>
      <c r="AA18" s="500" t="s">
        <v>107</v>
      </c>
      <c r="AB18" s="500"/>
      <c r="AC18" s="500"/>
      <c r="AD18" s="500"/>
      <c r="AE18" s="500"/>
      <c r="AF18" s="500"/>
      <c r="AG18" s="500"/>
      <c r="AH18" s="500"/>
      <c r="AI18" s="500"/>
    </row>
    <row r="19" spans="1:61" x14ac:dyDescent="0.25">
      <c r="A19" s="29" t="s">
        <v>96</v>
      </c>
      <c r="B19" s="2"/>
      <c r="C19" s="2"/>
      <c r="D19" s="366">
        <f>+(D18-D17)/D17</f>
        <v>-3.4947716740206712E-2</v>
      </c>
      <c r="E19" s="366">
        <f t="shared" ref="E19:K19" si="1">+(E18-E17)/E17</f>
        <v>-0.11039894747155643</v>
      </c>
      <c r="F19" s="366">
        <f t="shared" si="1"/>
        <v>-4.5935080159372033E-2</v>
      </c>
      <c r="G19" s="366">
        <f t="shared" si="1"/>
        <v>1.6963911984870322E-2</v>
      </c>
      <c r="H19" s="366">
        <f t="shared" si="1"/>
        <v>-3.1200365322406928E-2</v>
      </c>
      <c r="I19" s="366">
        <f t="shared" si="1"/>
        <v>0.12099091188415674</v>
      </c>
      <c r="J19" s="366">
        <f t="shared" si="1"/>
        <v>-2.4707401787771869E-2</v>
      </c>
      <c r="K19" s="366" t="e">
        <f t="shared" si="1"/>
        <v>#DIV/0!</v>
      </c>
      <c r="L19" s="366"/>
      <c r="M19" s="366"/>
      <c r="N19" s="366"/>
      <c r="P19" s="29" t="s">
        <v>96</v>
      </c>
      <c r="Q19" s="2"/>
      <c r="R19" s="2"/>
      <c r="S19" s="367">
        <f>+(S18-S17)/S17</f>
        <v>9.3872286202207837E-3</v>
      </c>
      <c r="T19" s="367">
        <f>+(T18-T17)/T17</f>
        <v>9.387186370615315E-3</v>
      </c>
      <c r="U19" s="367">
        <f>+(U18-U17)/U17</f>
        <v>-2.4707407745981892E-2</v>
      </c>
      <c r="V19" s="367">
        <f>+(V18-V17)/V17</f>
        <v>-2.470448279768889E-2</v>
      </c>
      <c r="W19" s="367">
        <f>+(W18-W17)/W17</f>
        <v>-2.4704482797688786E-2</v>
      </c>
      <c r="X19" s="38"/>
      <c r="Y19" s="41"/>
      <c r="Z19" s="21"/>
      <c r="AA19" s="500"/>
      <c r="AB19" s="500"/>
      <c r="AC19" s="500"/>
      <c r="AD19" s="500"/>
      <c r="AE19" s="500"/>
      <c r="AF19" s="500"/>
      <c r="AG19" s="500"/>
      <c r="AH19" s="500"/>
      <c r="AI19" s="500"/>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x14ac:dyDescent="0.25">
      <c r="A20" s="3"/>
      <c r="B20" s="2"/>
      <c r="C20" s="2"/>
      <c r="D20" s="2"/>
      <c r="E20" s="2"/>
      <c r="F20" s="6"/>
      <c r="G20" s="6"/>
      <c r="H20" s="6"/>
      <c r="I20" s="6"/>
      <c r="J20" s="315"/>
      <c r="K20" s="6"/>
      <c r="L20" s="6"/>
      <c r="M20" s="6"/>
      <c r="N20" s="6"/>
    </row>
    <row r="21" spans="1:61" x14ac:dyDescent="0.25">
      <c r="A21" s="3"/>
      <c r="B21" s="2"/>
      <c r="C21" s="2"/>
      <c r="D21" s="2"/>
      <c r="E21" s="2"/>
      <c r="F21" s="6"/>
      <c r="G21" s="6"/>
      <c r="H21" s="6"/>
      <c r="I21" s="6"/>
      <c r="J21" s="6"/>
      <c r="K21" s="6"/>
      <c r="L21" s="6"/>
      <c r="M21" s="6"/>
      <c r="N21" s="6"/>
      <c r="AA21" s="489" t="s">
        <v>422</v>
      </c>
      <c r="AB21" s="489"/>
      <c r="AC21" s="489"/>
      <c r="AD21" s="489"/>
      <c r="AE21" s="489"/>
      <c r="AF21" s="489"/>
      <c r="AG21" s="489"/>
      <c r="AH21" s="489"/>
      <c r="AI21" s="489"/>
    </row>
    <row r="22" spans="1:61" x14ac:dyDescent="0.25">
      <c r="E22" s="5"/>
      <c r="F22" s="5"/>
      <c r="G22" s="5"/>
      <c r="H22" s="5"/>
      <c r="I22" s="5"/>
      <c r="J22" s="5"/>
      <c r="K22" s="5"/>
      <c r="L22" s="5"/>
      <c r="M22" s="5"/>
      <c r="N22" s="5"/>
      <c r="AA22" s="489"/>
      <c r="AB22" s="489"/>
      <c r="AC22" s="489"/>
      <c r="AD22" s="489"/>
      <c r="AE22" s="489"/>
      <c r="AF22" s="489"/>
      <c r="AG22" s="489"/>
      <c r="AH22" s="489"/>
      <c r="AI22" s="489"/>
    </row>
    <row r="23" spans="1:61" ht="15" customHeight="1" x14ac:dyDescent="0.25">
      <c r="C23" s="5"/>
      <c r="F23" s="7"/>
      <c r="G23" s="7"/>
      <c r="H23" s="7"/>
      <c r="I23" s="7"/>
      <c r="J23" s="7"/>
      <c r="K23" s="7"/>
      <c r="L23" s="7"/>
      <c r="M23" s="7"/>
      <c r="N23" s="7"/>
    </row>
    <row r="24" spans="1:61" x14ac:dyDescent="0.25">
      <c r="C24" s="5"/>
      <c r="I24" s="5"/>
      <c r="J24" s="5"/>
    </row>
  </sheetData>
  <mergeCells count="10">
    <mergeCell ref="AA21:AI22"/>
    <mergeCell ref="AA2:AH2"/>
    <mergeCell ref="AA15:AI16"/>
    <mergeCell ref="AA18:AI19"/>
    <mergeCell ref="I1:K1"/>
    <mergeCell ref="A5:K5"/>
    <mergeCell ref="P5:W5"/>
    <mergeCell ref="A4:K4"/>
    <mergeCell ref="P4:W4"/>
    <mergeCell ref="AA5:AH5"/>
  </mergeCells>
  <conditionalFormatting sqref="A7:C18">
    <cfRule type="expression" dxfId="429" priority="2">
      <formula>ROW()=CELL("FILA")</formula>
    </cfRule>
  </conditionalFormatting>
  <conditionalFormatting sqref="A6:L17 K18:L18">
    <cfRule type="expression" dxfId="428" priority="2304">
      <formula>ROW()=CELL("FILA")</formula>
    </cfRule>
  </conditionalFormatting>
  <conditionalFormatting sqref="A1:W5 N6:W17 N17:O18 A19:W1048576">
    <cfRule type="expression" dxfId="427" priority="765">
      <formula>ROW()=CELL("FILA")</formula>
    </cfRule>
  </conditionalFormatting>
  <conditionalFormatting sqref="D12:J18">
    <cfRule type="expression" dxfId="426" priority="28">
      <formula>ROW()=CELL("FILA")</formula>
    </cfRule>
  </conditionalFormatting>
  <conditionalFormatting sqref="M6:M18">
    <cfRule type="expression" dxfId="425" priority="123">
      <formula>ROW()=CELL("FILA")</formula>
    </cfRule>
  </conditionalFormatting>
  <conditionalFormatting sqref="P7:R18">
    <cfRule type="expression" dxfId="424" priority="1">
      <formula>ROW()=CELL("FILA")</formula>
    </cfRule>
  </conditionalFormatting>
  <conditionalFormatting sqref="S12:W18">
    <cfRule type="expression" dxfId="423" priority="10">
      <formula>ROW()=CELL("FILA")</formula>
    </cfRule>
  </conditionalFormatting>
  <printOptions horizontalCentered="1"/>
  <pageMargins left="0.23622047244094491" right="0.23622047244094491" top="0.74803149606299213" bottom="0.74803149606299213" header="0.31496062992125984" footer="0.31496062992125984"/>
  <pageSetup scale="74" orientation="portrait" r:id="rId1"/>
  <headerFooter>
    <oddHeader>&amp;C&amp;12Información tarifaria del servicio público de energía 
para el comercializador integrado al operador de red</oddHeader>
    <oddFooter>&amp;L&amp;K00B050
&amp;C&amp;K000000PUBLICACIÓN DE EMPRESA DE ENERGÍA DEL VALLE DE SIBUNDOY S.A. E.S.P.</oddFooter>
  </headerFooter>
  <colBreaks count="2" manualBreakCount="2">
    <brk id="14" max="1048575" man="1"/>
    <brk id="24" max="1048575" man="1"/>
  </colBreaks>
  <drawing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I43"/>
  <sheetViews>
    <sheetView showGridLines="0" view="pageBreakPreview" zoomScale="80" zoomScaleNormal="100" zoomScaleSheetLayoutView="80" workbookViewId="0">
      <selection activeCell="J18" sqref="J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143</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18</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385.94</v>
      </c>
      <c r="E7" s="4">
        <v>57.43</v>
      </c>
      <c r="F7" s="4">
        <v>69.47</v>
      </c>
      <c r="G7" s="4">
        <v>258.23</v>
      </c>
      <c r="H7" s="4">
        <v>129.66999999999999</v>
      </c>
      <c r="I7" s="4">
        <v>7.68</v>
      </c>
      <c r="J7" s="4">
        <v>908.42</v>
      </c>
      <c r="K7" s="4"/>
      <c r="L7" s="38"/>
      <c r="M7" s="4">
        <v>35.780339948027908</v>
      </c>
      <c r="N7" s="38"/>
      <c r="O7" s="38"/>
      <c r="P7" s="49" t="s">
        <v>379</v>
      </c>
      <c r="Q7" s="32">
        <v>2024</v>
      </c>
      <c r="R7" s="32">
        <v>3</v>
      </c>
      <c r="S7" s="4">
        <v>371.85</v>
      </c>
      <c r="T7" s="4">
        <v>464.82</v>
      </c>
      <c r="U7" s="4">
        <v>772.16</v>
      </c>
      <c r="V7" s="4">
        <v>908.42</v>
      </c>
      <c r="W7" s="4">
        <v>1090.0999999999999</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396.01</v>
      </c>
      <c r="E8" s="4">
        <v>54.27</v>
      </c>
      <c r="F8" s="4">
        <v>71.47</v>
      </c>
      <c r="G8" s="4">
        <v>252.51</v>
      </c>
      <c r="H8" s="4">
        <v>129.36000000000001</v>
      </c>
      <c r="I8" s="4">
        <v>7.51</v>
      </c>
      <c r="J8" s="4">
        <v>911.13</v>
      </c>
      <c r="K8" s="4"/>
      <c r="L8" s="38"/>
      <c r="M8" s="4">
        <v>34.628050272562803</v>
      </c>
      <c r="N8" s="38"/>
      <c r="O8" s="38"/>
      <c r="P8" s="49" t="s">
        <v>382</v>
      </c>
      <c r="Q8" s="32">
        <v>2024</v>
      </c>
      <c r="R8" s="32">
        <v>4</v>
      </c>
      <c r="S8" s="4">
        <v>374.47</v>
      </c>
      <c r="T8" s="4">
        <v>468.1</v>
      </c>
      <c r="U8" s="4">
        <v>774.46</v>
      </c>
      <c r="V8" s="4">
        <v>911.13</v>
      </c>
      <c r="W8" s="4">
        <v>1093.3599999999999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398.53</v>
      </c>
      <c r="E9" s="4">
        <v>47.96</v>
      </c>
      <c r="F9" s="4">
        <v>70.02</v>
      </c>
      <c r="G9" s="4">
        <v>243.94</v>
      </c>
      <c r="H9" s="4">
        <v>125.85</v>
      </c>
      <c r="I9" s="4">
        <v>42</v>
      </c>
      <c r="J9" s="4">
        <v>928.3</v>
      </c>
      <c r="K9" s="4"/>
      <c r="L9" s="38"/>
      <c r="M9" s="4">
        <v>32.852853375667458</v>
      </c>
      <c r="N9" s="38"/>
      <c r="O9" s="38"/>
      <c r="P9" s="49" t="s">
        <v>385</v>
      </c>
      <c r="Q9" s="32">
        <v>2024</v>
      </c>
      <c r="R9" s="32">
        <v>5</v>
      </c>
      <c r="S9" s="4">
        <v>376.69</v>
      </c>
      <c r="T9" s="4">
        <v>470.88</v>
      </c>
      <c r="U9" s="4">
        <v>789.06</v>
      </c>
      <c r="V9" s="4">
        <v>928.3</v>
      </c>
      <c r="W9" s="4">
        <v>1113.96</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366.92</v>
      </c>
      <c r="E10" s="4">
        <v>52.84</v>
      </c>
      <c r="F10" s="4">
        <v>66.930000000000007</v>
      </c>
      <c r="G10" s="4">
        <v>244.1</v>
      </c>
      <c r="H10" s="4">
        <v>128.47</v>
      </c>
      <c r="I10" s="4">
        <v>26.29</v>
      </c>
      <c r="J10" s="4">
        <v>885.55</v>
      </c>
      <c r="K10" s="4"/>
      <c r="L10" s="38"/>
      <c r="M10" s="4">
        <v>33.245601025730039</v>
      </c>
      <c r="N10" s="38"/>
      <c r="O10" s="38"/>
      <c r="P10" s="49" t="s">
        <v>387</v>
      </c>
      <c r="Q10" s="32">
        <v>2024</v>
      </c>
      <c r="R10" s="32">
        <v>6</v>
      </c>
      <c r="S10" s="4">
        <v>378.28</v>
      </c>
      <c r="T10" s="4">
        <v>472.87</v>
      </c>
      <c r="U10" s="4">
        <v>752.72</v>
      </c>
      <c r="V10" s="4">
        <v>885.55</v>
      </c>
      <c r="W10" s="4">
        <v>1062.6600000000001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304.02</v>
      </c>
      <c r="E11" s="4">
        <v>55.93</v>
      </c>
      <c r="F11" s="4">
        <v>56.82</v>
      </c>
      <c r="G11" s="4">
        <v>254.79</v>
      </c>
      <c r="H11" s="4">
        <v>137.25</v>
      </c>
      <c r="I11" s="4">
        <v>28.27</v>
      </c>
      <c r="J11" s="4">
        <v>837.08</v>
      </c>
      <c r="K11" s="4"/>
      <c r="L11" s="38"/>
      <c r="M11" s="4">
        <v>43.883641450923676</v>
      </c>
      <c r="N11" s="38"/>
      <c r="O11" s="38"/>
      <c r="P11" s="49" t="s">
        <v>391</v>
      </c>
      <c r="Q11" s="32">
        <v>2024</v>
      </c>
      <c r="R11" s="32">
        <v>7</v>
      </c>
      <c r="S11" s="4">
        <v>379.5</v>
      </c>
      <c r="T11" s="4">
        <v>474.39</v>
      </c>
      <c r="U11" s="4">
        <v>711.52</v>
      </c>
      <c r="V11" s="4">
        <v>837.08</v>
      </c>
      <c r="W11" s="4">
        <v>1004.5</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304.51</v>
      </c>
      <c r="E12" s="4">
        <v>57.14</v>
      </c>
      <c r="F12" s="4">
        <v>57.4</v>
      </c>
      <c r="G12" s="4">
        <v>251.19</v>
      </c>
      <c r="H12" s="4">
        <v>132.59</v>
      </c>
      <c r="I12" s="4">
        <v>32.92</v>
      </c>
      <c r="J12" s="4">
        <v>835.75</v>
      </c>
      <c r="K12" s="4"/>
      <c r="L12" s="38"/>
      <c r="M12" s="4">
        <v>42.982854662545371</v>
      </c>
      <c r="N12" s="38"/>
      <c r="O12" s="38"/>
      <c r="P12" s="49" t="s">
        <v>397</v>
      </c>
      <c r="Q12" s="32">
        <v>2024</v>
      </c>
      <c r="R12" s="32">
        <v>8</v>
      </c>
      <c r="S12" s="4">
        <v>380.27</v>
      </c>
      <c r="T12" s="4">
        <v>475.35</v>
      </c>
      <c r="U12" s="4">
        <v>710.39</v>
      </c>
      <c r="V12" s="4">
        <v>835.75</v>
      </c>
      <c r="W12" s="4">
        <v>1002.9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338.84780000000001</v>
      </c>
      <c r="E13" s="4">
        <v>48.551699999999997</v>
      </c>
      <c r="F13" s="4">
        <v>61.527999999999999</v>
      </c>
      <c r="G13" s="4">
        <v>239.78280000000001</v>
      </c>
      <c r="H13" s="4">
        <v>152.6978</v>
      </c>
      <c r="I13" s="4">
        <v>12.720499999999999</v>
      </c>
      <c r="J13" s="4">
        <v>854.12860000000001</v>
      </c>
      <c r="K13" s="4"/>
      <c r="L13" s="38"/>
      <c r="M13" s="4">
        <v>56.335168814699188</v>
      </c>
      <c r="N13" s="38"/>
      <c r="O13" s="38"/>
      <c r="P13" s="49" t="s">
        <v>400</v>
      </c>
      <c r="Q13" s="32">
        <v>2024</v>
      </c>
      <c r="R13" s="32">
        <v>9</v>
      </c>
      <c r="S13" s="4">
        <v>380.27</v>
      </c>
      <c r="T13" s="4">
        <v>475.35</v>
      </c>
      <c r="U13" s="4">
        <v>726.01</v>
      </c>
      <c r="V13" s="4">
        <v>854.13</v>
      </c>
      <c r="W13" s="4">
        <v>1024.96</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397.1354</v>
      </c>
      <c r="E14" s="4">
        <v>52.269399999999997</v>
      </c>
      <c r="F14" s="4">
        <v>71.4221</v>
      </c>
      <c r="G14" s="4">
        <v>243.935</v>
      </c>
      <c r="H14" s="4">
        <v>151.41720000000001</v>
      </c>
      <c r="I14" s="4">
        <v>1.7726</v>
      </c>
      <c r="J14" s="4">
        <v>917.95169999999996</v>
      </c>
      <c r="K14" s="4"/>
      <c r="L14" s="38"/>
      <c r="M14" s="4">
        <v>54.99865868165098</v>
      </c>
      <c r="N14" s="38"/>
      <c r="O14" s="38"/>
      <c r="P14" s="49" t="s">
        <v>403</v>
      </c>
      <c r="Q14" s="32">
        <v>2024</v>
      </c>
      <c r="R14" s="32">
        <v>10</v>
      </c>
      <c r="S14" s="4">
        <v>381.2</v>
      </c>
      <c r="T14" s="4">
        <v>476.51</v>
      </c>
      <c r="U14" s="4">
        <v>780.26</v>
      </c>
      <c r="V14" s="4">
        <v>917.95</v>
      </c>
      <c r="W14" s="4">
        <v>1101.54</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401.99540000000002</v>
      </c>
      <c r="E15" s="4">
        <v>55.369100000000003</v>
      </c>
      <c r="F15" s="4">
        <v>71.418300000000002</v>
      </c>
      <c r="G15" s="4">
        <v>254.69499999999999</v>
      </c>
      <c r="H15" s="4">
        <v>157.66210000000001</v>
      </c>
      <c r="I15" s="4">
        <v>3.8197000000000001</v>
      </c>
      <c r="J15" s="4">
        <v>944.95960000000002</v>
      </c>
      <c r="K15" s="4"/>
      <c r="L15" s="38"/>
      <c r="M15" s="4">
        <v>56.72833838437893</v>
      </c>
      <c r="N15" s="38"/>
      <c r="O15" s="38"/>
      <c r="P15" s="49" t="s">
        <v>404</v>
      </c>
      <c r="Q15" s="32">
        <v>2024</v>
      </c>
      <c r="R15" s="32">
        <v>11</v>
      </c>
      <c r="S15" s="4">
        <v>380.7</v>
      </c>
      <c r="T15" s="4">
        <v>475.88</v>
      </c>
      <c r="U15" s="4">
        <v>803.22</v>
      </c>
      <c r="V15" s="4">
        <v>944.96</v>
      </c>
      <c r="W15" s="4">
        <f>+V15*1.2</f>
        <v>1133.952</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371.38099999999997</v>
      </c>
      <c r="E16" s="4">
        <v>58.1922</v>
      </c>
      <c r="F16" s="4">
        <v>67.626000000000005</v>
      </c>
      <c r="G16" s="4">
        <v>257.19330000000002</v>
      </c>
      <c r="H16" s="4">
        <v>154.66630000000001</v>
      </c>
      <c r="I16" s="4">
        <v>16.192599999999999</v>
      </c>
      <c r="J16" s="4">
        <v>925.25139999999999</v>
      </c>
      <c r="K16" s="4"/>
      <c r="L16" s="38"/>
      <c r="M16" s="4">
        <v>53.958075086675208</v>
      </c>
      <c r="N16" s="38"/>
      <c r="O16" s="38"/>
      <c r="P16" s="49" t="s">
        <v>413</v>
      </c>
      <c r="Q16" s="32">
        <v>2024</v>
      </c>
      <c r="R16" s="32">
        <v>12</v>
      </c>
      <c r="S16" s="4">
        <v>381.73</v>
      </c>
      <c r="T16" s="4">
        <v>477.17</v>
      </c>
      <c r="U16" s="4">
        <v>786.46</v>
      </c>
      <c r="V16" s="4">
        <v>925.25</v>
      </c>
      <c r="W16" s="4">
        <v>1110.3</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404.27140000000003</v>
      </c>
      <c r="E17" s="4">
        <v>56.032699999999998</v>
      </c>
      <c r="F17" s="4">
        <v>72.736599999999996</v>
      </c>
      <c r="G17" s="4">
        <v>249.0104</v>
      </c>
      <c r="H17" s="4">
        <v>144.32</v>
      </c>
      <c r="I17" s="4">
        <v>12.419600000000001</v>
      </c>
      <c r="J17" s="4">
        <v>938.79070000000002</v>
      </c>
      <c r="K17" s="4"/>
      <c r="L17" s="38"/>
      <c r="M17" s="4">
        <v>48.721514353859277</v>
      </c>
      <c r="N17" s="38"/>
      <c r="O17" s="38"/>
      <c r="P17" s="49" t="s">
        <v>417</v>
      </c>
      <c r="Q17" s="32">
        <v>2025</v>
      </c>
      <c r="R17" s="32">
        <v>1</v>
      </c>
      <c r="S17" s="4">
        <v>383.48</v>
      </c>
      <c r="T17" s="4">
        <v>479.35</v>
      </c>
      <c r="U17" s="4">
        <v>797.97</v>
      </c>
      <c r="V17" s="4">
        <v>938.79</v>
      </c>
      <c r="W17" s="4">
        <v>1126.55</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396.05369999999999</v>
      </c>
      <c r="E18" s="4">
        <v>49.846699999999998</v>
      </c>
      <c r="F18" s="4">
        <v>69.950400000000002</v>
      </c>
      <c r="G18" s="4">
        <v>253.2346</v>
      </c>
      <c r="H18" s="4">
        <v>150.70500000000001</v>
      </c>
      <c r="I18" s="4">
        <v>15.092000000000001</v>
      </c>
      <c r="J18" s="4">
        <v>934.88239999999996</v>
      </c>
      <c r="K18" s="4"/>
      <c r="L18" s="38"/>
      <c r="M18" s="4">
        <v>49.77</v>
      </c>
      <c r="N18" s="38"/>
      <c r="O18" s="38"/>
      <c r="P18" s="49" t="s">
        <v>484</v>
      </c>
      <c r="Q18" s="32">
        <v>2025</v>
      </c>
      <c r="R18" s="32">
        <v>2</v>
      </c>
      <c r="S18" s="4">
        <v>387.08</v>
      </c>
      <c r="T18" s="4">
        <v>483.85</v>
      </c>
      <c r="U18" s="4">
        <v>794.64</v>
      </c>
      <c r="V18" s="4">
        <v>934.87</v>
      </c>
      <c r="W18" s="4">
        <v>1121.8399999999999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-2.0327186142774473E-2</v>
      </c>
      <c r="E19" s="366">
        <f t="shared" si="0"/>
        <v>-0.1103998201050458</v>
      </c>
      <c r="F19" s="366">
        <f t="shared" si="0"/>
        <v>-3.8305337340486002E-2</v>
      </c>
      <c r="G19" s="366">
        <f t="shared" si="0"/>
        <v>1.6963950100076126E-2</v>
      </c>
      <c r="H19" s="366">
        <f t="shared" si="0"/>
        <v>4.4241962305986829E-2</v>
      </c>
      <c r="I19" s="366">
        <f t="shared" si="0"/>
        <v>0.21517601210989076</v>
      </c>
      <c r="J19" s="366">
        <f t="shared" si="0"/>
        <v>-4.1631217693145596E-3</v>
      </c>
      <c r="K19" s="366"/>
      <c r="P19" s="29" t="s">
        <v>96</v>
      </c>
      <c r="Q19" s="2"/>
      <c r="R19" s="2"/>
      <c r="S19" s="367">
        <f>+(S18-S17)/S17</f>
        <v>9.3877125273807392E-3</v>
      </c>
      <c r="T19" s="367">
        <f>+(T18-T17)/T17</f>
        <v>9.3877125273808277E-3</v>
      </c>
      <c r="U19" s="367">
        <f>+(U18-U17)/U17</f>
        <v>-4.1730892138802725E-3</v>
      </c>
      <c r="V19" s="367">
        <f>+(V18-V17)/V17</f>
        <v>-4.1755877246242067E-3</v>
      </c>
      <c r="W19" s="367">
        <f>+(W18-W17)/W17</f>
        <v>-4.1809063068661279E-3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AA26:AI27"/>
    <mergeCell ref="P4:W4"/>
    <mergeCell ref="Z4:AG4"/>
    <mergeCell ref="A5:K5"/>
    <mergeCell ref="P5:W5"/>
    <mergeCell ref="AA19:AI20"/>
    <mergeCell ref="AA22:AI23"/>
    <mergeCell ref="I1:K1"/>
    <mergeCell ref="P2:Q2"/>
    <mergeCell ref="R2:W2"/>
    <mergeCell ref="Z2:AH2"/>
    <mergeCell ref="P3:Q3"/>
    <mergeCell ref="R3:W3"/>
    <mergeCell ref="Z3:AA3"/>
    <mergeCell ref="AB3:AH3"/>
  </mergeCells>
  <conditionalFormatting sqref="A1:W1048576">
    <cfRule type="expression" dxfId="422"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0"/>
  <dimension ref="A1:BJ27"/>
  <sheetViews>
    <sheetView showGridLines="0" view="pageBreakPreview" zoomScale="80" zoomScaleNormal="90" zoomScaleSheetLayoutView="80" workbookViewId="0">
      <selection activeCell="K18" sqref="K18"/>
    </sheetView>
  </sheetViews>
  <sheetFormatPr baseColWidth="10" defaultColWidth="9.28515625" defaultRowHeight="15" x14ac:dyDescent="0.25"/>
  <cols>
    <col min="1" max="1" width="13.5703125" customWidth="1"/>
    <col min="2" max="2" width="7.5703125" customWidth="1"/>
    <col min="3" max="3" width="7.28515625" customWidth="1"/>
    <col min="4" max="4" width="9.28515625" customWidth="1"/>
    <col min="5" max="5" width="8.85546875" customWidth="1"/>
    <col min="6" max="6" width="9.140625" customWidth="1"/>
    <col min="7" max="7" width="9.28515625" customWidth="1"/>
    <col min="8" max="8" width="8.85546875" customWidth="1"/>
    <col min="9" max="10" width="9.140625" customWidth="1"/>
    <col min="11" max="11" width="10.5703125" customWidth="1"/>
    <col min="12" max="12" width="2.28515625" customWidth="1"/>
    <col min="13" max="13" width="10.5703125" customWidth="1"/>
    <col min="14" max="15" width="2.5703125" customWidth="1"/>
    <col min="16" max="16" width="14.85546875" customWidth="1"/>
    <col min="18" max="18" width="9.140625" customWidth="1"/>
    <col min="19" max="22" width="11.85546875" customWidth="1"/>
    <col min="23" max="23" width="14.42578125" customWidth="1"/>
    <col min="24" max="25" width="2.28515625" customWidth="1"/>
    <col min="27" max="27" width="13.42578125" customWidth="1"/>
    <col min="28" max="28" width="12.5703125" customWidth="1"/>
    <col min="29" max="29" width="10.42578125" customWidth="1"/>
    <col min="30" max="30" width="12.85546875" customWidth="1"/>
    <col min="31" max="31" width="13.140625" customWidth="1"/>
  </cols>
  <sheetData>
    <row r="1" spans="1:35" ht="23.25" x14ac:dyDescent="0.25">
      <c r="I1" s="501"/>
      <c r="J1" s="501"/>
      <c r="K1" s="501"/>
      <c r="L1" s="457"/>
      <c r="M1" s="457"/>
    </row>
    <row r="2" spans="1:35" ht="28.5" customHeight="1" x14ac:dyDescent="0.35">
      <c r="A2" s="8" t="s">
        <v>8</v>
      </c>
      <c r="C2" s="17" t="s">
        <v>144</v>
      </c>
      <c r="D2" s="17"/>
      <c r="E2" s="17"/>
      <c r="F2" s="17"/>
      <c r="G2" s="17"/>
      <c r="H2" s="17"/>
      <c r="I2" s="17"/>
      <c r="J2" s="17"/>
      <c r="K2" s="17"/>
      <c r="L2" s="17"/>
      <c r="M2" s="17"/>
      <c r="AA2" s="499" t="s">
        <v>105</v>
      </c>
      <c r="AB2" s="499"/>
      <c r="AC2" s="499"/>
      <c r="AD2" s="499"/>
      <c r="AE2" s="499"/>
      <c r="AF2" s="499"/>
      <c r="AG2" s="499"/>
      <c r="AH2" s="499"/>
      <c r="AI2" s="499"/>
    </row>
    <row r="3" spans="1:35" ht="23.25" x14ac:dyDescent="0.35">
      <c r="A3" s="8" t="s">
        <v>14</v>
      </c>
      <c r="C3" s="17" t="s">
        <v>54</v>
      </c>
      <c r="D3" s="17"/>
      <c r="E3" s="17"/>
      <c r="F3" s="17"/>
      <c r="G3" s="17"/>
      <c r="H3" s="17"/>
      <c r="I3" s="17"/>
      <c r="J3" s="17"/>
      <c r="K3" s="17"/>
      <c r="L3" s="17"/>
      <c r="M3" s="17"/>
      <c r="P3" s="10"/>
      <c r="Q3" s="10"/>
      <c r="R3" s="10"/>
      <c r="S3" s="10"/>
      <c r="T3" s="10"/>
      <c r="U3" s="10"/>
      <c r="V3" s="10"/>
      <c r="W3" s="10"/>
    </row>
    <row r="4" spans="1:35" s="19" customFormat="1" ht="17.25" x14ac:dyDescent="0.3">
      <c r="A4" s="503"/>
      <c r="B4" s="503"/>
      <c r="C4" s="503"/>
      <c r="D4" s="503"/>
      <c r="E4" s="503"/>
      <c r="F4" s="503"/>
      <c r="G4" s="503"/>
      <c r="H4" s="503"/>
      <c r="I4" s="503"/>
      <c r="J4" s="503"/>
      <c r="K4" s="503"/>
      <c r="L4" s="455"/>
      <c r="M4" s="455"/>
      <c r="P4" s="504"/>
      <c r="Q4" s="504"/>
      <c r="R4" s="504"/>
      <c r="S4" s="504"/>
      <c r="T4" s="504"/>
      <c r="U4" s="504"/>
      <c r="V4" s="504"/>
      <c r="W4" s="504"/>
    </row>
    <row r="5" spans="1:35" ht="33" customHeight="1" x14ac:dyDescent="0.25">
      <c r="A5" s="499" t="s">
        <v>97</v>
      </c>
      <c r="B5" s="502"/>
      <c r="C5" s="502"/>
      <c r="D5" s="502"/>
      <c r="E5" s="502"/>
      <c r="F5" s="502"/>
      <c r="G5" s="502"/>
      <c r="H5" s="502"/>
      <c r="I5" s="502"/>
      <c r="J5" s="502"/>
      <c r="K5" s="502"/>
      <c r="L5" s="456"/>
      <c r="M5" s="456"/>
      <c r="P5" s="499" t="s">
        <v>99</v>
      </c>
      <c r="Q5" s="499"/>
      <c r="R5" s="499"/>
      <c r="S5" s="499"/>
      <c r="T5" s="499"/>
      <c r="U5" s="499"/>
      <c r="V5" s="499"/>
      <c r="W5" s="499"/>
      <c r="X5" s="28"/>
      <c r="Y5" s="28"/>
    </row>
    <row r="6" spans="1:35" s="18" customFormat="1" ht="30" x14ac:dyDescent="0.25">
      <c r="B6" s="14" t="s">
        <v>0</v>
      </c>
      <c r="C6" s="14" t="s">
        <v>1</v>
      </c>
      <c r="D6" s="12" t="s">
        <v>2</v>
      </c>
      <c r="E6" s="12" t="s">
        <v>3</v>
      </c>
      <c r="F6" s="12" t="s">
        <v>4</v>
      </c>
      <c r="G6" s="12" t="s">
        <v>5</v>
      </c>
      <c r="H6" s="12" t="s">
        <v>6</v>
      </c>
      <c r="I6" s="12" t="s">
        <v>7</v>
      </c>
      <c r="J6" s="12" t="s">
        <v>104</v>
      </c>
      <c r="K6" s="12" t="s">
        <v>102</v>
      </c>
      <c r="L6" s="64"/>
      <c r="M6" s="44" t="s">
        <v>420</v>
      </c>
      <c r="N6"/>
      <c r="O6"/>
      <c r="Q6" s="14" t="s">
        <v>0</v>
      </c>
      <c r="R6" s="14" t="s">
        <v>1</v>
      </c>
      <c r="S6" s="12" t="s">
        <v>9</v>
      </c>
      <c r="T6" s="12" t="s">
        <v>10</v>
      </c>
      <c r="U6" s="12" t="s">
        <v>11</v>
      </c>
      <c r="V6" s="12" t="s">
        <v>12</v>
      </c>
      <c r="W6" s="13" t="s">
        <v>13</v>
      </c>
    </row>
    <row r="7" spans="1:35" x14ac:dyDescent="0.25">
      <c r="A7" s="49" t="s">
        <v>379</v>
      </c>
      <c r="B7" s="32">
        <v>2024</v>
      </c>
      <c r="C7" s="32">
        <v>3</v>
      </c>
      <c r="D7" s="4">
        <v>383.95600000000002</v>
      </c>
      <c r="E7" s="4">
        <v>57.433500000000002</v>
      </c>
      <c r="F7" s="4">
        <v>57.012599999999999</v>
      </c>
      <c r="G7" s="4">
        <v>268.05470000000003</v>
      </c>
      <c r="H7" s="4">
        <v>173.4357</v>
      </c>
      <c r="I7" s="4">
        <v>7.8845999999999998</v>
      </c>
      <c r="J7" s="4">
        <v>947.77700000000004</v>
      </c>
      <c r="K7" s="4">
        <v>953.71349999999995</v>
      </c>
      <c r="L7" s="6"/>
      <c r="M7" s="4"/>
      <c r="P7" s="49" t="s">
        <v>379</v>
      </c>
      <c r="Q7" s="32">
        <v>2024</v>
      </c>
      <c r="R7" s="32">
        <v>3</v>
      </c>
      <c r="S7" s="4">
        <v>381.48540000000003</v>
      </c>
      <c r="T7" s="4">
        <v>476.85680000000002</v>
      </c>
      <c r="U7" s="4">
        <v>810.65650000000005</v>
      </c>
      <c r="V7" s="4">
        <v>953.71349999999995</v>
      </c>
      <c r="W7" s="4">
        <v>1144.4562000000001</v>
      </c>
    </row>
    <row r="8" spans="1:35" x14ac:dyDescent="0.25">
      <c r="A8" s="49" t="s">
        <v>382</v>
      </c>
      <c r="B8" s="32">
        <v>2024</v>
      </c>
      <c r="C8" s="32">
        <v>4</v>
      </c>
      <c r="D8" s="4">
        <v>407.51420000000002</v>
      </c>
      <c r="E8" s="4">
        <v>54.2667</v>
      </c>
      <c r="F8" s="4">
        <v>60.622300000000003</v>
      </c>
      <c r="G8" s="4">
        <v>266.13409999999999</v>
      </c>
      <c r="H8" s="4">
        <v>175.5138</v>
      </c>
      <c r="I8" s="4">
        <v>10.930899999999999</v>
      </c>
      <c r="J8" s="4">
        <v>974.98209999999995</v>
      </c>
      <c r="K8" s="4">
        <v>959.43579999999997</v>
      </c>
      <c r="L8" s="6"/>
      <c r="M8" s="4"/>
      <c r="P8" s="49" t="s">
        <v>382</v>
      </c>
      <c r="Q8" s="32">
        <v>2024</v>
      </c>
      <c r="R8" s="32">
        <v>4</v>
      </c>
      <c r="S8" s="4">
        <v>383.77429999999998</v>
      </c>
      <c r="T8" s="4">
        <v>479.71789999999999</v>
      </c>
      <c r="U8" s="4">
        <v>815.5204</v>
      </c>
      <c r="V8" s="4">
        <v>959.43579999999997</v>
      </c>
      <c r="W8" s="4">
        <v>1151.3230000000001</v>
      </c>
    </row>
    <row r="9" spans="1:35" x14ac:dyDescent="0.25">
      <c r="A9" s="49" t="s">
        <v>385</v>
      </c>
      <c r="B9" s="32">
        <v>2024</v>
      </c>
      <c r="C9" s="32">
        <v>5</v>
      </c>
      <c r="D9" s="4">
        <v>416.39080000000001</v>
      </c>
      <c r="E9" s="4">
        <v>47.9634</v>
      </c>
      <c r="F9" s="4">
        <v>60.1708</v>
      </c>
      <c r="G9" s="4">
        <v>257.12290000000002</v>
      </c>
      <c r="H9" s="4">
        <v>181.25790000000001</v>
      </c>
      <c r="I9" s="4">
        <v>56.540599999999998</v>
      </c>
      <c r="J9" s="4">
        <v>1019.4465</v>
      </c>
      <c r="K9" s="4">
        <v>965.19240000000002</v>
      </c>
      <c r="L9" s="6"/>
      <c r="M9" s="4"/>
      <c r="P9" s="49" t="s">
        <v>385</v>
      </c>
      <c r="Q9" s="32">
        <v>2024</v>
      </c>
      <c r="R9" s="32">
        <v>5</v>
      </c>
      <c r="S9" s="4">
        <v>386.07769999999999</v>
      </c>
      <c r="T9" s="4">
        <v>482.59620000000001</v>
      </c>
      <c r="U9" s="4">
        <v>820.4135</v>
      </c>
      <c r="V9" s="4">
        <v>965.19240000000002</v>
      </c>
      <c r="W9" s="4">
        <v>1158.2309</v>
      </c>
    </row>
    <row r="10" spans="1:35" x14ac:dyDescent="0.25">
      <c r="A10" s="49" t="s">
        <v>387</v>
      </c>
      <c r="B10" s="32">
        <v>2024</v>
      </c>
      <c r="C10" s="32">
        <v>6</v>
      </c>
      <c r="D10" s="4">
        <v>435.14</v>
      </c>
      <c r="E10" s="4">
        <v>52.837400000000002</v>
      </c>
      <c r="F10" s="4">
        <v>64.472800000000007</v>
      </c>
      <c r="G10" s="4">
        <v>257.9468</v>
      </c>
      <c r="H10" s="4">
        <v>181.3656</v>
      </c>
      <c r="I10" s="4">
        <v>32.886899999999997</v>
      </c>
      <c r="J10" s="4">
        <v>1024.6496</v>
      </c>
      <c r="K10" s="4">
        <v>970.98360000000002</v>
      </c>
      <c r="L10" s="6"/>
      <c r="M10" s="4"/>
      <c r="P10" s="49" t="s">
        <v>387</v>
      </c>
      <c r="Q10" s="32">
        <v>2024</v>
      </c>
      <c r="R10" s="32">
        <v>6</v>
      </c>
      <c r="S10" s="4">
        <v>388.39339999999999</v>
      </c>
      <c r="T10" s="4">
        <v>485.49180000000001</v>
      </c>
      <c r="U10" s="4">
        <v>825.33609999999999</v>
      </c>
      <c r="V10" s="4">
        <v>970.98360000000002</v>
      </c>
      <c r="W10" s="4">
        <v>1165.1803</v>
      </c>
    </row>
    <row r="11" spans="1:35" x14ac:dyDescent="0.25">
      <c r="A11" s="49" t="s">
        <v>391</v>
      </c>
      <c r="B11" s="32">
        <v>2024</v>
      </c>
      <c r="C11" s="32">
        <v>7</v>
      </c>
      <c r="D11" s="4">
        <v>446.36110000000002</v>
      </c>
      <c r="E11" s="4">
        <v>55.932400000000001</v>
      </c>
      <c r="F11" s="4">
        <v>64.999399999999994</v>
      </c>
      <c r="G11" s="4">
        <v>266.31639999999999</v>
      </c>
      <c r="H11" s="4">
        <v>169.3252</v>
      </c>
      <c r="I11" s="4">
        <v>37.156599999999997</v>
      </c>
      <c r="J11" s="4">
        <v>1040.0909999999999</v>
      </c>
      <c r="K11" s="4">
        <v>976.80949999999996</v>
      </c>
      <c r="L11" s="6"/>
      <c r="M11" s="4"/>
      <c r="P11" s="49" t="s">
        <v>391</v>
      </c>
      <c r="Q11" s="32">
        <v>2024</v>
      </c>
      <c r="R11" s="32">
        <v>7</v>
      </c>
      <c r="S11" s="4">
        <v>390.72379999999998</v>
      </c>
      <c r="T11" s="4">
        <v>488.40480000000002</v>
      </c>
      <c r="U11" s="4">
        <v>830.28809999999999</v>
      </c>
      <c r="V11" s="4">
        <v>976.81</v>
      </c>
      <c r="W11" s="4">
        <v>1172.1713999999999</v>
      </c>
    </row>
    <row r="12" spans="1:35" x14ac:dyDescent="0.25">
      <c r="A12" s="49" t="s">
        <v>397</v>
      </c>
      <c r="B12" s="32">
        <v>2024</v>
      </c>
      <c r="C12" s="32">
        <v>8</v>
      </c>
      <c r="D12" s="4">
        <v>447.822</v>
      </c>
      <c r="E12" s="4">
        <v>57.142000000000003</v>
      </c>
      <c r="F12" s="4">
        <v>65.882900000000006</v>
      </c>
      <c r="G12" s="4">
        <v>265.54629999999997</v>
      </c>
      <c r="H12" s="4">
        <v>180.31780000000001</v>
      </c>
      <c r="I12" s="4">
        <v>40.5608</v>
      </c>
      <c r="J12" s="4">
        <v>1057.2719999999999</v>
      </c>
      <c r="K12" s="4">
        <v>982.67</v>
      </c>
      <c r="L12" s="6"/>
      <c r="M12" s="4"/>
      <c r="P12" s="49" t="s">
        <v>397</v>
      </c>
      <c r="Q12" s="32">
        <v>2024</v>
      </c>
      <c r="R12" s="32">
        <v>8</v>
      </c>
      <c r="S12" s="4">
        <v>393.06799999999998</v>
      </c>
      <c r="T12" s="4">
        <v>491.33519999999999</v>
      </c>
      <c r="U12" s="4">
        <v>835.26980000000003</v>
      </c>
      <c r="V12" s="4">
        <v>982.67039999999997</v>
      </c>
      <c r="W12" s="4">
        <v>1179.2044799999999</v>
      </c>
    </row>
    <row r="13" spans="1:35" x14ac:dyDescent="0.25">
      <c r="A13" s="49" t="s">
        <v>400</v>
      </c>
      <c r="B13" s="32">
        <v>2024</v>
      </c>
      <c r="C13" s="32">
        <v>9</v>
      </c>
      <c r="D13" s="4">
        <v>462.55110000000002</v>
      </c>
      <c r="E13" s="4">
        <v>48.551699999999997</v>
      </c>
      <c r="F13" s="4">
        <v>67.188000000000002</v>
      </c>
      <c r="G13" s="4">
        <v>266.90109999999999</v>
      </c>
      <c r="H13" s="4">
        <v>185.2268</v>
      </c>
      <c r="I13" s="4">
        <v>16.1462</v>
      </c>
      <c r="J13" s="4">
        <v>1046.5648000000001</v>
      </c>
      <c r="K13" s="4">
        <v>988.56640000000004</v>
      </c>
      <c r="L13" s="6"/>
      <c r="M13" s="4"/>
      <c r="P13" s="49" t="s">
        <v>400</v>
      </c>
      <c r="Q13" s="32">
        <v>2024</v>
      </c>
      <c r="R13" s="32">
        <v>9</v>
      </c>
      <c r="S13" s="4">
        <v>395.42660000000001</v>
      </c>
      <c r="T13" s="4">
        <v>494.28320000000002</v>
      </c>
      <c r="U13" s="4">
        <v>840.28139999999996</v>
      </c>
      <c r="V13" s="4">
        <v>988.57</v>
      </c>
      <c r="W13" s="4">
        <f>+V13*1.2</f>
        <v>1186.2840000000001</v>
      </c>
    </row>
    <row r="14" spans="1:35" x14ac:dyDescent="0.25">
      <c r="A14" s="49" t="s">
        <v>403</v>
      </c>
      <c r="B14" s="32">
        <v>2024</v>
      </c>
      <c r="C14" s="32">
        <v>10</v>
      </c>
      <c r="D14" s="4">
        <v>473.10730000000001</v>
      </c>
      <c r="E14" s="4">
        <v>52.269399999999997</v>
      </c>
      <c r="F14" s="4">
        <v>69.738299999999995</v>
      </c>
      <c r="G14" s="4">
        <v>264.60090000000002</v>
      </c>
      <c r="H14" s="4">
        <v>188.6849</v>
      </c>
      <c r="I14" s="4">
        <v>0.39729999999999999</v>
      </c>
      <c r="J14" s="4">
        <v>1048.7981</v>
      </c>
      <c r="K14" s="4">
        <v>994.49779999999998</v>
      </c>
      <c r="L14" s="6"/>
      <c r="M14" s="4"/>
      <c r="P14" s="49" t="s">
        <v>403</v>
      </c>
      <c r="Q14" s="32">
        <v>2024</v>
      </c>
      <c r="R14" s="32">
        <v>10</v>
      </c>
      <c r="S14" s="4">
        <v>397.79910000000001</v>
      </c>
      <c r="T14" s="4">
        <v>497.24889999999999</v>
      </c>
      <c r="U14" s="4">
        <v>845.32309999999995</v>
      </c>
      <c r="V14" s="4">
        <v>994.49779999999998</v>
      </c>
      <c r="W14" s="4">
        <v>1193.3974000000001</v>
      </c>
    </row>
    <row r="15" spans="1:35" x14ac:dyDescent="0.25">
      <c r="A15" s="49" t="s">
        <v>404</v>
      </c>
      <c r="B15" s="32">
        <v>2024</v>
      </c>
      <c r="C15" s="32">
        <v>11</v>
      </c>
      <c r="D15" s="4">
        <v>467.49337000000003</v>
      </c>
      <c r="E15" s="4">
        <v>55.369109999999999</v>
      </c>
      <c r="F15" s="4">
        <v>67.975129999999993</v>
      </c>
      <c r="G15" s="4">
        <v>263.15064000000001</v>
      </c>
      <c r="H15" s="4">
        <v>180.93566999999999</v>
      </c>
      <c r="I15" s="4">
        <v>8.0353399999999997</v>
      </c>
      <c r="J15" s="4">
        <v>1042.9592600000001</v>
      </c>
      <c r="K15" s="4">
        <v>1000.4648</v>
      </c>
      <c r="L15" s="6"/>
      <c r="M15" s="4"/>
      <c r="P15" s="49" t="s">
        <v>404</v>
      </c>
      <c r="Q15" s="32">
        <v>2024</v>
      </c>
      <c r="R15" s="32">
        <v>11</v>
      </c>
      <c r="S15" s="4">
        <v>400.1859</v>
      </c>
      <c r="T15" s="4">
        <v>500.23239999999998</v>
      </c>
      <c r="U15" s="4">
        <v>850.39509999999996</v>
      </c>
      <c r="V15" s="4">
        <v>1000.4648</v>
      </c>
      <c r="W15" s="4">
        <v>1200.5578</v>
      </c>
    </row>
    <row r="16" spans="1:35" x14ac:dyDescent="0.25">
      <c r="A16" s="49" t="s">
        <v>413</v>
      </c>
      <c r="B16" s="32">
        <v>2024</v>
      </c>
      <c r="C16" s="32">
        <v>12</v>
      </c>
      <c r="D16" s="4">
        <v>472.80669999999998</v>
      </c>
      <c r="E16" s="4">
        <v>58.1922</v>
      </c>
      <c r="F16" s="4">
        <v>69.548299999999998</v>
      </c>
      <c r="G16" s="4">
        <v>280.71679999999998</v>
      </c>
      <c r="H16" s="4">
        <v>191.5385</v>
      </c>
      <c r="I16" s="4">
        <v>7.8372999999999999</v>
      </c>
      <c r="J16" s="4">
        <v>1080.6397999999999</v>
      </c>
      <c r="K16" s="4">
        <v>1006.4675999999999</v>
      </c>
      <c r="L16" s="6"/>
      <c r="M16" s="4"/>
      <c r="P16" s="49" t="s">
        <v>413</v>
      </c>
      <c r="Q16" s="32">
        <v>2024</v>
      </c>
      <c r="R16" s="32">
        <v>12</v>
      </c>
      <c r="S16" s="4">
        <v>402.58699999999999</v>
      </c>
      <c r="T16" s="4">
        <v>503.23379999999997</v>
      </c>
      <c r="U16" s="4">
        <v>855.49749999999995</v>
      </c>
      <c r="V16" s="4">
        <v>1006.4675999999999</v>
      </c>
      <c r="W16" s="4">
        <v>1207.7610999999999</v>
      </c>
    </row>
    <row r="17" spans="1:62" x14ac:dyDescent="0.25">
      <c r="A17" s="49" t="s">
        <v>417</v>
      </c>
      <c r="B17" s="32">
        <v>2025</v>
      </c>
      <c r="C17" s="49" t="s">
        <v>419</v>
      </c>
      <c r="D17" s="4">
        <v>455.08301</v>
      </c>
      <c r="E17" s="4">
        <v>56.032690000000002</v>
      </c>
      <c r="F17" s="4">
        <v>67.495949999999993</v>
      </c>
      <c r="G17" s="4">
        <v>280.90647999999999</v>
      </c>
      <c r="H17" s="4">
        <v>181.88570999999999</v>
      </c>
      <c r="I17" s="4">
        <v>6.2389900000000003</v>
      </c>
      <c r="J17" s="4">
        <v>1047.64283</v>
      </c>
      <c r="K17" s="4">
        <v>1012.5064</v>
      </c>
      <c r="L17" s="6"/>
      <c r="M17" s="4"/>
      <c r="P17" s="49" t="s">
        <v>417</v>
      </c>
      <c r="Q17" s="32">
        <v>2025</v>
      </c>
      <c r="R17" s="32">
        <v>1</v>
      </c>
      <c r="S17" s="4">
        <v>405.00259999999997</v>
      </c>
      <c r="T17" s="4">
        <v>506.25319999999999</v>
      </c>
      <c r="U17" s="4">
        <v>860.63040000000001</v>
      </c>
      <c r="V17" s="4">
        <v>1012.5064</v>
      </c>
      <c r="W17" s="4">
        <f>+V17*1.2</f>
        <v>1215.0076799999999</v>
      </c>
    </row>
    <row r="18" spans="1:62" x14ac:dyDescent="0.25">
      <c r="A18" s="49" t="s">
        <v>484</v>
      </c>
      <c r="B18" s="32">
        <v>2025</v>
      </c>
      <c r="C18" s="32">
        <v>2</v>
      </c>
      <c r="D18" s="4">
        <v>416.77116999999998</v>
      </c>
      <c r="E18" s="4">
        <v>49.846739999999997</v>
      </c>
      <c r="F18" s="4">
        <v>60.950780000000002</v>
      </c>
      <c r="G18" s="4">
        <v>272.98212999999998</v>
      </c>
      <c r="H18" s="4">
        <v>189.13415000000001</v>
      </c>
      <c r="I18" s="4">
        <v>19.625990000000002</v>
      </c>
      <c r="J18" s="4">
        <v>1009.31096</v>
      </c>
      <c r="K18" s="4">
        <v>1018.5814</v>
      </c>
      <c r="L18" s="6"/>
      <c r="M18" s="4"/>
      <c r="P18" s="49" t="s">
        <v>484</v>
      </c>
      <c r="Q18" s="32">
        <v>2025</v>
      </c>
      <c r="R18" s="32">
        <v>2</v>
      </c>
      <c r="S18" s="4">
        <v>407.43259999999998</v>
      </c>
      <c r="T18" s="4">
        <v>509.29070000000002</v>
      </c>
      <c r="U18" s="4">
        <v>865.79420000000005</v>
      </c>
      <c r="V18" s="4">
        <v>1018.5814</v>
      </c>
      <c r="W18" s="4">
        <f>+V18*1.2</f>
        <v>1222.2976799999999</v>
      </c>
    </row>
    <row r="19" spans="1:62" x14ac:dyDescent="0.25">
      <c r="A19" s="29" t="s">
        <v>96</v>
      </c>
      <c r="B19" s="2"/>
      <c r="C19" s="2"/>
      <c r="D19" s="366">
        <f>+(D18-D17)/D17</f>
        <v>-8.4186487208124994E-2</v>
      </c>
      <c r="E19" s="366">
        <f t="shared" ref="E19:J19" si="0">+(E18-E17)/E17</f>
        <v>-0.11039894747155643</v>
      </c>
      <c r="F19" s="366">
        <f t="shared" si="0"/>
        <v>-9.6971299759466931E-2</v>
      </c>
      <c r="G19" s="366">
        <f t="shared" si="0"/>
        <v>-2.8209922391252792E-2</v>
      </c>
      <c r="H19" s="366">
        <f t="shared" si="0"/>
        <v>3.9851618909479018E-2</v>
      </c>
      <c r="I19" s="366">
        <f t="shared" si="0"/>
        <v>2.1456998648819763</v>
      </c>
      <c r="J19" s="366">
        <f t="shared" si="0"/>
        <v>-3.6588681659759918E-2</v>
      </c>
      <c r="K19" s="366">
        <f>+(K18-K17)/K17</f>
        <v>5.9999620743138469E-3</v>
      </c>
      <c r="L19" s="366"/>
      <c r="M19" s="366"/>
      <c r="P19" s="29" t="s">
        <v>96</v>
      </c>
      <c r="Q19" s="2"/>
      <c r="R19" s="2"/>
      <c r="S19" s="367">
        <f>+(S18-S17)/S17</f>
        <v>5.9999614817287765E-3</v>
      </c>
      <c r="T19" s="367">
        <f>+(T18-T17)/T17</f>
        <v>5.9999620743138469E-3</v>
      </c>
      <c r="U19" s="367">
        <f>+(U18-U17)/U17</f>
        <v>6.0000204501259044E-3</v>
      </c>
      <c r="V19" s="367">
        <f>+(V18-V17)/V17</f>
        <v>5.9999620743138469E-3</v>
      </c>
      <c r="W19" s="367">
        <f>+(W18-W17)/W17</f>
        <v>5.9999620743137723E-3</v>
      </c>
      <c r="X19" s="38"/>
      <c r="Y19" s="38"/>
      <c r="Z19" s="41"/>
      <c r="AA19" s="37" t="s">
        <v>104</v>
      </c>
      <c r="AB19" s="505" t="s">
        <v>106</v>
      </c>
      <c r="AC19" s="505"/>
      <c r="AD19" s="505"/>
      <c r="AE19" s="505"/>
      <c r="AF19" s="505"/>
      <c r="AG19" s="505"/>
      <c r="AH19" s="505"/>
      <c r="AI19" s="38"/>
      <c r="AJ19" s="40"/>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row>
    <row r="20" spans="1:62" x14ac:dyDescent="0.25">
      <c r="A20" s="3"/>
      <c r="B20" s="2"/>
      <c r="C20" s="2"/>
      <c r="D20" s="2"/>
      <c r="E20" s="2"/>
      <c r="F20" s="6"/>
      <c r="G20" s="6"/>
      <c r="H20" s="6"/>
      <c r="I20" s="6"/>
      <c r="J20" s="6"/>
      <c r="K20" s="6"/>
      <c r="L20" s="6"/>
      <c r="M20" s="6"/>
      <c r="AA20" s="37"/>
      <c r="AB20" s="505"/>
      <c r="AC20" s="505"/>
      <c r="AD20" s="505"/>
      <c r="AE20" s="505"/>
      <c r="AF20" s="505"/>
      <c r="AG20" s="505"/>
      <c r="AH20" s="505"/>
    </row>
    <row r="21" spans="1:62" x14ac:dyDescent="0.25">
      <c r="A21" s="3"/>
      <c r="B21" s="2"/>
      <c r="C21" s="2"/>
      <c r="D21" s="2"/>
      <c r="E21" s="2"/>
      <c r="F21" s="6"/>
      <c r="G21" s="6"/>
      <c r="H21" s="6"/>
      <c r="I21" s="6"/>
      <c r="J21" s="6"/>
      <c r="K21" s="6"/>
      <c r="L21" s="6"/>
      <c r="M21" s="6"/>
    </row>
    <row r="22" spans="1:62" x14ac:dyDescent="0.25">
      <c r="E22" s="5"/>
      <c r="F22" s="5"/>
      <c r="G22" s="5"/>
      <c r="H22" s="5"/>
      <c r="I22" s="5"/>
      <c r="J22" s="5"/>
      <c r="K22" s="5"/>
      <c r="L22" s="5"/>
      <c r="M22" s="5"/>
      <c r="AA22" s="37" t="s">
        <v>102</v>
      </c>
      <c r="AB22" s="505" t="s">
        <v>107</v>
      </c>
      <c r="AC22" s="505"/>
      <c r="AD22" s="505"/>
      <c r="AE22" s="505"/>
      <c r="AF22" s="505"/>
      <c r="AG22" s="505"/>
      <c r="AH22" s="505"/>
    </row>
    <row r="23" spans="1:62" ht="15" customHeight="1" x14ac:dyDescent="0.25">
      <c r="C23" s="5"/>
      <c r="F23" s="7"/>
      <c r="G23" s="7"/>
      <c r="H23" s="7"/>
      <c r="I23" s="7"/>
      <c r="J23" s="7"/>
      <c r="K23" s="7"/>
      <c r="L23" s="7"/>
      <c r="M23" s="7"/>
      <c r="AA23" s="21"/>
      <c r="AB23" s="505"/>
      <c r="AC23" s="505"/>
      <c r="AD23" s="505"/>
      <c r="AE23" s="505"/>
      <c r="AF23" s="505"/>
      <c r="AG23" s="505"/>
      <c r="AH23" s="505"/>
    </row>
    <row r="24" spans="1:62" x14ac:dyDescent="0.25">
      <c r="C24" s="5"/>
      <c r="I24" s="5"/>
      <c r="J24" s="5"/>
    </row>
    <row r="25" spans="1:62" x14ac:dyDescent="0.25">
      <c r="Z25" s="37"/>
      <c r="AA25" s="21"/>
      <c r="AB25" s="21"/>
      <c r="AC25" s="21"/>
      <c r="AD25" s="21"/>
      <c r="AE25" s="21"/>
      <c r="AF25" s="21"/>
      <c r="AG25" s="21"/>
    </row>
    <row r="26" spans="1:62" ht="15" customHeight="1" x14ac:dyDescent="0.25">
      <c r="AA26" s="489" t="s">
        <v>422</v>
      </c>
      <c r="AB26" s="489"/>
      <c r="AC26" s="489"/>
      <c r="AD26" s="489"/>
      <c r="AE26" s="489"/>
      <c r="AF26" s="489"/>
      <c r="AG26" s="489"/>
      <c r="AH26" s="489"/>
      <c r="AI26" s="489"/>
    </row>
    <row r="27" spans="1:62" x14ac:dyDescent="0.25">
      <c r="AA27" s="489"/>
      <c r="AB27" s="489"/>
      <c r="AC27" s="489"/>
      <c r="AD27" s="489"/>
      <c r="AE27" s="489"/>
      <c r="AF27" s="489"/>
      <c r="AG27" s="489"/>
      <c r="AH27" s="489"/>
      <c r="AI27" s="489"/>
    </row>
  </sheetData>
  <mergeCells count="9">
    <mergeCell ref="AA26:AI27"/>
    <mergeCell ref="AA2:AI2"/>
    <mergeCell ref="AB19:AH20"/>
    <mergeCell ref="AB22:AH23"/>
    <mergeCell ref="I1:K1"/>
    <mergeCell ref="A5:K5"/>
    <mergeCell ref="P5:W5"/>
    <mergeCell ref="A4:K4"/>
    <mergeCell ref="P4:W4"/>
  </mergeCells>
  <conditionalFormatting sqref="A14:C18">
    <cfRule type="expression" dxfId="421" priority="2">
      <formula>ROW()=CELL("FILA")</formula>
    </cfRule>
  </conditionalFormatting>
  <conditionalFormatting sqref="A1:W5 A6:L17 N6:W17 N17:O18 D18:L18 S18:W18 A19:W1048576">
    <cfRule type="expression" dxfId="420" priority="58">
      <formula>ROW()=CELL("FILA")</formula>
    </cfRule>
  </conditionalFormatting>
  <conditionalFormatting sqref="M6:M18">
    <cfRule type="expression" dxfId="419" priority="27">
      <formula>ROW()=CELL("FILA")</formula>
    </cfRule>
  </conditionalFormatting>
  <conditionalFormatting sqref="P14:R18">
    <cfRule type="expression" dxfId="418" priority="1">
      <formula>ROW()=CELL("FILA")</formula>
    </cfRule>
  </conditionalFormatting>
  <printOptions horizontalCentered="1"/>
  <pageMargins left="0.23622047244094491" right="0.23622047244094491" top="0.74803149606299213" bottom="0.74803149606299213" header="0.31496062992125984" footer="0.31496062992125984"/>
  <pageSetup scale="80" orientation="portrait" r:id="rId1"/>
  <headerFooter>
    <oddHeader>&amp;C&amp;12Información tarifaria del servicio público de energía 
para el comercializador integrado al operador de red</oddHeader>
    <oddFooter>&amp;L&amp;K00B050
&amp;C&amp;K000000PUBLICACIÓN DE EMPRESA DE ENERGÍA DE ARAUCA E.S.P.</oddFooter>
  </headerFooter>
  <colBreaks count="2" manualBreakCount="2">
    <brk id="14" max="1048575" man="1"/>
    <brk id="24" max="42" man="1"/>
  </colBreaks>
  <drawing r:id="rId2"/>
  <pictur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I43"/>
  <sheetViews>
    <sheetView showGridLines="0" view="pageBreakPreview" zoomScale="80" zoomScaleNormal="100" zoomScaleSheetLayoutView="80" workbookViewId="0"/>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145</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59</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385.46539999999999</v>
      </c>
      <c r="E7" s="4">
        <v>57.433500000000002</v>
      </c>
      <c r="F7" s="4">
        <v>89.053299999999993</v>
      </c>
      <c r="G7" s="4">
        <v>258.2337</v>
      </c>
      <c r="H7" s="4">
        <v>103.801</v>
      </c>
      <c r="I7" s="4">
        <v>6.8365999999999998</v>
      </c>
      <c r="J7" s="4">
        <v>900.82349999999997</v>
      </c>
      <c r="K7" s="4"/>
      <c r="L7" s="38"/>
      <c r="M7" s="4">
        <v>26.39</v>
      </c>
      <c r="N7" s="38"/>
      <c r="O7" s="38"/>
      <c r="P7" s="49" t="s">
        <v>379</v>
      </c>
      <c r="Q7" s="32">
        <v>2024</v>
      </c>
      <c r="R7" s="32">
        <v>3</v>
      </c>
      <c r="S7" s="4">
        <v>360.32940000000002</v>
      </c>
      <c r="T7" s="4">
        <v>450.41180000000003</v>
      </c>
      <c r="U7" s="4">
        <v>765.7</v>
      </c>
      <c r="V7" s="4">
        <v>900.82349999999997</v>
      </c>
      <c r="W7" s="4">
        <v>1080.9882</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401.01799999999997</v>
      </c>
      <c r="E8" s="4">
        <v>54.2667</v>
      </c>
      <c r="F8" s="4">
        <v>94.885599999999997</v>
      </c>
      <c r="G8" s="4">
        <v>252.5137</v>
      </c>
      <c r="H8" s="4">
        <v>100.8186</v>
      </c>
      <c r="I8" s="4">
        <v>9.2119</v>
      </c>
      <c r="J8" s="4">
        <v>912.71450000000004</v>
      </c>
      <c r="K8" s="4"/>
      <c r="L8" s="38"/>
      <c r="M8" s="4">
        <v>24.689006103308142</v>
      </c>
      <c r="N8" s="38"/>
      <c r="O8" s="38"/>
      <c r="P8" s="49" t="s">
        <v>382</v>
      </c>
      <c r="Q8" s="32">
        <v>2024</v>
      </c>
      <c r="R8" s="32">
        <v>4</v>
      </c>
      <c r="S8" s="4">
        <v>365.08580000000001</v>
      </c>
      <c r="T8" s="4">
        <v>456.35719999999998</v>
      </c>
      <c r="U8" s="4">
        <v>775.80730000000005</v>
      </c>
      <c r="V8" s="4">
        <v>912.71450000000004</v>
      </c>
      <c r="W8" s="4">
        <v>1095.2574</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405.99270000000001</v>
      </c>
      <c r="E9" s="4">
        <v>47.9634</v>
      </c>
      <c r="F9" s="4">
        <v>93.659300000000002</v>
      </c>
      <c r="G9" s="4">
        <v>243.9384</v>
      </c>
      <c r="H9" s="4">
        <v>102.02249999999999</v>
      </c>
      <c r="I9" s="4">
        <v>48.2849</v>
      </c>
      <c r="J9" s="4">
        <v>941.86120000000005</v>
      </c>
      <c r="K9" s="4"/>
      <c r="L9" s="38"/>
      <c r="M9" s="4">
        <v>25.164217851459529</v>
      </c>
      <c r="N9" s="38"/>
      <c r="O9" s="38"/>
      <c r="P9" s="49" t="s">
        <v>385</v>
      </c>
      <c r="Q9" s="32">
        <v>2024</v>
      </c>
      <c r="R9" s="32">
        <v>5</v>
      </c>
      <c r="S9" s="4">
        <v>376.74450000000002</v>
      </c>
      <c r="T9" s="4">
        <v>470.93060000000003</v>
      </c>
      <c r="U9" s="4">
        <v>800.58199999999999</v>
      </c>
      <c r="V9" s="4">
        <v>941.86120000000005</v>
      </c>
      <c r="W9" s="4">
        <v>1130.2334000000001</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404.46679999999998</v>
      </c>
      <c r="E10" s="4">
        <v>52.837400000000002</v>
      </c>
      <c r="F10" s="4">
        <v>95.1965</v>
      </c>
      <c r="G10" s="4">
        <v>244.09620000000001</v>
      </c>
      <c r="H10" s="4">
        <v>101.0823</v>
      </c>
      <c r="I10" s="4">
        <v>29.452999999999999</v>
      </c>
      <c r="J10" s="4">
        <v>927.13220000000001</v>
      </c>
      <c r="K10" s="4"/>
      <c r="L10" s="38"/>
      <c r="M10" s="4">
        <v>23.981726331904561</v>
      </c>
      <c r="N10" s="38"/>
      <c r="O10" s="38"/>
      <c r="P10" s="49" t="s">
        <v>387</v>
      </c>
      <c r="Q10" s="32">
        <v>2024</v>
      </c>
      <c r="R10" s="32">
        <v>6</v>
      </c>
      <c r="S10" s="4">
        <v>378.33280000000002</v>
      </c>
      <c r="T10" s="4">
        <v>472.916</v>
      </c>
      <c r="U10" s="4">
        <v>788.06240000000003</v>
      </c>
      <c r="V10" s="4">
        <v>927.13220000000001</v>
      </c>
      <c r="W10" s="4">
        <v>1112.5586000000001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412.57499999999999</v>
      </c>
      <c r="E11" s="4">
        <v>55.932400000000001</v>
      </c>
      <c r="F11" s="4">
        <v>95.4666</v>
      </c>
      <c r="G11" s="4">
        <v>254.7867</v>
      </c>
      <c r="H11" s="4">
        <v>102.9832</v>
      </c>
      <c r="I11" s="4">
        <v>33.1967</v>
      </c>
      <c r="J11" s="4">
        <v>954.94060000000002</v>
      </c>
      <c r="K11" s="4"/>
      <c r="L11" s="38"/>
      <c r="M11" s="4">
        <v>24.503453292668109</v>
      </c>
      <c r="N11" s="38"/>
      <c r="O11" s="38"/>
      <c r="P11" s="49" t="s">
        <v>391</v>
      </c>
      <c r="Q11" s="32">
        <v>2024</v>
      </c>
      <c r="R11" s="32">
        <v>7</v>
      </c>
      <c r="S11" s="4">
        <v>381.97620000000001</v>
      </c>
      <c r="T11" s="4">
        <v>477.47030000000001</v>
      </c>
      <c r="U11" s="4">
        <v>811.69949999999994</v>
      </c>
      <c r="V11" s="4">
        <v>954.94060000000002</v>
      </c>
      <c r="W11" s="4">
        <v>1145.9286999999999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418.56180000000001</v>
      </c>
      <c r="E12" s="4">
        <v>57.142000000000003</v>
      </c>
      <c r="F12" s="4">
        <v>97.176299999999998</v>
      </c>
      <c r="G12" s="4">
        <v>251.1902</v>
      </c>
      <c r="H12" s="4">
        <v>105.27979999999999</v>
      </c>
      <c r="I12" s="4">
        <v>38.821100000000001</v>
      </c>
      <c r="J12" s="4">
        <v>968.17</v>
      </c>
      <c r="K12" s="4"/>
      <c r="L12" s="38"/>
      <c r="M12" s="4">
        <v>24.803774961503713</v>
      </c>
      <c r="N12" s="38"/>
      <c r="O12" s="38"/>
      <c r="P12" s="49" t="s">
        <v>397</v>
      </c>
      <c r="Q12" s="32">
        <v>2024</v>
      </c>
      <c r="R12" s="32">
        <v>8</v>
      </c>
      <c r="S12" s="4">
        <v>387.26850000000002</v>
      </c>
      <c r="T12" s="4">
        <v>484.0856</v>
      </c>
      <c r="U12" s="4">
        <v>822.94550000000004</v>
      </c>
      <c r="V12" s="4">
        <v>968.17</v>
      </c>
      <c r="W12" s="4">
        <v>1161.8039999999999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393.3578</v>
      </c>
      <c r="E13" s="4">
        <v>48.551699999999997</v>
      </c>
      <c r="F13" s="4">
        <v>91.851799999999997</v>
      </c>
      <c r="G13" s="4">
        <v>239.78280000000001</v>
      </c>
      <c r="H13" s="4">
        <v>113.44029999999999</v>
      </c>
      <c r="I13" s="4">
        <v>14.6267</v>
      </c>
      <c r="J13" s="4">
        <v>901.61109999999996</v>
      </c>
      <c r="K13" s="4"/>
      <c r="L13" s="38"/>
      <c r="M13" s="4">
        <v>27.094700870361532</v>
      </c>
      <c r="N13" s="38"/>
      <c r="O13" s="38"/>
      <c r="P13" s="49" t="s">
        <v>400</v>
      </c>
      <c r="Q13" s="32">
        <v>2024</v>
      </c>
      <c r="R13" s="32">
        <v>9</v>
      </c>
      <c r="S13" s="4">
        <v>387.26850000000002</v>
      </c>
      <c r="T13" s="4">
        <v>484.0856</v>
      </c>
      <c r="U13" s="4">
        <v>766.36940000000004</v>
      </c>
      <c r="V13" s="4">
        <v>901.61109999999996</v>
      </c>
      <c r="W13" s="4">
        <v>1081.9333199999999</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321.20429999999999</v>
      </c>
      <c r="E14" s="4">
        <v>52.269399999999997</v>
      </c>
      <c r="F14" s="4">
        <v>80.238100000000003</v>
      </c>
      <c r="G14" s="4">
        <v>243.935</v>
      </c>
      <c r="H14" s="4">
        <v>107.0787</v>
      </c>
      <c r="I14" s="4">
        <v>1.6</v>
      </c>
      <c r="J14" s="4">
        <v>806.32550000000003</v>
      </c>
      <c r="K14" s="4"/>
      <c r="L14" s="38"/>
      <c r="M14" s="4">
        <v>25.413020189983783</v>
      </c>
      <c r="N14" s="38"/>
      <c r="O14" s="38"/>
      <c r="P14" s="49" t="s">
        <v>403</v>
      </c>
      <c r="Q14" s="32">
        <v>2024</v>
      </c>
      <c r="R14" s="32">
        <v>10</v>
      </c>
      <c r="S14" s="4">
        <v>388.21190000000001</v>
      </c>
      <c r="T14" s="4">
        <v>485.26490000000001</v>
      </c>
      <c r="U14" s="4">
        <v>685.37670000000003</v>
      </c>
      <c r="V14" s="4">
        <v>806.33</v>
      </c>
      <c r="W14" s="4">
        <v>967.596</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328.74220000000003</v>
      </c>
      <c r="E15" s="4">
        <v>55.369100000000003</v>
      </c>
      <c r="F15" s="4">
        <v>81.055000000000007</v>
      </c>
      <c r="G15" s="4">
        <v>254.69499999999999</v>
      </c>
      <c r="H15" s="4">
        <v>99.437700000000007</v>
      </c>
      <c r="I15" s="4">
        <v>6.5232999999999999</v>
      </c>
      <c r="J15" s="4">
        <v>825.82230000000004</v>
      </c>
      <c r="K15" s="4"/>
      <c r="L15" s="38"/>
      <c r="M15" s="4">
        <v>23.605768243724889</v>
      </c>
      <c r="N15" s="38"/>
      <c r="O15" s="38"/>
      <c r="P15" s="49" t="s">
        <v>404</v>
      </c>
      <c r="Q15" s="32">
        <v>2024</v>
      </c>
      <c r="R15" s="32">
        <v>11</v>
      </c>
      <c r="S15" s="4">
        <v>387.69970000000001</v>
      </c>
      <c r="T15" s="4">
        <v>484.62470000000002</v>
      </c>
      <c r="U15" s="4">
        <v>701.94899999999996</v>
      </c>
      <c r="V15" s="4">
        <v>825.82</v>
      </c>
      <c r="W15" s="4">
        <v>990.98400000000004</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326.48660000000001</v>
      </c>
      <c r="E16" s="4">
        <v>58.1922</v>
      </c>
      <c r="F16" s="4">
        <v>81.555499999999995</v>
      </c>
      <c r="G16" s="4">
        <v>257.19330000000002</v>
      </c>
      <c r="H16" s="4">
        <v>99.300399999999996</v>
      </c>
      <c r="I16" s="4">
        <v>19.7089</v>
      </c>
      <c r="J16" s="4">
        <v>842.43690000000004</v>
      </c>
      <c r="K16" s="4"/>
      <c r="L16" s="38"/>
      <c r="M16" s="4">
        <v>22.607129155317306</v>
      </c>
      <c r="N16" s="38"/>
      <c r="O16" s="38"/>
      <c r="P16" s="49" t="s">
        <v>413</v>
      </c>
      <c r="Q16" s="32">
        <v>2024</v>
      </c>
      <c r="R16" s="32">
        <v>12</v>
      </c>
      <c r="S16" s="4">
        <v>388.75099999999998</v>
      </c>
      <c r="T16" s="4">
        <v>485.93880000000001</v>
      </c>
      <c r="U16" s="4">
        <v>716.07140000000004</v>
      </c>
      <c r="V16" s="4">
        <v>842.43690000000004</v>
      </c>
      <c r="W16" s="4">
        <v>1010.92428</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429.95179999999999</v>
      </c>
      <c r="E17" s="4">
        <v>56.032699999999998</v>
      </c>
      <c r="F17" s="4">
        <v>99.692599999999999</v>
      </c>
      <c r="G17" s="4">
        <v>249.0104</v>
      </c>
      <c r="H17" s="4">
        <v>96.520700000000005</v>
      </c>
      <c r="I17" s="4">
        <v>4.6341000000000001</v>
      </c>
      <c r="J17" s="4">
        <v>935.84230000000002</v>
      </c>
      <c r="K17" s="4"/>
      <c r="L17" s="38"/>
      <c r="M17" s="4">
        <v>21.575847251583358</v>
      </c>
      <c r="N17" s="38"/>
      <c r="O17" s="38"/>
      <c r="P17" s="49" t="s">
        <v>417</v>
      </c>
      <c r="Q17" s="32">
        <v>2025</v>
      </c>
      <c r="R17" s="32">
        <v>1</v>
      </c>
      <c r="S17" s="4">
        <v>390.5301</v>
      </c>
      <c r="T17" s="4">
        <v>488.1626</v>
      </c>
      <c r="U17" s="4">
        <v>795.46600000000001</v>
      </c>
      <c r="V17" s="4">
        <v>935.84230000000002</v>
      </c>
      <c r="W17" s="4">
        <v>1123.0107599999999</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366.49669999999998</v>
      </c>
      <c r="E18" s="4">
        <v>49.846699999999998</v>
      </c>
      <c r="F18" s="4">
        <v>87.299499999999995</v>
      </c>
      <c r="G18" s="4">
        <v>253.2346</v>
      </c>
      <c r="H18" s="4">
        <v>100.86839999999999</v>
      </c>
      <c r="I18" s="4">
        <v>17.218</v>
      </c>
      <c r="J18" s="4">
        <v>874.96389999999997</v>
      </c>
      <c r="K18" s="4"/>
      <c r="L18" s="38"/>
      <c r="M18" s="4">
        <v>21.88</v>
      </c>
      <c r="N18" s="38"/>
      <c r="O18" s="38"/>
      <c r="P18" s="49" t="s">
        <v>484</v>
      </c>
      <c r="Q18" s="32">
        <v>2025</v>
      </c>
      <c r="R18" s="32">
        <v>2</v>
      </c>
      <c r="S18" s="4">
        <v>394.19600000000003</v>
      </c>
      <c r="T18" s="4">
        <v>492.745</v>
      </c>
      <c r="U18" s="4">
        <v>743.71929999999998</v>
      </c>
      <c r="V18" s="4">
        <v>874.96389999999997</v>
      </c>
      <c r="W18" s="4">
        <f>+V18*1.2</f>
        <v>1049.95668</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-0.14758654342184407</v>
      </c>
      <c r="E19" s="366">
        <f t="shared" si="0"/>
        <v>-0.1103998201050458</v>
      </c>
      <c r="F19" s="366">
        <f t="shared" si="0"/>
        <v>-0.12431313858801961</v>
      </c>
      <c r="G19" s="366">
        <f t="shared" si="0"/>
        <v>1.6963950100076126E-2</v>
      </c>
      <c r="H19" s="366">
        <f t="shared" si="0"/>
        <v>4.5044223674299798E-2</v>
      </c>
      <c r="I19" s="366">
        <f t="shared" si="0"/>
        <v>2.7155003128978659</v>
      </c>
      <c r="J19" s="366">
        <f t="shared" si="0"/>
        <v>-6.5051985788631334E-2</v>
      </c>
      <c r="K19" s="366"/>
      <c r="P19" s="29" t="s">
        <v>96</v>
      </c>
      <c r="Q19" s="2"/>
      <c r="R19" s="2"/>
      <c r="S19" s="367">
        <f>+(S18-S17)/S17</f>
        <v>9.3869845115652339E-3</v>
      </c>
      <c r="T19" s="367">
        <f>+(T18-T17)/T17</f>
        <v>9.387036204739992E-3</v>
      </c>
      <c r="U19" s="367">
        <f>+(U18-U17)/U17</f>
        <v>-6.5052057536085811E-2</v>
      </c>
      <c r="V19" s="367">
        <f>+(V18-V17)/V17</f>
        <v>-6.5051985788631334E-2</v>
      </c>
      <c r="W19" s="367">
        <f>+(W18-W17)/W17</f>
        <v>-6.5051985788631167E-2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I1:K1"/>
    <mergeCell ref="P2:Q2"/>
    <mergeCell ref="R2:W2"/>
    <mergeCell ref="Z2:AH2"/>
    <mergeCell ref="P3:Q3"/>
    <mergeCell ref="R3:W3"/>
    <mergeCell ref="Z3:AA3"/>
    <mergeCell ref="AB3:AH3"/>
    <mergeCell ref="AA26:AI27"/>
    <mergeCell ref="P4:W4"/>
    <mergeCell ref="Z4:AG4"/>
    <mergeCell ref="A5:K5"/>
    <mergeCell ref="P5:W5"/>
    <mergeCell ref="AA19:AI20"/>
    <mergeCell ref="AA22:AI23"/>
  </mergeCells>
  <conditionalFormatting sqref="A1:W1048576">
    <cfRule type="expression" dxfId="417"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51.75" customHeight="1" x14ac:dyDescent="0.35">
      <c r="A2" s="16" t="s">
        <v>8</v>
      </c>
      <c r="C2" s="506" t="s">
        <v>146</v>
      </c>
      <c r="D2" s="506"/>
      <c r="E2" s="506"/>
      <c r="F2" s="506"/>
      <c r="G2" s="506"/>
      <c r="H2" s="506"/>
      <c r="I2" s="506"/>
      <c r="J2" s="506"/>
      <c r="K2" s="506"/>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24</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294.88272999999998</v>
      </c>
      <c r="E7" s="4">
        <v>57.433459999999997</v>
      </c>
      <c r="F7" s="4">
        <v>45.023989999999998</v>
      </c>
      <c r="G7" s="4">
        <v>196.38082</v>
      </c>
      <c r="H7" s="4">
        <v>187.08042</v>
      </c>
      <c r="I7" s="4">
        <v>5.8111300000000004</v>
      </c>
      <c r="J7" s="4">
        <v>786.61255000000006</v>
      </c>
      <c r="K7" s="4"/>
      <c r="L7" s="38"/>
      <c r="M7" s="4">
        <v>21.38</v>
      </c>
      <c r="N7" s="38"/>
      <c r="O7" s="38"/>
      <c r="P7" s="49" t="s">
        <v>379</v>
      </c>
      <c r="Q7" s="32">
        <v>2024</v>
      </c>
      <c r="R7" s="32">
        <v>3</v>
      </c>
      <c r="S7" s="4">
        <v>314.64501999999999</v>
      </c>
      <c r="T7" s="4">
        <v>393.30628000000002</v>
      </c>
      <c r="U7" s="4">
        <v>668.62067000000002</v>
      </c>
      <c r="V7" s="4">
        <v>786.61255000000006</v>
      </c>
      <c r="W7" s="4">
        <v>943.93506000000002</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308.14688000000001</v>
      </c>
      <c r="E8" s="4">
        <v>54.266739999999999</v>
      </c>
      <c r="F8" s="4">
        <v>61.252189999999999</v>
      </c>
      <c r="G8" s="4">
        <v>192.34175999999999</v>
      </c>
      <c r="H8" s="4">
        <v>163.39559</v>
      </c>
      <c r="I8" s="4">
        <v>6.8130300000000004</v>
      </c>
      <c r="J8" s="4">
        <v>786.21618999999998</v>
      </c>
      <c r="K8" s="4"/>
      <c r="L8" s="38"/>
      <c r="M8" s="4">
        <v>23.598376500000001</v>
      </c>
      <c r="N8" s="38"/>
      <c r="O8" s="38"/>
      <c r="P8" s="49" t="s">
        <v>382</v>
      </c>
      <c r="Q8" s="32">
        <v>2024</v>
      </c>
      <c r="R8" s="32">
        <v>4</v>
      </c>
      <c r="S8" s="4">
        <v>314.48647999999997</v>
      </c>
      <c r="T8" s="4">
        <v>393.10809999999998</v>
      </c>
      <c r="U8" s="4">
        <v>668.28376000000003</v>
      </c>
      <c r="V8" s="4">
        <v>786.21618999999998</v>
      </c>
      <c r="W8" s="4">
        <v>943.45943</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311.21395999999999</v>
      </c>
      <c r="E9" s="4">
        <v>47.963389999999997</v>
      </c>
      <c r="F9" s="4">
        <v>56.179760000000002</v>
      </c>
      <c r="G9" s="4">
        <v>192.45289</v>
      </c>
      <c r="H9" s="4">
        <v>155.65705</v>
      </c>
      <c r="I9" s="4">
        <v>45.238160000000001</v>
      </c>
      <c r="J9" s="4">
        <v>808.70520999999997</v>
      </c>
      <c r="K9" s="4"/>
      <c r="L9" s="38"/>
      <c r="M9" s="4">
        <v>23.586485700000001</v>
      </c>
      <c r="N9" s="38"/>
      <c r="O9" s="38"/>
      <c r="P9" s="49" t="s">
        <v>385</v>
      </c>
      <c r="Q9" s="32">
        <v>2024</v>
      </c>
      <c r="R9" s="32">
        <v>5</v>
      </c>
      <c r="S9" s="4">
        <v>323.48208</v>
      </c>
      <c r="T9" s="4">
        <v>404.35261000000003</v>
      </c>
      <c r="U9" s="4">
        <v>687.39943000000005</v>
      </c>
      <c r="V9" s="4">
        <v>808.70520999999997</v>
      </c>
      <c r="W9" s="4">
        <v>970.44624999999996</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306.89409000000001</v>
      </c>
      <c r="E10" s="4">
        <v>52.837389999999999</v>
      </c>
      <c r="F10" s="4">
        <v>56.93206</v>
      </c>
      <c r="G10" s="4">
        <v>189.11777000000001</v>
      </c>
      <c r="H10" s="4">
        <v>177.86709999999999</v>
      </c>
      <c r="I10" s="4">
        <v>27.081330000000001</v>
      </c>
      <c r="J10" s="4">
        <v>810.72973999999999</v>
      </c>
      <c r="K10" s="4"/>
      <c r="L10" s="38"/>
      <c r="M10" s="4">
        <v>24.2611563</v>
      </c>
      <c r="N10" s="38"/>
      <c r="O10" s="38"/>
      <c r="P10" s="49" t="s">
        <v>387</v>
      </c>
      <c r="Q10" s="32">
        <v>2024</v>
      </c>
      <c r="R10" s="32">
        <v>6</v>
      </c>
      <c r="S10" s="4">
        <v>324.2919</v>
      </c>
      <c r="T10" s="4">
        <v>405.36488000000003</v>
      </c>
      <c r="U10" s="4">
        <v>689.12027999999998</v>
      </c>
      <c r="V10" s="4">
        <v>810.72973999999999</v>
      </c>
      <c r="W10" s="4">
        <v>972.87568999999996</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300.95350000000002</v>
      </c>
      <c r="E11" s="4">
        <v>55.932389999999998</v>
      </c>
      <c r="F11" s="4">
        <v>55.435789999999997</v>
      </c>
      <c r="G11" s="4">
        <v>191.42069000000001</v>
      </c>
      <c r="H11" s="4">
        <v>179.73088000000001</v>
      </c>
      <c r="I11" s="4">
        <v>30.769130000000001</v>
      </c>
      <c r="J11" s="4">
        <v>814.24243000000001</v>
      </c>
      <c r="K11" s="4"/>
      <c r="L11" s="38"/>
      <c r="M11" s="4">
        <v>24.321892200000001</v>
      </c>
      <c r="N11" s="38"/>
      <c r="O11" s="38"/>
      <c r="P11" s="49" t="s">
        <v>391</v>
      </c>
      <c r="Q11" s="32">
        <v>2024</v>
      </c>
      <c r="R11" s="32">
        <v>7</v>
      </c>
      <c r="S11" s="4">
        <v>325.69697000000002</v>
      </c>
      <c r="T11" s="4">
        <v>407.12220000000002</v>
      </c>
      <c r="U11" s="4">
        <v>692.10607000000005</v>
      </c>
      <c r="V11" s="4">
        <v>814.24243000000001</v>
      </c>
      <c r="W11" s="4">
        <v>977.09091999999998</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301.39999999999998</v>
      </c>
      <c r="E12" s="4">
        <v>57.142000000000003</v>
      </c>
      <c r="F12" s="4">
        <v>55.978999999999999</v>
      </c>
      <c r="G12" s="4">
        <v>188.142</v>
      </c>
      <c r="H12" s="4">
        <v>179.881</v>
      </c>
      <c r="I12" s="4">
        <v>30.153600000000001</v>
      </c>
      <c r="J12" s="4">
        <v>812.7</v>
      </c>
      <c r="K12" s="4"/>
      <c r="L12" s="38"/>
      <c r="M12" s="4">
        <v>24.427272899999998</v>
      </c>
      <c r="N12" s="38"/>
      <c r="O12" s="38"/>
      <c r="P12" s="49" t="s">
        <v>397</v>
      </c>
      <c r="Q12" s="32">
        <v>2024</v>
      </c>
      <c r="R12" s="32">
        <v>8</v>
      </c>
      <c r="S12" s="4">
        <v>325.08</v>
      </c>
      <c r="T12" s="4">
        <v>406.35</v>
      </c>
      <c r="U12" s="4">
        <v>690.79520000000002</v>
      </c>
      <c r="V12" s="4">
        <v>812.7</v>
      </c>
      <c r="W12" s="4">
        <v>975.24</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306.66840000000002</v>
      </c>
      <c r="E13" s="4">
        <v>48.551650000000002</v>
      </c>
      <c r="F13" s="4">
        <v>55.810130000000001</v>
      </c>
      <c r="G13" s="4">
        <v>185.16936000000001</v>
      </c>
      <c r="H13" s="4">
        <v>172.38800000000001</v>
      </c>
      <c r="I13" s="4">
        <v>12.330120000000001</v>
      </c>
      <c r="J13" s="4">
        <v>780.91774999999996</v>
      </c>
      <c r="K13" s="4"/>
      <c r="L13" s="38"/>
      <c r="M13" s="4">
        <v>24.381007199999999</v>
      </c>
      <c r="N13" s="38"/>
      <c r="O13" s="38"/>
      <c r="P13" s="49" t="s">
        <v>400</v>
      </c>
      <c r="Q13" s="32">
        <v>2024</v>
      </c>
      <c r="R13" s="32">
        <v>9</v>
      </c>
      <c r="S13" s="4">
        <v>312.36709999999999</v>
      </c>
      <c r="T13" s="4">
        <v>390.4588</v>
      </c>
      <c r="U13" s="4">
        <v>663.78008999999997</v>
      </c>
      <c r="V13" s="4">
        <v>780.91774999999996</v>
      </c>
      <c r="W13" s="4">
        <v>937.10130000000004</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316.10829999999999</v>
      </c>
      <c r="E14" s="4">
        <v>52.269359999999999</v>
      </c>
      <c r="F14" s="4">
        <v>58.107120000000002</v>
      </c>
      <c r="G14" s="4">
        <v>186.57102</v>
      </c>
      <c r="H14" s="4">
        <v>179.78899999999999</v>
      </c>
      <c r="I14" s="4">
        <v>1.2130300000000001</v>
      </c>
      <c r="J14" s="4">
        <v>794.05858000000001</v>
      </c>
      <c r="K14" s="4"/>
      <c r="L14" s="38"/>
      <c r="M14" s="4">
        <v>23.427532499999998</v>
      </c>
      <c r="N14" s="38"/>
      <c r="O14" s="38"/>
      <c r="P14" s="49" t="s">
        <v>403</v>
      </c>
      <c r="Q14" s="32">
        <v>2024</v>
      </c>
      <c r="R14" s="32">
        <v>10</v>
      </c>
      <c r="S14" s="4">
        <v>317.62342999999998</v>
      </c>
      <c r="T14" s="4">
        <v>397.02929</v>
      </c>
      <c r="U14" s="4">
        <v>674.94979000000001</v>
      </c>
      <c r="V14" s="4">
        <v>794.05849999999998</v>
      </c>
      <c r="W14" s="4">
        <v>952.87019999999995</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317.43898000000002</v>
      </c>
      <c r="E15" s="4">
        <v>55.369109999999999</v>
      </c>
      <c r="F15" s="4">
        <v>57.744840000000003</v>
      </c>
      <c r="G15" s="4">
        <v>186.94834</v>
      </c>
      <c r="H15" s="4">
        <v>181.91057000000001</v>
      </c>
      <c r="I15" s="4">
        <v>6.27691</v>
      </c>
      <c r="J15" s="4">
        <v>805.68875000000003</v>
      </c>
      <c r="K15" s="4"/>
      <c r="L15" s="38"/>
      <c r="M15" s="4">
        <v>23.821757399999999</v>
      </c>
      <c r="N15" s="38"/>
      <c r="O15" s="38"/>
      <c r="P15" s="49" t="s">
        <v>404</v>
      </c>
      <c r="Q15" s="32">
        <v>2024</v>
      </c>
      <c r="R15" s="32">
        <v>11</v>
      </c>
      <c r="S15" s="4">
        <v>322.27550000000002</v>
      </c>
      <c r="T15" s="4">
        <v>402.84438</v>
      </c>
      <c r="U15" s="4">
        <v>684.83543999999995</v>
      </c>
      <c r="V15" s="4">
        <v>805.68875000000003</v>
      </c>
      <c r="W15" s="4">
        <v>966.82650000000001</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367.76521000000002</v>
      </c>
      <c r="E16" s="4">
        <v>58.1922</v>
      </c>
      <c r="F16" s="4">
        <v>65.760589999999993</v>
      </c>
      <c r="G16" s="4">
        <v>190.8372</v>
      </c>
      <c r="H16" s="4">
        <v>169.18369999999999</v>
      </c>
      <c r="I16" s="4">
        <v>5.4711699999999999</v>
      </c>
      <c r="J16" s="4">
        <v>857.21016999999995</v>
      </c>
      <c r="K16" s="4"/>
      <c r="L16" s="38"/>
      <c r="M16" s="4">
        <v>24.170662499999999</v>
      </c>
      <c r="N16" s="38"/>
      <c r="O16" s="38"/>
      <c r="P16" s="49" t="s">
        <v>413</v>
      </c>
      <c r="Q16" s="32">
        <v>2024</v>
      </c>
      <c r="R16" s="32">
        <v>12</v>
      </c>
      <c r="S16" s="4">
        <v>342.88407000000001</v>
      </c>
      <c r="T16" s="4">
        <v>428.60509000000002</v>
      </c>
      <c r="U16" s="4">
        <v>728.62864000000002</v>
      </c>
      <c r="V16" s="4">
        <v>857.21016999999995</v>
      </c>
      <c r="W16" s="4">
        <v>1028.6522</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405.09494999999998</v>
      </c>
      <c r="E17" s="4">
        <v>56.032690000000002</v>
      </c>
      <c r="F17" s="4">
        <v>71.33775</v>
      </c>
      <c r="G17" s="4">
        <v>190.15366</v>
      </c>
      <c r="H17" s="4">
        <v>175.45670000000001</v>
      </c>
      <c r="I17" s="4">
        <v>4.9833999999999996</v>
      </c>
      <c r="J17" s="4">
        <v>903.05915000000005</v>
      </c>
      <c r="K17" s="4"/>
      <c r="L17" s="38"/>
      <c r="M17" s="4">
        <v>29.419227155059019</v>
      </c>
      <c r="N17" s="38"/>
      <c r="O17" s="38"/>
      <c r="P17" s="49" t="s">
        <v>417</v>
      </c>
      <c r="Q17" s="32">
        <v>2025</v>
      </c>
      <c r="R17" s="32">
        <v>1</v>
      </c>
      <c r="S17" s="4">
        <v>361.22366</v>
      </c>
      <c r="T17" s="4">
        <v>451.52958000000001</v>
      </c>
      <c r="U17" s="4">
        <v>767.60028</v>
      </c>
      <c r="V17" s="4">
        <v>903.05915000000005</v>
      </c>
      <c r="W17" s="4">
        <v>1083.6709800000001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395.85739000000001</v>
      </c>
      <c r="E18" s="4">
        <v>49.846739999999997</v>
      </c>
      <c r="F18" s="4">
        <v>68.495819999999995</v>
      </c>
      <c r="G18" s="4">
        <v>191.41538</v>
      </c>
      <c r="H18" s="4">
        <v>181.67921999999999</v>
      </c>
      <c r="I18" s="4">
        <v>14.33042</v>
      </c>
      <c r="J18" s="4">
        <v>901.62496999999996</v>
      </c>
      <c r="K18" s="4"/>
      <c r="L18" s="38"/>
      <c r="M18" s="4">
        <v>27.09</v>
      </c>
      <c r="N18" s="38"/>
      <c r="O18" s="38"/>
      <c r="P18" s="49" t="s">
        <v>484</v>
      </c>
      <c r="Q18" s="32">
        <v>2025</v>
      </c>
      <c r="R18" s="32">
        <v>2</v>
      </c>
      <c r="S18" s="4">
        <v>364.61450000000002</v>
      </c>
      <c r="T18" s="4">
        <v>455.76812000000001</v>
      </c>
      <c r="U18" s="4">
        <v>766.38121999999998</v>
      </c>
      <c r="V18" s="4">
        <v>901.62496999999996</v>
      </c>
      <c r="W18" s="4">
        <v>1081.9499599999999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-2.2803443982700781E-2</v>
      </c>
      <c r="E19" s="366">
        <f t="shared" si="0"/>
        <v>-0.11039894747155643</v>
      </c>
      <c r="F19" s="366">
        <f t="shared" si="0"/>
        <v>-3.9837673601984994E-2</v>
      </c>
      <c r="G19" s="366">
        <f t="shared" si="0"/>
        <v>6.6352653953649738E-3</v>
      </c>
      <c r="H19" s="366">
        <f t="shared" si="0"/>
        <v>3.5464704397153109E-2</v>
      </c>
      <c r="I19" s="366">
        <f t="shared" si="0"/>
        <v>1.8756310952361843</v>
      </c>
      <c r="J19" s="366">
        <f t="shared" si="0"/>
        <v>-1.5881351736484626E-3</v>
      </c>
      <c r="K19" s="366"/>
      <c r="P19" s="29" t="s">
        <v>96</v>
      </c>
      <c r="Q19" s="2"/>
      <c r="R19" s="2"/>
      <c r="S19" s="367">
        <f>+(S18-S17)/S17</f>
        <v>9.3870927502368636E-3</v>
      </c>
      <c r="T19" s="367">
        <f>+(T18-T17)/T17</f>
        <v>9.3870704993458016E-3</v>
      </c>
      <c r="U19" s="367">
        <f>+(U18-U17)/U17</f>
        <v>-1.5881442878056442E-3</v>
      </c>
      <c r="V19" s="367">
        <f>+(V18-V17)/V17</f>
        <v>-1.5881351736484626E-3</v>
      </c>
      <c r="W19" s="367">
        <f>+(W18-W17)/W17</f>
        <v>-1.5881388648057923E-3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6">
    <mergeCell ref="I1:K1"/>
    <mergeCell ref="P2:Q2"/>
    <mergeCell ref="R2:W2"/>
    <mergeCell ref="Z2:AH2"/>
    <mergeCell ref="P3:Q3"/>
    <mergeCell ref="R3:W3"/>
    <mergeCell ref="Z3:AA3"/>
    <mergeCell ref="AB3:AH3"/>
    <mergeCell ref="AA26:AI27"/>
    <mergeCell ref="C2:K2"/>
    <mergeCell ref="P4:W4"/>
    <mergeCell ref="Z4:AG4"/>
    <mergeCell ref="A5:K5"/>
    <mergeCell ref="P5:W5"/>
    <mergeCell ref="AA19:AI20"/>
    <mergeCell ref="AA22:AI23"/>
  </mergeCells>
  <conditionalFormatting sqref="A1:W1048576">
    <cfRule type="expression" dxfId="416"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rgb="FFFFC000"/>
  </sheetPr>
  <dimension ref="A1:K40"/>
  <sheetViews>
    <sheetView showGridLines="0" view="pageBreakPreview" topLeftCell="A7" zoomScale="90" zoomScaleNormal="100" zoomScaleSheetLayoutView="90" workbookViewId="0">
      <selection activeCell="A8" sqref="A8:E9"/>
    </sheetView>
  </sheetViews>
  <sheetFormatPr baseColWidth="10" defaultRowHeight="15" x14ac:dyDescent="0.25"/>
  <cols>
    <col min="2" max="2" width="8.140625" customWidth="1"/>
    <col min="3" max="3" width="32" style="11" customWidth="1"/>
    <col min="4" max="4" width="35.140625" style="11" customWidth="1"/>
    <col min="5" max="5" width="11.42578125" customWidth="1"/>
    <col min="6" max="6" width="2.7109375" customWidth="1"/>
    <col min="7" max="7" width="2.5703125" customWidth="1"/>
    <col min="9" max="9" width="42.5703125" customWidth="1"/>
    <col min="12" max="12" width="7.42578125" customWidth="1"/>
  </cols>
  <sheetData>
    <row r="1" spans="1:11" x14ac:dyDescent="0.25">
      <c r="C1"/>
      <c r="D1"/>
    </row>
    <row r="2" spans="1:11" x14ac:dyDescent="0.25">
      <c r="C2"/>
      <c r="D2"/>
    </row>
    <row r="3" spans="1:11" x14ac:dyDescent="0.25">
      <c r="C3"/>
      <c r="D3"/>
    </row>
    <row r="4" spans="1:11" x14ac:dyDescent="0.25">
      <c r="C4"/>
      <c r="D4"/>
    </row>
    <row r="5" spans="1:11" ht="23.25" x14ac:dyDescent="0.35">
      <c r="A5" s="485" t="s">
        <v>95</v>
      </c>
      <c r="B5" s="485"/>
      <c r="C5" s="485"/>
      <c r="D5" s="485"/>
      <c r="E5" s="485"/>
      <c r="F5" s="485"/>
      <c r="G5" s="485"/>
      <c r="H5" s="488" t="s">
        <v>173</v>
      </c>
      <c r="I5" s="488"/>
      <c r="J5" s="488"/>
      <c r="K5" s="488"/>
    </row>
    <row r="6" spans="1:11" ht="23.25" x14ac:dyDescent="0.35">
      <c r="A6" s="485" t="s">
        <v>98</v>
      </c>
      <c r="B6" s="485"/>
      <c r="C6" s="485"/>
      <c r="D6" s="485"/>
      <c r="E6" s="485"/>
      <c r="F6" s="485"/>
      <c r="G6" s="485"/>
      <c r="H6" s="488"/>
      <c r="I6" s="488"/>
      <c r="J6" s="488"/>
      <c r="K6" s="488"/>
    </row>
    <row r="7" spans="1:11" x14ac:dyDescent="0.25">
      <c r="A7" s="486" t="s">
        <v>416</v>
      </c>
      <c r="B7" s="486"/>
      <c r="C7" s="486"/>
      <c r="D7" s="486"/>
      <c r="E7" s="486"/>
      <c r="F7" s="486"/>
      <c r="G7" s="486"/>
    </row>
    <row r="8" spans="1:11" ht="43.5" customHeight="1" x14ac:dyDescent="0.25">
      <c r="A8" s="487" t="s">
        <v>396</v>
      </c>
      <c r="B8" s="487"/>
      <c r="C8" s="487"/>
      <c r="D8" s="487"/>
      <c r="E8" s="487"/>
      <c r="F8" s="454"/>
      <c r="G8" s="27"/>
    </row>
    <row r="9" spans="1:11" ht="33" customHeight="1" x14ac:dyDescent="0.25">
      <c r="A9" s="487"/>
      <c r="B9" s="487"/>
      <c r="C9" s="487"/>
      <c r="D9" s="487"/>
      <c r="E9" s="487"/>
      <c r="F9" s="454"/>
      <c r="G9" s="27"/>
    </row>
    <row r="10" spans="1:11" ht="9" customHeight="1" x14ac:dyDescent="0.25">
      <c r="A10" s="15"/>
    </row>
    <row r="11" spans="1:11" x14ac:dyDescent="0.25">
      <c r="B11" s="35" t="s">
        <v>395</v>
      </c>
      <c r="C11" s="35" t="s">
        <v>25</v>
      </c>
      <c r="D11" s="36" t="s">
        <v>26</v>
      </c>
      <c r="E11" s="36" t="s">
        <v>118</v>
      </c>
      <c r="F11" s="460"/>
      <c r="H11" s="64"/>
      <c r="I11" s="35"/>
    </row>
    <row r="12" spans="1:11" x14ac:dyDescent="0.25">
      <c r="B12" s="52">
        <v>1</v>
      </c>
      <c r="C12" s="33" t="s">
        <v>35</v>
      </c>
      <c r="D12" s="34" t="s">
        <v>15</v>
      </c>
      <c r="E12" s="50" t="s">
        <v>119</v>
      </c>
      <c r="F12" s="459"/>
      <c r="H12" s="2"/>
      <c r="I12" s="65" t="s">
        <v>174</v>
      </c>
    </row>
    <row r="13" spans="1:11" x14ac:dyDescent="0.25">
      <c r="B13" s="32">
        <v>2</v>
      </c>
      <c r="C13" s="33" t="s">
        <v>21</v>
      </c>
      <c r="D13" s="34" t="s">
        <v>112</v>
      </c>
      <c r="E13" s="50" t="s">
        <v>119</v>
      </c>
      <c r="F13" s="459"/>
      <c r="H13" s="2"/>
      <c r="I13" s="65" t="s">
        <v>175</v>
      </c>
    </row>
    <row r="14" spans="1:11" x14ac:dyDescent="0.25">
      <c r="B14" s="32">
        <v>3</v>
      </c>
      <c r="C14" s="33" t="s">
        <v>21</v>
      </c>
      <c r="D14" s="34" t="s">
        <v>20</v>
      </c>
      <c r="E14" s="50" t="s">
        <v>122</v>
      </c>
      <c r="F14" s="459"/>
      <c r="H14" s="2"/>
      <c r="I14" s="65" t="s">
        <v>273</v>
      </c>
    </row>
    <row r="15" spans="1:11" x14ac:dyDescent="0.25">
      <c r="B15" s="52">
        <v>4</v>
      </c>
      <c r="C15" s="33" t="s">
        <v>28</v>
      </c>
      <c r="D15" s="34" t="s">
        <v>49</v>
      </c>
      <c r="E15" s="50" t="s">
        <v>121</v>
      </c>
      <c r="F15" s="459"/>
      <c r="H15" s="61"/>
      <c r="I15" s="65" t="s">
        <v>283</v>
      </c>
    </row>
    <row r="16" spans="1:11" x14ac:dyDescent="0.25">
      <c r="B16" s="32">
        <v>5</v>
      </c>
      <c r="C16" s="33" t="s">
        <v>34</v>
      </c>
      <c r="D16" s="34" t="s">
        <v>53</v>
      </c>
      <c r="E16" s="50" t="s">
        <v>119</v>
      </c>
      <c r="F16" s="459"/>
      <c r="H16" s="2"/>
      <c r="I16" s="65" t="s">
        <v>284</v>
      </c>
    </row>
    <row r="17" spans="2:9" x14ac:dyDescent="0.25">
      <c r="B17" s="32">
        <v>6</v>
      </c>
      <c r="C17" s="33" t="s">
        <v>33</v>
      </c>
      <c r="D17" s="34" t="s">
        <v>19</v>
      </c>
      <c r="E17" s="50" t="s">
        <v>119</v>
      </c>
      <c r="F17" s="459"/>
      <c r="H17" s="2"/>
      <c r="I17" s="65" t="s">
        <v>318</v>
      </c>
    </row>
    <row r="18" spans="2:9" x14ac:dyDescent="0.25">
      <c r="B18" s="52">
        <v>7</v>
      </c>
      <c r="C18" s="33" t="s">
        <v>29</v>
      </c>
      <c r="D18" s="34" t="s">
        <v>50</v>
      </c>
      <c r="E18" s="50" t="s">
        <v>121</v>
      </c>
      <c r="F18" s="459"/>
      <c r="H18" s="61"/>
      <c r="I18" s="394"/>
    </row>
    <row r="19" spans="2:9" x14ac:dyDescent="0.25">
      <c r="B19" s="32">
        <v>8</v>
      </c>
      <c r="C19" s="48" t="s">
        <v>150</v>
      </c>
      <c r="D19" s="34" t="s">
        <v>110</v>
      </c>
      <c r="E19" s="50" t="s">
        <v>122</v>
      </c>
      <c r="F19" s="459"/>
      <c r="H19" s="2"/>
      <c r="I19" s="63"/>
    </row>
    <row r="20" spans="2:9" x14ac:dyDescent="0.25">
      <c r="B20" s="32">
        <v>9</v>
      </c>
      <c r="C20" s="33" t="s">
        <v>40</v>
      </c>
      <c r="D20" s="34" t="s">
        <v>55</v>
      </c>
      <c r="E20" s="50" t="s">
        <v>120</v>
      </c>
      <c r="F20" s="459"/>
      <c r="H20" s="2"/>
      <c r="I20" s="62"/>
    </row>
    <row r="21" spans="2:9" x14ac:dyDescent="0.25">
      <c r="B21" s="32">
        <v>10</v>
      </c>
      <c r="C21" s="33" t="s">
        <v>37</v>
      </c>
      <c r="D21" s="34" t="s">
        <v>61</v>
      </c>
      <c r="E21" s="50" t="s">
        <v>122</v>
      </c>
      <c r="F21" s="459"/>
      <c r="H21" s="2"/>
      <c r="I21" s="62"/>
    </row>
    <row r="22" spans="2:9" x14ac:dyDescent="0.25">
      <c r="B22" s="32">
        <v>11</v>
      </c>
      <c r="C22" s="33" t="s">
        <v>30</v>
      </c>
      <c r="D22" s="34" t="s">
        <v>60</v>
      </c>
      <c r="E22" s="50" t="s">
        <v>121</v>
      </c>
      <c r="F22" s="459"/>
      <c r="H22" s="2"/>
      <c r="I22" s="62"/>
    </row>
    <row r="23" spans="2:9" x14ac:dyDescent="0.25">
      <c r="B23" s="52">
        <v>12</v>
      </c>
      <c r="C23" s="33" t="s">
        <v>44</v>
      </c>
      <c r="D23" s="34" t="s">
        <v>56</v>
      </c>
      <c r="E23" s="50" t="s">
        <v>123</v>
      </c>
      <c r="F23" s="459"/>
      <c r="H23" s="61"/>
      <c r="I23" s="62"/>
    </row>
    <row r="24" spans="2:9" x14ac:dyDescent="0.25">
      <c r="B24" s="32">
        <v>13</v>
      </c>
      <c r="C24" s="33" t="s">
        <v>46</v>
      </c>
      <c r="D24" s="34" t="s">
        <v>58</v>
      </c>
      <c r="E24" s="50" t="s">
        <v>123</v>
      </c>
      <c r="F24" s="459"/>
      <c r="H24" s="2"/>
      <c r="I24" s="62"/>
    </row>
    <row r="25" spans="2:9" x14ac:dyDescent="0.25">
      <c r="B25" s="52">
        <v>14</v>
      </c>
      <c r="C25" s="33" t="s">
        <v>64</v>
      </c>
      <c r="D25" s="34" t="s">
        <v>51</v>
      </c>
      <c r="E25" s="50" t="s">
        <v>121</v>
      </c>
      <c r="F25" s="459"/>
      <c r="H25" s="61"/>
      <c r="I25" s="62"/>
    </row>
    <row r="26" spans="2:9" x14ac:dyDescent="0.25">
      <c r="B26" s="32">
        <v>15</v>
      </c>
      <c r="C26" s="33" t="s">
        <v>116</v>
      </c>
      <c r="D26" s="34" t="s">
        <v>114</v>
      </c>
      <c r="E26" s="50" t="s">
        <v>120</v>
      </c>
      <c r="F26" s="459"/>
      <c r="H26" s="2"/>
      <c r="I26" s="62"/>
    </row>
    <row r="27" spans="2:9" x14ac:dyDescent="0.25">
      <c r="B27" s="32">
        <v>16</v>
      </c>
      <c r="C27" s="33" t="s">
        <v>117</v>
      </c>
      <c r="D27" s="34" t="s">
        <v>115</v>
      </c>
      <c r="E27" s="50" t="s">
        <v>120</v>
      </c>
      <c r="F27" s="459"/>
      <c r="H27" s="2"/>
      <c r="I27" s="62"/>
    </row>
    <row r="28" spans="2:9" x14ac:dyDescent="0.25">
      <c r="B28" s="32">
        <v>17</v>
      </c>
      <c r="C28" s="33" t="s">
        <v>42</v>
      </c>
      <c r="D28" s="34" t="s">
        <v>62</v>
      </c>
      <c r="E28" s="50" t="s">
        <v>123</v>
      </c>
      <c r="F28" s="459"/>
      <c r="H28" s="2"/>
      <c r="I28" s="62"/>
    </row>
    <row r="29" spans="2:9" x14ac:dyDescent="0.25">
      <c r="B29" s="52">
        <v>18</v>
      </c>
      <c r="C29" s="33" t="s">
        <v>39</v>
      </c>
      <c r="D29" s="34" t="s">
        <v>17</v>
      </c>
      <c r="E29" s="50" t="s">
        <v>122</v>
      </c>
      <c r="F29" s="459"/>
      <c r="H29" s="61"/>
      <c r="I29" s="62"/>
    </row>
    <row r="30" spans="2:9" x14ac:dyDescent="0.25">
      <c r="B30" s="32">
        <v>19</v>
      </c>
      <c r="C30" s="33" t="s">
        <v>32</v>
      </c>
      <c r="D30" s="34" t="s">
        <v>111</v>
      </c>
      <c r="E30" s="50" t="s">
        <v>119</v>
      </c>
      <c r="F30" s="459"/>
      <c r="H30" s="2"/>
      <c r="I30" s="62"/>
    </row>
    <row r="31" spans="2:9" x14ac:dyDescent="0.25">
      <c r="B31" s="52">
        <v>20</v>
      </c>
      <c r="C31" s="33" t="s">
        <v>63</v>
      </c>
      <c r="D31" s="34" t="s">
        <v>52</v>
      </c>
      <c r="E31" s="50" t="s">
        <v>119</v>
      </c>
      <c r="F31" s="459"/>
      <c r="H31" s="61"/>
      <c r="I31" s="62"/>
    </row>
    <row r="32" spans="2:9" x14ac:dyDescent="0.25">
      <c r="B32" s="32">
        <v>21</v>
      </c>
      <c r="C32" s="33" t="s">
        <v>36</v>
      </c>
      <c r="D32" s="34" t="s">
        <v>113</v>
      </c>
      <c r="E32" s="50" t="s">
        <v>119</v>
      </c>
      <c r="F32" s="459"/>
      <c r="H32" s="2"/>
      <c r="I32" s="62"/>
    </row>
    <row r="33" spans="2:9" x14ac:dyDescent="0.25">
      <c r="B33" s="32">
        <v>22</v>
      </c>
      <c r="C33" s="33" t="s">
        <v>45</v>
      </c>
      <c r="D33" s="34" t="s">
        <v>57</v>
      </c>
      <c r="E33" s="50" t="s">
        <v>123</v>
      </c>
      <c r="F33" s="459"/>
      <c r="H33" s="2"/>
      <c r="I33" s="62"/>
    </row>
    <row r="34" spans="2:9" x14ac:dyDescent="0.25">
      <c r="B34" s="32">
        <v>23</v>
      </c>
      <c r="C34" s="33" t="s">
        <v>43</v>
      </c>
      <c r="D34" s="34" t="s">
        <v>18</v>
      </c>
      <c r="E34" s="50" t="s">
        <v>123</v>
      </c>
      <c r="F34" s="459"/>
      <c r="H34" s="2"/>
      <c r="I34" s="62"/>
    </row>
    <row r="35" spans="2:9" x14ac:dyDescent="0.25">
      <c r="B35" s="32">
        <v>24</v>
      </c>
      <c r="C35" s="33" t="s">
        <v>38</v>
      </c>
      <c r="D35" s="34" t="s">
        <v>54</v>
      </c>
      <c r="E35" s="50" t="s">
        <v>122</v>
      </c>
      <c r="F35" s="459"/>
      <c r="H35" s="2"/>
      <c r="I35" s="62"/>
    </row>
    <row r="36" spans="2:9" x14ac:dyDescent="0.25">
      <c r="B36" s="32">
        <v>25</v>
      </c>
      <c r="C36" s="33" t="s">
        <v>47</v>
      </c>
      <c r="D36" s="34" t="s">
        <v>59</v>
      </c>
      <c r="E36" s="50" t="s">
        <v>123</v>
      </c>
      <c r="F36" s="459"/>
      <c r="H36" s="2"/>
      <c r="I36" s="62"/>
    </row>
    <row r="37" spans="2:9" x14ac:dyDescent="0.25">
      <c r="B37" s="32">
        <v>26</v>
      </c>
      <c r="C37" s="33" t="s">
        <v>41</v>
      </c>
      <c r="D37" s="34" t="s">
        <v>24</v>
      </c>
      <c r="E37" s="50" t="s">
        <v>120</v>
      </c>
      <c r="F37" s="459"/>
      <c r="H37" s="2"/>
      <c r="I37" s="62"/>
    </row>
    <row r="38" spans="2:9" x14ac:dyDescent="0.25">
      <c r="B38" s="32">
        <v>27</v>
      </c>
      <c r="C38" s="48" t="s">
        <v>31</v>
      </c>
      <c r="D38" s="34" t="s">
        <v>109</v>
      </c>
      <c r="E38" s="50" t="s">
        <v>121</v>
      </c>
      <c r="F38" s="459"/>
      <c r="H38" s="2"/>
      <c r="I38" s="63"/>
    </row>
    <row r="39" spans="2:9" x14ac:dyDescent="0.25">
      <c r="B39" s="32">
        <v>28</v>
      </c>
      <c r="C39" s="33" t="s">
        <v>27</v>
      </c>
      <c r="D39" s="34" t="s">
        <v>48</v>
      </c>
      <c r="E39" s="50" t="s">
        <v>121</v>
      </c>
      <c r="F39" s="459"/>
      <c r="H39" s="2"/>
      <c r="I39" s="62"/>
    </row>
    <row r="40" spans="2:9" x14ac:dyDescent="0.25">
      <c r="B40" s="32">
        <v>29</v>
      </c>
      <c r="C40" s="33" t="s">
        <v>22</v>
      </c>
      <c r="D40" s="34" t="s">
        <v>23</v>
      </c>
      <c r="E40" s="50" t="s">
        <v>121</v>
      </c>
      <c r="F40" s="459"/>
      <c r="H40" s="2"/>
      <c r="I40" s="62"/>
    </row>
  </sheetData>
  <sheetProtection formatCells="0" formatColumns="0" formatRows="0" insertColumns="0" insertRows="0" insertHyperlinks="0" deleteColumns="0" deleteRows="0" sort="0" autoFilter="0" pivotTables="0"/>
  <mergeCells count="5">
    <mergeCell ref="A5:G5"/>
    <mergeCell ref="A6:G6"/>
    <mergeCell ref="A7:G7"/>
    <mergeCell ref="A8:E9"/>
    <mergeCell ref="H5:K6"/>
  </mergeCells>
  <hyperlinks>
    <hyperlink ref="C12" location="'1. CEDENAR'!A1" display="CEDENAR S.A. E.S.P." xr:uid="{00000000-0004-0000-0200-000000000000}"/>
    <hyperlink ref="C13" location="'2. CELSIA COLOMBIA Valle'!A1" display="CELSIA COLOMBIA S.A. E.S.P." xr:uid="{00000000-0004-0000-0200-000001000000}"/>
    <hyperlink ref="C14" location="'3. CELSIA COLOMBIA Tolima'!A1" display="CELSIA COLOMBIA S.A. E.S.P." xr:uid="{00000000-0004-0000-0200-000002000000}"/>
    <hyperlink ref="C15" location="'4. CENS'!A1" display="CENS S.A. E.S.P." xr:uid="{00000000-0004-0000-0200-000003000000}"/>
    <hyperlink ref="C16" location="'5. CEO'!A1" display="CEO S.A.S. E.S.P." xr:uid="{00000000-0004-0000-0200-000004000000}"/>
    <hyperlink ref="C17" location="'6. CETSA'!A1" display="CETSA S.A. E.S.P." xr:uid="{00000000-0004-0000-0200-000005000000}"/>
    <hyperlink ref="C18" location="'7. CHEC'!A1" display="CHEC S.A. E.S.P." xr:uid="{00000000-0004-0000-0200-000006000000}"/>
    <hyperlink ref="C20" location="'9. DISPAC'!A1" display="DISPAC S.A. E.S.P." xr:uid="{00000000-0004-0000-0200-000007000000}"/>
    <hyperlink ref="C21" location="'10. EBSA'!A1" display="EBSA S.A. E.S.P." xr:uid="{00000000-0004-0000-0200-000008000000}"/>
    <hyperlink ref="C22" location="'11. EDEQ'!A1" display="EDEQ S.A. E.S.P." xr:uid="{00000000-0004-0000-0200-000009000000}"/>
    <hyperlink ref="C23" location="'12. EE Putumayo'!A1" display="EE PUTUMAYO S.A. E.S.P." xr:uid="{00000000-0004-0000-0200-00000A000000}"/>
    <hyperlink ref="C24" location="'13. EEBP'!A1" display="EEBP S.A. E.S.P." xr:uid="{00000000-0004-0000-0200-00000B000000}"/>
    <hyperlink ref="C25" location="'14. EEP PEREIRA'!A1" display="EEP S.A. E.S.P. (Pereira)" xr:uid="{00000000-0004-0000-0200-00000C000000}"/>
    <hyperlink ref="C26" location="'15. AIR-E'!A1" display="AIR-E S.A. E.S.P." xr:uid="{00000000-0004-0000-0200-00000D000000}"/>
    <hyperlink ref="C27" location="'16. AFINIA'!A1" display="AFINIA S.A. E.S.P." xr:uid="{00000000-0004-0000-0200-00000E000000}"/>
    <hyperlink ref="C28" location="'17. ELECTROCAQUETÁ'!A1" display="ELECTROCAQUETÁ S.A. E.S.P." xr:uid="{00000000-0004-0000-0200-00000F000000}"/>
    <hyperlink ref="C29" location="'18. ELECTROHUILA'!A1" display="ELECTROHUILA S.A. E.S.P." xr:uid="{00000000-0004-0000-0200-000010000000}"/>
    <hyperlink ref="C30" location="'19. EMCALI'!A1" display="EMCALI E.I.C.E. E.S.P." xr:uid="{00000000-0004-0000-0200-000011000000}"/>
    <hyperlink ref="C31" location="'20. EEP CARTAGO'!A1" display="EEP S.A. E.S.P. (Cartago)" xr:uid="{00000000-0004-0000-0200-000012000000}"/>
    <hyperlink ref="C32" location="'21. EMEESA'!A1" display="EMEESA S.A. E.S.P." xr:uid="{00000000-0004-0000-0200-000013000000}"/>
    <hyperlink ref="C33" location="'22. EMEVASI'!A1" display="EMEVASI S.A. E.S.P." xr:uid="{00000000-0004-0000-0200-000014000000}"/>
    <hyperlink ref="C34" location="'23. EMSA'!A1" display="EMSA S.A. E.S.P." xr:uid="{00000000-0004-0000-0200-000015000000}"/>
    <hyperlink ref="C35" location="'24. ENELAR'!A1" display="ENELAR S.A. E.S.P." xr:uid="{00000000-0004-0000-0200-000016000000}"/>
    <hyperlink ref="C36" location="'25. ENERCA'!A1" display="ENERCA S.A. E.S.P." xr:uid="{00000000-0004-0000-0200-000017000000}"/>
    <hyperlink ref="C37" location="'26. ENERGUAVIARE'!A1" display="ENERGUVIARE E.S.P." xr:uid="{00000000-0004-0000-0200-000018000000}"/>
    <hyperlink ref="C39" location="'28. ESSA'!A1" display="ESSA S.A. E.S.P." xr:uid="{00000000-0004-0000-0200-000019000000}"/>
    <hyperlink ref="C38" location="'27. EPM'!A1" display="EPM E.S.P." xr:uid="{00000000-0004-0000-0200-00001A000000}"/>
    <hyperlink ref="C40" location="'29. RUITOQUE'!A1" display="RUITOQUE S.A. E.S.P." xr:uid="{00000000-0004-0000-0200-00001B000000}"/>
    <hyperlink ref="C19" location="'8. ENEL COLOMBIA'!A1" display="ENEL COLOMBIA S.A. E.S.P." xr:uid="{00000000-0004-0000-0200-00001C000000}"/>
    <hyperlink ref="I12" location="Transmisión!A1" display="Componente de Transmisión" xr:uid="{00000000-0004-0000-0200-00001D000000}"/>
    <hyperlink ref="I13" location="Distribución!A1" display="Componente de Distribución" xr:uid="{00000000-0004-0000-0200-00001E000000}"/>
    <hyperlink ref="I14" location="'Evolución ADD'!A1" display="Evolución ADD" xr:uid="{00000000-0004-0000-0200-00001F000000}"/>
    <hyperlink ref="I15" location="'Variaciones CU'!A1" display="Variaciones CU" xr:uid="{00000000-0004-0000-0200-000020000000}"/>
    <hyperlink ref="I16" location="'Variaciones Tarifas'!A1" display="Variaciones Tarifas" xr:uid="{00000000-0004-0000-0200-000021000000}"/>
    <hyperlink ref="I17" location="Alfas!A1" display="Alfas" xr:uid="{00000000-0004-0000-0200-000022000000}"/>
  </hyperlinks>
  <printOptions horizontalCentered="1"/>
  <pageMargins left="0.23622047244094491" right="0.23622047244094491" top="0.74803149606299213" bottom="0.74803149606299213" header="0.31496062992125984" footer="0.31496062992125984"/>
  <pageSetup scale="55" orientation="portrait" r:id="rId1"/>
  <headerFooter>
    <oddHeader>&amp;C&amp;12Información tarifaria del servicio público de energía 
para el comercializador integrado al operador de red</oddHeader>
    <oddFooter xml:space="preserve">&amp;L&amp;K00B050
</oddFooter>
  </headerFooter>
  <colBreaks count="1" manualBreakCount="1">
    <brk id="6" max="1048575" man="1"/>
  </colBreaks>
  <drawing r:id="rId2"/>
  <legacyDrawing r:id="rId3"/>
  <picture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I43"/>
  <sheetViews>
    <sheetView showGridLines="0" view="pageBreakPreview" zoomScale="80" zoomScaleNormal="100" zoomScaleSheetLayoutView="80" workbookViewId="0">
      <selection activeCell="A18" sqref="A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44.25" customHeight="1" x14ac:dyDescent="0.35">
      <c r="A2" s="8" t="s">
        <v>8</v>
      </c>
      <c r="C2" s="17" t="s">
        <v>147</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109</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343.92</v>
      </c>
      <c r="E7" s="4">
        <v>57.43</v>
      </c>
      <c r="F7" s="4">
        <v>69.78</v>
      </c>
      <c r="G7" s="4">
        <v>293.48</v>
      </c>
      <c r="H7" s="4">
        <v>113.38</v>
      </c>
      <c r="I7" s="4">
        <v>6.21</v>
      </c>
      <c r="J7" s="4">
        <v>884.21</v>
      </c>
      <c r="K7" s="4"/>
      <c r="L7" s="38"/>
      <c r="M7" s="4">
        <v>46.38</v>
      </c>
      <c r="N7" s="38"/>
      <c r="O7" s="38"/>
      <c r="P7" s="49" t="s">
        <v>379</v>
      </c>
      <c r="Q7" s="32">
        <v>2024</v>
      </c>
      <c r="R7" s="32">
        <v>3</v>
      </c>
      <c r="S7" s="4">
        <v>366.77</v>
      </c>
      <c r="T7" s="4">
        <v>458.47</v>
      </c>
      <c r="U7" s="4">
        <v>751.57</v>
      </c>
      <c r="V7" s="4">
        <v>884.21</v>
      </c>
      <c r="W7" s="4">
        <v>1061.05</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352.52</v>
      </c>
      <c r="E8" s="4">
        <v>54.27</v>
      </c>
      <c r="F8" s="4">
        <v>71.569999999999993</v>
      </c>
      <c r="G8" s="4">
        <v>297.05</v>
      </c>
      <c r="H8" s="4">
        <v>115.79</v>
      </c>
      <c r="I8" s="4">
        <v>8.31</v>
      </c>
      <c r="J8" s="4">
        <v>899.5</v>
      </c>
      <c r="K8" s="4"/>
      <c r="L8" s="38"/>
      <c r="M8" s="4">
        <v>47.04</v>
      </c>
      <c r="N8" s="38"/>
      <c r="O8" s="38"/>
      <c r="P8" s="49" t="s">
        <v>382</v>
      </c>
      <c r="Q8" s="32">
        <v>2024</v>
      </c>
      <c r="R8" s="32">
        <v>4</v>
      </c>
      <c r="S8" s="4">
        <v>369.36</v>
      </c>
      <c r="T8" s="4">
        <v>461.7</v>
      </c>
      <c r="U8" s="4">
        <v>764.58</v>
      </c>
      <c r="V8" s="4">
        <v>899.5</v>
      </c>
      <c r="W8" s="4">
        <v>1079.4100000000001</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384.17</v>
      </c>
      <c r="E9" s="4">
        <v>47.96</v>
      </c>
      <c r="F9" s="4">
        <v>75.010000000000005</v>
      </c>
      <c r="G9" s="4">
        <v>285.69</v>
      </c>
      <c r="H9" s="4">
        <v>113.76</v>
      </c>
      <c r="I9" s="4">
        <v>37.14</v>
      </c>
      <c r="J9" s="4">
        <v>943.74</v>
      </c>
      <c r="K9" s="4"/>
      <c r="L9" s="38"/>
      <c r="M9" s="4">
        <v>45.72</v>
      </c>
      <c r="N9" s="38"/>
      <c r="O9" s="38"/>
      <c r="P9" s="49" t="s">
        <v>385</v>
      </c>
      <c r="Q9" s="32">
        <v>2024</v>
      </c>
      <c r="R9" s="32">
        <v>5</v>
      </c>
      <c r="S9" s="4">
        <v>377.5</v>
      </c>
      <c r="T9" s="4">
        <v>471.87</v>
      </c>
      <c r="U9" s="4">
        <v>802.18</v>
      </c>
      <c r="V9" s="4">
        <v>943.74</v>
      </c>
      <c r="W9" s="4">
        <v>1132.49</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303.8</v>
      </c>
      <c r="E10" s="4">
        <v>52.84</v>
      </c>
      <c r="F10" s="4">
        <v>63.37</v>
      </c>
      <c r="G10" s="4">
        <v>282.14</v>
      </c>
      <c r="H10" s="4">
        <v>117.87</v>
      </c>
      <c r="I10" s="4">
        <v>22.85</v>
      </c>
      <c r="J10" s="4">
        <v>842.86</v>
      </c>
      <c r="K10" s="4"/>
      <c r="L10" s="38"/>
      <c r="M10" s="4">
        <v>46.64</v>
      </c>
      <c r="N10" s="38"/>
      <c r="O10" s="38"/>
      <c r="P10" s="49" t="s">
        <v>387</v>
      </c>
      <c r="Q10" s="32">
        <v>2024</v>
      </c>
      <c r="R10" s="32">
        <v>6</v>
      </c>
      <c r="S10" s="4">
        <v>379.09</v>
      </c>
      <c r="T10" s="4">
        <v>473.86</v>
      </c>
      <c r="U10" s="4">
        <v>716.43</v>
      </c>
      <c r="V10" s="4">
        <v>842.86</v>
      </c>
      <c r="W10" s="4">
        <v>1011.44</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296.35000000000002</v>
      </c>
      <c r="E11" s="4">
        <v>55.93</v>
      </c>
      <c r="F11" s="4">
        <v>61.57</v>
      </c>
      <c r="G11" s="4">
        <v>295.07</v>
      </c>
      <c r="H11" s="4">
        <v>113.05</v>
      </c>
      <c r="I11" s="4">
        <v>26.57</v>
      </c>
      <c r="J11" s="4">
        <v>848.54</v>
      </c>
      <c r="K11" s="4"/>
      <c r="L11" s="38"/>
      <c r="M11" s="4">
        <v>45.81</v>
      </c>
      <c r="N11" s="38"/>
      <c r="O11" s="38"/>
      <c r="P11" s="49" t="s">
        <v>391</v>
      </c>
      <c r="Q11" s="32">
        <v>2024</v>
      </c>
      <c r="R11" s="32">
        <v>7</v>
      </c>
      <c r="S11" s="4">
        <v>380.31</v>
      </c>
      <c r="T11" s="4">
        <v>475.39</v>
      </c>
      <c r="U11" s="4">
        <v>721.26</v>
      </c>
      <c r="V11" s="4">
        <v>848.54</v>
      </c>
      <c r="W11" s="4">
        <v>1018.24</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298.74</v>
      </c>
      <c r="E12" s="4">
        <v>57.14</v>
      </c>
      <c r="F12" s="4">
        <v>61.96</v>
      </c>
      <c r="G12" s="4">
        <v>294.55</v>
      </c>
      <c r="H12" s="4">
        <v>113.47</v>
      </c>
      <c r="I12" s="4">
        <v>28.88</v>
      </c>
      <c r="J12" s="4">
        <v>854.74</v>
      </c>
      <c r="K12" s="4"/>
      <c r="L12" s="38"/>
      <c r="M12" s="4">
        <v>45.71</v>
      </c>
      <c r="N12" s="38"/>
      <c r="O12" s="38"/>
      <c r="P12" s="49" t="s">
        <v>397</v>
      </c>
      <c r="Q12" s="32">
        <v>2024</v>
      </c>
      <c r="R12" s="32">
        <v>8</v>
      </c>
      <c r="S12" s="4">
        <v>381.08</v>
      </c>
      <c r="T12" s="4">
        <v>476.35</v>
      </c>
      <c r="U12" s="4">
        <v>726.53</v>
      </c>
      <c r="V12" s="4">
        <v>854.74</v>
      </c>
      <c r="W12" s="4">
        <v>1025.6879999999999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320.52346999999997</v>
      </c>
      <c r="E13" s="4">
        <v>48.551650000000002</v>
      </c>
      <c r="F13" s="4">
        <v>64.27646</v>
      </c>
      <c r="G13" s="4">
        <v>282.05637000000002</v>
      </c>
      <c r="H13" s="4">
        <v>115.85746</v>
      </c>
      <c r="I13" s="4">
        <v>11.01313</v>
      </c>
      <c r="J13" s="4">
        <v>842.27854000000002</v>
      </c>
      <c r="K13" s="4"/>
      <c r="L13" s="38"/>
      <c r="M13" s="4">
        <v>46.74</v>
      </c>
      <c r="N13" s="38"/>
      <c r="O13" s="38"/>
      <c r="P13" s="49" t="s">
        <v>400</v>
      </c>
      <c r="Q13" s="32">
        <v>2024</v>
      </c>
      <c r="R13" s="32">
        <v>9</v>
      </c>
      <c r="S13" s="4">
        <v>381.08</v>
      </c>
      <c r="T13" s="4">
        <v>476.35</v>
      </c>
      <c r="U13" s="4">
        <v>715.94</v>
      </c>
      <c r="V13" s="4">
        <v>842.27854000000002</v>
      </c>
      <c r="W13" s="4">
        <v>1010.734248</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355.09694999999999</v>
      </c>
      <c r="E14" s="4">
        <v>52.269359999999999</v>
      </c>
      <c r="F14" s="4">
        <v>71.701589999999996</v>
      </c>
      <c r="G14" s="4">
        <v>282.73581000000001</v>
      </c>
      <c r="H14" s="4">
        <v>112.77988000000001</v>
      </c>
      <c r="I14" s="4">
        <v>1.5581499999999999</v>
      </c>
      <c r="J14" s="4">
        <v>876.14174000000003</v>
      </c>
      <c r="K14" s="4"/>
      <c r="L14" s="38"/>
      <c r="M14" s="4">
        <v>45.42</v>
      </c>
      <c r="N14" s="38"/>
      <c r="O14" s="38"/>
      <c r="P14" s="49" t="s">
        <v>403</v>
      </c>
      <c r="Q14" s="32">
        <v>2024</v>
      </c>
      <c r="R14" s="32">
        <v>10</v>
      </c>
      <c r="S14" s="4">
        <v>382.01</v>
      </c>
      <c r="T14" s="4">
        <v>477.51</v>
      </c>
      <c r="U14" s="4">
        <v>744.72</v>
      </c>
      <c r="V14" s="4">
        <v>876.14</v>
      </c>
      <c r="W14" s="4">
        <v>1051.3679999999999</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366.56578000000002</v>
      </c>
      <c r="E15" s="4">
        <v>55.369109999999999</v>
      </c>
      <c r="F15" s="4">
        <v>73.033439999999999</v>
      </c>
      <c r="G15" s="4">
        <v>291.95873</v>
      </c>
      <c r="H15" s="4">
        <v>114.78694</v>
      </c>
      <c r="I15" s="4">
        <v>4.44198</v>
      </c>
      <c r="J15" s="4">
        <v>906.15598</v>
      </c>
      <c r="K15" s="4"/>
      <c r="L15" s="38"/>
      <c r="M15" s="4">
        <v>44.66</v>
      </c>
      <c r="N15" s="38"/>
      <c r="O15" s="38"/>
      <c r="P15" s="49" t="s">
        <v>404</v>
      </c>
      <c r="Q15" s="32">
        <v>2024</v>
      </c>
      <c r="R15" s="32">
        <v>11</v>
      </c>
      <c r="S15" s="4">
        <v>381.5</v>
      </c>
      <c r="T15" s="4">
        <v>476.88</v>
      </c>
      <c r="U15" s="4">
        <v>770.23</v>
      </c>
      <c r="V15" s="4">
        <v>906.16</v>
      </c>
      <c r="W15" s="4">
        <v>1087.3919999999998</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344.71208000000001</v>
      </c>
      <c r="E16" s="4">
        <v>58.192230000000002</v>
      </c>
      <c r="F16" s="4">
        <v>70.231139999999996</v>
      </c>
      <c r="G16" s="4">
        <v>299.73984999999999</v>
      </c>
      <c r="H16" s="4">
        <v>113.25188</v>
      </c>
      <c r="I16" s="4">
        <v>4.9589299999999996</v>
      </c>
      <c r="J16" s="4">
        <v>891.08610999999996</v>
      </c>
      <c r="K16" s="4"/>
      <c r="L16" s="38"/>
      <c r="M16" s="4">
        <v>44.52</v>
      </c>
      <c r="N16" s="38"/>
      <c r="O16" s="38"/>
      <c r="P16" s="49" t="s">
        <v>413</v>
      </c>
      <c r="Q16" s="32">
        <v>2024</v>
      </c>
      <c r="R16" s="32">
        <v>12</v>
      </c>
      <c r="S16" s="4">
        <v>382.54</v>
      </c>
      <c r="T16" s="4">
        <v>478.17</v>
      </c>
      <c r="U16" s="4">
        <v>757.42</v>
      </c>
      <c r="V16" s="4">
        <v>891.09</v>
      </c>
      <c r="W16" s="4">
        <v>1069.3</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371.11277000000001</v>
      </c>
      <c r="E17" s="4">
        <v>56.032690000000002</v>
      </c>
      <c r="F17" s="4">
        <v>74.913349999999994</v>
      </c>
      <c r="G17" s="4">
        <v>292.11027999999999</v>
      </c>
      <c r="H17" s="4">
        <v>115.64790000000001</v>
      </c>
      <c r="I17" s="4">
        <v>3.7103199999999998</v>
      </c>
      <c r="J17" s="4">
        <v>913.52731000000006</v>
      </c>
      <c r="K17" s="4"/>
      <c r="L17" s="38"/>
      <c r="M17" s="4">
        <v>45.44</v>
      </c>
      <c r="N17" s="38"/>
      <c r="O17" s="38"/>
      <c r="P17" s="49" t="s">
        <v>417</v>
      </c>
      <c r="Q17" s="32">
        <v>2025</v>
      </c>
      <c r="R17" s="32">
        <v>1</v>
      </c>
      <c r="S17" s="4">
        <v>384.29</v>
      </c>
      <c r="T17" s="4">
        <v>480.36</v>
      </c>
      <c r="U17" s="4">
        <v>776.5</v>
      </c>
      <c r="V17" s="4">
        <v>913.53</v>
      </c>
      <c r="W17" s="4">
        <v>1096.23</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363.5924</v>
      </c>
      <c r="E18" s="4">
        <v>49.846739999999997</v>
      </c>
      <c r="F18" s="4">
        <v>72.134900000000002</v>
      </c>
      <c r="G18" s="4">
        <v>293.50637</v>
      </c>
      <c r="H18" s="4">
        <v>118.68733</v>
      </c>
      <c r="I18" s="4">
        <v>22.069389999999999</v>
      </c>
      <c r="J18" s="4">
        <v>919.83713</v>
      </c>
      <c r="K18" s="4"/>
      <c r="L18" s="38"/>
      <c r="M18" s="4">
        <v>45.66</v>
      </c>
      <c r="N18" s="38"/>
      <c r="O18" s="38"/>
      <c r="P18" s="49" t="s">
        <v>484</v>
      </c>
      <c r="Q18" s="32">
        <v>2025</v>
      </c>
      <c r="R18" s="32">
        <v>2</v>
      </c>
      <c r="S18" s="4">
        <v>387.89</v>
      </c>
      <c r="T18" s="4">
        <v>484.87</v>
      </c>
      <c r="U18" s="4">
        <v>781.86</v>
      </c>
      <c r="V18" s="4">
        <v>919.84</v>
      </c>
      <c r="W18" s="4">
        <v>1103.8</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-2.0264379476890578E-2</v>
      </c>
      <c r="E19" s="366">
        <f t="shared" si="0"/>
        <v>-0.11039894747155643</v>
      </c>
      <c r="F19" s="366">
        <f t="shared" si="0"/>
        <v>-3.7088849984682204E-2</v>
      </c>
      <c r="G19" s="366">
        <f t="shared" si="0"/>
        <v>4.7793251233746899E-3</v>
      </c>
      <c r="H19" s="366">
        <f t="shared" si="0"/>
        <v>2.6281756953649791E-2</v>
      </c>
      <c r="I19" s="366">
        <f t="shared" si="0"/>
        <v>4.9481095970158906</v>
      </c>
      <c r="J19" s="366">
        <f t="shared" si="0"/>
        <v>6.9070950927563896E-3</v>
      </c>
      <c r="K19" s="366"/>
      <c r="P19" s="29" t="s">
        <v>96</v>
      </c>
      <c r="Q19" s="2"/>
      <c r="R19" s="2"/>
      <c r="S19" s="367">
        <f>+(S18-S17)/S17</f>
        <v>9.3679252647739103E-3</v>
      </c>
      <c r="T19" s="367">
        <f>+(T18-T17)/T17</f>
        <v>9.388791739528668E-3</v>
      </c>
      <c r="U19" s="367">
        <f>+(U18-U17)/U17</f>
        <v>6.9027688345138618E-3</v>
      </c>
      <c r="V19" s="367">
        <f>+(V18-V17)/V17</f>
        <v>6.9072717918405076E-3</v>
      </c>
      <c r="W19" s="367">
        <f>+(W18-W17)/W17</f>
        <v>6.9054851627851233E-3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I1:K1"/>
    <mergeCell ref="P2:Q2"/>
    <mergeCell ref="R2:W2"/>
    <mergeCell ref="Z2:AH2"/>
    <mergeCell ref="P3:Q3"/>
    <mergeCell ref="R3:W3"/>
    <mergeCell ref="Z3:AA3"/>
    <mergeCell ref="AB3:AH3"/>
    <mergeCell ref="AA26:AI27"/>
    <mergeCell ref="P4:W4"/>
    <mergeCell ref="Z4:AG4"/>
    <mergeCell ref="A5:K5"/>
    <mergeCell ref="P5:W5"/>
    <mergeCell ref="AA19:AI20"/>
    <mergeCell ref="AA22:AI23"/>
  </mergeCells>
  <conditionalFormatting sqref="A1:W1048576">
    <cfRule type="expression" dxfId="415"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I43"/>
  <sheetViews>
    <sheetView showGridLines="0" view="pageBreakPreview" zoomScale="80" zoomScaleNormal="100" zoomScaleSheetLayoutView="80" workbookViewId="0">
      <selection activeCell="A18" sqref="A18"/>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4.5" customHeight="1" x14ac:dyDescent="0.35">
      <c r="A2" s="8" t="s">
        <v>8</v>
      </c>
      <c r="C2" s="17" t="s">
        <v>148</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48</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376.01</v>
      </c>
      <c r="E7" s="4">
        <v>57.43</v>
      </c>
      <c r="F7" s="4">
        <v>80.25</v>
      </c>
      <c r="G7" s="4">
        <v>293.48</v>
      </c>
      <c r="H7" s="4">
        <v>122.66</v>
      </c>
      <c r="I7" s="4">
        <v>7.08</v>
      </c>
      <c r="J7" s="4">
        <v>936.92</v>
      </c>
      <c r="K7" s="4"/>
      <c r="L7" s="38"/>
      <c r="M7" s="4">
        <v>40.49</v>
      </c>
      <c r="N7" s="38"/>
      <c r="O7" s="38"/>
      <c r="P7" s="49" t="s">
        <v>379</v>
      </c>
      <c r="Q7" s="32">
        <v>2024</v>
      </c>
      <c r="R7" s="32">
        <v>3</v>
      </c>
      <c r="S7" s="4">
        <v>387.69</v>
      </c>
      <c r="T7" s="4">
        <v>484.62</v>
      </c>
      <c r="U7" s="4">
        <v>796.38</v>
      </c>
      <c r="V7" s="4">
        <v>936.92</v>
      </c>
      <c r="W7" s="4">
        <v>1124.3</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390.11</v>
      </c>
      <c r="E8" s="4">
        <v>54.27</v>
      </c>
      <c r="F8" s="4">
        <v>83.22</v>
      </c>
      <c r="G8" s="4">
        <v>297.05</v>
      </c>
      <c r="H8" s="4">
        <v>123.27</v>
      </c>
      <c r="I8" s="4">
        <v>7.64</v>
      </c>
      <c r="J8" s="4">
        <v>955.55</v>
      </c>
      <c r="K8" s="4"/>
      <c r="L8" s="38"/>
      <c r="M8" s="4">
        <v>40.07</v>
      </c>
      <c r="N8" s="38"/>
      <c r="O8" s="38"/>
      <c r="P8" s="49" t="s">
        <v>382</v>
      </c>
      <c r="Q8" s="32">
        <v>2024</v>
      </c>
      <c r="R8" s="32">
        <v>4</v>
      </c>
      <c r="S8" s="4">
        <v>390.43</v>
      </c>
      <c r="T8" s="4">
        <v>488.03</v>
      </c>
      <c r="U8" s="4">
        <v>812.22</v>
      </c>
      <c r="V8" s="4">
        <v>955.55</v>
      </c>
      <c r="W8" s="4">
        <v>1146.6599999999999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398.17</v>
      </c>
      <c r="E9" s="4">
        <v>47.96</v>
      </c>
      <c r="F9" s="4">
        <v>82.69</v>
      </c>
      <c r="G9" s="4">
        <v>285.69</v>
      </c>
      <c r="H9" s="4">
        <v>123.83</v>
      </c>
      <c r="I9" s="4">
        <v>39.130000000000003</v>
      </c>
      <c r="J9" s="4">
        <v>977.48</v>
      </c>
      <c r="K9" s="4"/>
      <c r="L9" s="38"/>
      <c r="M9" s="4">
        <v>38.99</v>
      </c>
      <c r="N9" s="38"/>
      <c r="O9" s="38"/>
      <c r="P9" s="49" t="s">
        <v>385</v>
      </c>
      <c r="Q9" s="32">
        <v>2024</v>
      </c>
      <c r="R9" s="32">
        <v>5</v>
      </c>
      <c r="S9" s="4">
        <v>392.74</v>
      </c>
      <c r="T9" s="4">
        <v>490.93</v>
      </c>
      <c r="U9" s="4">
        <v>830.86</v>
      </c>
      <c r="V9" s="4">
        <v>977.48</v>
      </c>
      <c r="W9" s="4">
        <v>1172.97</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398.55</v>
      </c>
      <c r="E10" s="4">
        <v>52.84</v>
      </c>
      <c r="F10" s="4">
        <v>84.66</v>
      </c>
      <c r="G10" s="4">
        <v>282.14</v>
      </c>
      <c r="H10" s="4">
        <v>122.64</v>
      </c>
      <c r="I10" s="4">
        <v>25.96</v>
      </c>
      <c r="J10" s="4">
        <v>966.78</v>
      </c>
      <c r="K10" s="4"/>
      <c r="L10" s="38"/>
      <c r="M10" s="4">
        <v>37.83</v>
      </c>
      <c r="N10" s="38"/>
      <c r="O10" s="38"/>
      <c r="P10" s="49" t="s">
        <v>387</v>
      </c>
      <c r="Q10" s="32">
        <v>2024</v>
      </c>
      <c r="R10" s="32">
        <v>6</v>
      </c>
      <c r="S10" s="4">
        <v>394.4</v>
      </c>
      <c r="T10" s="4">
        <v>493</v>
      </c>
      <c r="U10" s="4">
        <v>821.76</v>
      </c>
      <c r="V10" s="4">
        <v>966.78</v>
      </c>
      <c r="W10" s="4">
        <v>1160.136</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399.8</v>
      </c>
      <c r="E11" s="4">
        <v>55.93</v>
      </c>
      <c r="F11" s="4">
        <v>83.17</v>
      </c>
      <c r="G11" s="4">
        <v>295.07</v>
      </c>
      <c r="H11" s="4">
        <v>124.54</v>
      </c>
      <c r="I11" s="4">
        <v>27.68</v>
      </c>
      <c r="J11" s="4">
        <v>986.2</v>
      </c>
      <c r="K11" s="4"/>
      <c r="L11" s="38"/>
      <c r="M11" s="4">
        <v>38.979999999999997</v>
      </c>
      <c r="N11" s="38"/>
      <c r="O11" s="38"/>
      <c r="P11" s="49" t="s">
        <v>391</v>
      </c>
      <c r="Q11" s="32">
        <v>2024</v>
      </c>
      <c r="R11" s="32">
        <v>7</v>
      </c>
      <c r="S11" s="4">
        <v>395.67</v>
      </c>
      <c r="T11" s="4">
        <v>494.59</v>
      </c>
      <c r="U11" s="4">
        <v>838.27</v>
      </c>
      <c r="V11" s="4">
        <v>986.2</v>
      </c>
      <c r="W11" s="4">
        <v>1183.44</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401.32</v>
      </c>
      <c r="E12" s="4">
        <v>57.14</v>
      </c>
      <c r="F12" s="4">
        <v>83.92</v>
      </c>
      <c r="G12" s="4">
        <v>294.55</v>
      </c>
      <c r="H12" s="4">
        <v>126.41</v>
      </c>
      <c r="I12" s="4">
        <v>32.68</v>
      </c>
      <c r="J12" s="4">
        <v>996.03</v>
      </c>
      <c r="K12" s="4"/>
      <c r="L12" s="38"/>
      <c r="M12" s="4">
        <v>39.79</v>
      </c>
      <c r="N12" s="38"/>
      <c r="O12" s="38"/>
      <c r="P12" s="49" t="s">
        <v>397</v>
      </c>
      <c r="Q12" s="32">
        <v>2024</v>
      </c>
      <c r="R12" s="32">
        <v>8</v>
      </c>
      <c r="S12" s="4">
        <v>398.41</v>
      </c>
      <c r="T12" s="4">
        <v>498.01</v>
      </c>
      <c r="U12" s="4">
        <v>846.62</v>
      </c>
      <c r="V12" s="4">
        <v>996.03</v>
      </c>
      <c r="W12" s="4">
        <v>1195.2359999999999</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391.88</v>
      </c>
      <c r="E13" s="4">
        <v>48.55</v>
      </c>
      <c r="F13" s="4">
        <v>81.84</v>
      </c>
      <c r="G13" s="4">
        <v>282.06</v>
      </c>
      <c r="H13" s="4">
        <v>128.9</v>
      </c>
      <c r="I13" s="4">
        <v>11.97</v>
      </c>
      <c r="J13" s="4">
        <v>945.2</v>
      </c>
      <c r="K13" s="4"/>
      <c r="L13" s="38"/>
      <c r="M13" s="4">
        <v>40.880000000000003</v>
      </c>
      <c r="N13" s="38"/>
      <c r="O13" s="38"/>
      <c r="P13" s="49" t="s">
        <v>400</v>
      </c>
      <c r="Q13" s="32">
        <v>2024</v>
      </c>
      <c r="R13" s="32">
        <v>9</v>
      </c>
      <c r="S13" s="4">
        <v>398.41</v>
      </c>
      <c r="T13" s="4">
        <v>498.01</v>
      </c>
      <c r="U13" s="4">
        <v>803.42</v>
      </c>
      <c r="V13" s="4">
        <v>945.2</v>
      </c>
      <c r="W13" s="4">
        <v>1134.24</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397.74</v>
      </c>
      <c r="E14" s="4">
        <v>52.27</v>
      </c>
      <c r="F14" s="4">
        <v>84.28</v>
      </c>
      <c r="G14" s="4">
        <v>282.74</v>
      </c>
      <c r="H14" s="4">
        <v>126.03</v>
      </c>
      <c r="I14" s="4">
        <v>1.96</v>
      </c>
      <c r="J14" s="4">
        <v>945.02</v>
      </c>
      <c r="K14" s="4"/>
      <c r="L14" s="38"/>
      <c r="M14" s="4">
        <v>40.42</v>
      </c>
      <c r="N14" s="38"/>
      <c r="O14" s="38"/>
      <c r="P14" s="49" t="s">
        <v>403</v>
      </c>
      <c r="Q14" s="32">
        <v>2024</v>
      </c>
      <c r="R14" s="32">
        <v>10</v>
      </c>
      <c r="S14" s="4">
        <v>399.38</v>
      </c>
      <c r="T14" s="4">
        <v>499.23</v>
      </c>
      <c r="U14" s="4">
        <v>803.27</v>
      </c>
      <c r="V14" s="4">
        <v>945.03</v>
      </c>
      <c r="W14" s="4">
        <v>1134.03</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398.48</v>
      </c>
      <c r="E15" s="4">
        <v>55.37</v>
      </c>
      <c r="F15" s="4">
        <v>83.61</v>
      </c>
      <c r="G15" s="4">
        <v>291.95999999999998</v>
      </c>
      <c r="H15" s="4">
        <v>124.74</v>
      </c>
      <c r="I15" s="4">
        <v>3.63</v>
      </c>
      <c r="J15" s="4">
        <v>957.79</v>
      </c>
      <c r="K15" s="4"/>
      <c r="L15" s="38"/>
      <c r="M15" s="4">
        <v>39.549999999999997</v>
      </c>
      <c r="N15" s="38"/>
      <c r="O15" s="38"/>
      <c r="P15" s="49" t="s">
        <v>404</v>
      </c>
      <c r="Q15" s="32">
        <v>2024</v>
      </c>
      <c r="R15" s="32">
        <v>11</v>
      </c>
      <c r="S15" s="4">
        <v>398.85</v>
      </c>
      <c r="T15" s="4">
        <v>498.57</v>
      </c>
      <c r="U15" s="4">
        <v>814.12</v>
      </c>
      <c r="V15" s="4">
        <v>957.79</v>
      </c>
      <c r="W15" s="4">
        <v>1149.348</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401.59</v>
      </c>
      <c r="E16" s="4">
        <v>58.19</v>
      </c>
      <c r="F16" s="4">
        <v>84.69</v>
      </c>
      <c r="G16" s="4">
        <v>299.75</v>
      </c>
      <c r="H16" s="4">
        <v>127.32</v>
      </c>
      <c r="I16" s="4">
        <v>5.0999999999999996</v>
      </c>
      <c r="J16" s="4">
        <v>976.64</v>
      </c>
      <c r="K16" s="4"/>
      <c r="L16" s="38"/>
      <c r="M16" s="4">
        <v>39.53</v>
      </c>
      <c r="N16" s="38"/>
      <c r="O16" s="38"/>
      <c r="P16" s="49" t="s">
        <v>413</v>
      </c>
      <c r="Q16" s="32">
        <v>2024</v>
      </c>
      <c r="R16" s="32">
        <v>12</v>
      </c>
      <c r="S16" s="4">
        <v>399.94</v>
      </c>
      <c r="T16" s="4">
        <v>499.92</v>
      </c>
      <c r="U16" s="4">
        <v>830.14</v>
      </c>
      <c r="V16" s="4">
        <v>976.64</v>
      </c>
      <c r="W16" s="4">
        <v>1171.9679999999998</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403.9</v>
      </c>
      <c r="E17" s="4">
        <v>56.03</v>
      </c>
      <c r="F17" s="4">
        <v>85.92</v>
      </c>
      <c r="G17" s="4">
        <v>292.11</v>
      </c>
      <c r="H17" s="4">
        <v>132.22999999999999</v>
      </c>
      <c r="I17" s="4">
        <v>14.46</v>
      </c>
      <c r="J17" s="4">
        <v>984.65</v>
      </c>
      <c r="K17" s="4"/>
      <c r="L17" s="38"/>
      <c r="M17" s="4">
        <v>40.24</v>
      </c>
      <c r="N17" s="38"/>
      <c r="O17" s="38"/>
      <c r="P17" s="49" t="s">
        <v>417</v>
      </c>
      <c r="Q17" s="32">
        <v>2025</v>
      </c>
      <c r="R17" s="32">
        <v>1</v>
      </c>
      <c r="S17" s="4">
        <v>401.77</v>
      </c>
      <c r="T17" s="4">
        <v>502.21</v>
      </c>
      <c r="U17" s="4">
        <v>836.96</v>
      </c>
      <c r="V17" s="4">
        <v>984.65</v>
      </c>
      <c r="W17" s="4">
        <v>1181.58</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400.59</v>
      </c>
      <c r="E18" s="4">
        <v>49.85</v>
      </c>
      <c r="F18" s="4">
        <v>84.97</v>
      </c>
      <c r="G18" s="4">
        <v>293.51</v>
      </c>
      <c r="H18" s="4">
        <v>132.81</v>
      </c>
      <c r="I18" s="4">
        <v>14.64</v>
      </c>
      <c r="J18" s="4">
        <v>976.37</v>
      </c>
      <c r="K18" s="4"/>
      <c r="L18" s="38"/>
      <c r="M18" s="4">
        <v>41.08</v>
      </c>
      <c r="N18" s="38"/>
      <c r="O18" s="38"/>
      <c r="P18" s="49" t="s">
        <v>484</v>
      </c>
      <c r="Q18" s="32">
        <v>2025</v>
      </c>
      <c r="R18" s="32">
        <v>2</v>
      </c>
      <c r="S18" s="4">
        <v>405.54</v>
      </c>
      <c r="T18" s="4">
        <v>506.92</v>
      </c>
      <c r="U18" s="4">
        <v>829.92</v>
      </c>
      <c r="V18" s="4">
        <v>976.37</v>
      </c>
      <c r="W18" s="4">
        <f>+V18*1.2</f>
        <v>1171.644</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-8.1950977964842849E-3</v>
      </c>
      <c r="E19" s="366">
        <f t="shared" si="0"/>
        <v>-0.11029805461359984</v>
      </c>
      <c r="F19" s="366">
        <f t="shared" si="0"/>
        <v>-1.1056797020484205E-2</v>
      </c>
      <c r="G19" s="366">
        <f t="shared" si="0"/>
        <v>4.792715073088827E-3</v>
      </c>
      <c r="H19" s="366">
        <f t="shared" si="0"/>
        <v>4.3862966044015163E-3</v>
      </c>
      <c r="I19" s="366">
        <f t="shared" si="0"/>
        <v>1.2448132780082968E-2</v>
      </c>
      <c r="J19" s="366">
        <f t="shared" si="0"/>
        <v>-8.409079368303431E-3</v>
      </c>
      <c r="K19" s="366"/>
      <c r="P19" s="29" t="s">
        <v>96</v>
      </c>
      <c r="Q19" s="2"/>
      <c r="R19" s="2"/>
      <c r="S19" s="367">
        <f>+(S18-S17)/S17</f>
        <v>9.3834781093661522E-3</v>
      </c>
      <c r="T19" s="367">
        <f>+(T18-T17)/T17</f>
        <v>9.3785468230422261E-3</v>
      </c>
      <c r="U19" s="367">
        <f>+(U18-U17)/U17</f>
        <v>-8.4113936149876663E-3</v>
      </c>
      <c r="V19" s="367">
        <f>+(V18-V17)/V17</f>
        <v>-8.409079368303431E-3</v>
      </c>
      <c r="W19" s="367">
        <f>+(W18-W17)/W17</f>
        <v>-8.4090793683033929E-3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I1:K1"/>
    <mergeCell ref="P2:Q2"/>
    <mergeCell ref="R2:W2"/>
    <mergeCell ref="Z2:AH2"/>
    <mergeCell ref="P3:Q3"/>
    <mergeCell ref="R3:W3"/>
    <mergeCell ref="Z3:AA3"/>
    <mergeCell ref="AB3:AH3"/>
    <mergeCell ref="AA26:AI27"/>
    <mergeCell ref="P4:W4"/>
    <mergeCell ref="Z4:AG4"/>
    <mergeCell ref="A5:K5"/>
    <mergeCell ref="P5:W5"/>
    <mergeCell ref="AA19:AI20"/>
    <mergeCell ref="AA22:AI23"/>
  </mergeCells>
  <conditionalFormatting sqref="A1:W1048576">
    <cfRule type="expression" dxfId="414" priority="1">
      <formula>ROW()=CELL("FILA")</formula>
    </cfRule>
  </conditionalFormatting>
  <conditionalFormatting sqref="I7:I14">
    <cfRule type="expression" dxfId="413" priority="4">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1" width="16" customWidth="1"/>
    <col min="2"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4" width="4" customWidth="1"/>
    <col min="15"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4.5" customHeight="1" x14ac:dyDescent="0.35">
      <c r="A2" s="8" t="s">
        <v>8</v>
      </c>
      <c r="C2" s="17" t="s">
        <v>149</v>
      </c>
      <c r="D2" s="17"/>
      <c r="E2" s="17"/>
      <c r="F2" s="17"/>
      <c r="G2" s="17"/>
      <c r="H2" s="17"/>
      <c r="I2" s="17"/>
      <c r="J2" s="17"/>
      <c r="K2" s="17"/>
      <c r="L2" s="51"/>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17" t="s">
        <v>23</v>
      </c>
      <c r="D3" s="17"/>
      <c r="E3" s="17"/>
      <c r="F3" s="17"/>
      <c r="G3" s="17"/>
      <c r="H3" s="17"/>
      <c r="I3" s="17"/>
      <c r="J3" s="17"/>
      <c r="K3" s="17"/>
      <c r="L3" s="51"/>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51"/>
      <c r="B4" s="451"/>
      <c r="C4" s="451"/>
      <c r="D4" s="451"/>
      <c r="E4" s="451"/>
      <c r="F4" s="451"/>
      <c r="G4" s="451"/>
      <c r="H4" s="451"/>
      <c r="I4" s="451"/>
      <c r="J4" s="451"/>
      <c r="K4" s="45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387.03</v>
      </c>
      <c r="E7" s="4">
        <v>57.43</v>
      </c>
      <c r="F7" s="4">
        <v>62.97</v>
      </c>
      <c r="G7" s="4">
        <v>293.48</v>
      </c>
      <c r="H7" s="4">
        <v>72</v>
      </c>
      <c r="I7" s="4">
        <v>5.32</v>
      </c>
      <c r="J7" s="4">
        <v>878.23</v>
      </c>
      <c r="K7" s="4"/>
      <c r="L7" s="38"/>
      <c r="M7" s="4"/>
      <c r="N7" s="38"/>
      <c r="O7" s="38"/>
      <c r="P7" s="49" t="s">
        <v>379</v>
      </c>
      <c r="Q7" s="32">
        <v>2024</v>
      </c>
      <c r="R7" s="32">
        <v>3</v>
      </c>
      <c r="S7" s="4"/>
      <c r="T7" s="4"/>
      <c r="U7" s="4"/>
      <c r="V7" s="4">
        <v>878.23</v>
      </c>
      <c r="W7" s="4">
        <v>1053.8800000000001</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436.53</v>
      </c>
      <c r="E8" s="4">
        <v>54.27</v>
      </c>
      <c r="F8" s="4">
        <v>70.66</v>
      </c>
      <c r="G8" s="4">
        <v>297.05</v>
      </c>
      <c r="H8" s="4">
        <v>76.11</v>
      </c>
      <c r="I8" s="4">
        <v>6.7</v>
      </c>
      <c r="J8" s="4">
        <v>941.32</v>
      </c>
      <c r="K8" s="4"/>
      <c r="L8" s="38"/>
      <c r="M8" s="4"/>
      <c r="N8" s="38"/>
      <c r="O8" s="38"/>
      <c r="P8" s="49" t="s">
        <v>382</v>
      </c>
      <c r="Q8" s="32">
        <v>2024</v>
      </c>
      <c r="R8" s="32">
        <v>4</v>
      </c>
      <c r="S8" s="4"/>
      <c r="T8" s="4"/>
      <c r="U8" s="4"/>
      <c r="V8" s="4">
        <v>941.32</v>
      </c>
      <c r="W8" s="4">
        <v>1129.5899999999999</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438.71</v>
      </c>
      <c r="E9" s="4">
        <v>47.96</v>
      </c>
      <c r="F9" s="4">
        <v>69.31</v>
      </c>
      <c r="G9" s="4">
        <v>285.69</v>
      </c>
      <c r="H9" s="4">
        <v>74.069999999999993</v>
      </c>
      <c r="I9" s="4">
        <v>37.950000000000003</v>
      </c>
      <c r="J9" s="4">
        <v>953.71</v>
      </c>
      <c r="K9" s="4"/>
      <c r="L9" s="38"/>
      <c r="M9" s="4"/>
      <c r="N9" s="38"/>
      <c r="O9" s="38"/>
      <c r="P9" s="49" t="s">
        <v>385</v>
      </c>
      <c r="Q9" s="32">
        <v>2024</v>
      </c>
      <c r="R9" s="32">
        <v>5</v>
      </c>
      <c r="S9" s="4"/>
      <c r="T9" s="4"/>
      <c r="U9" s="4"/>
      <c r="V9" s="4">
        <v>953.71</v>
      </c>
      <c r="W9" s="4">
        <v>1144.45</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395.18</v>
      </c>
      <c r="E10" s="4">
        <v>52.84</v>
      </c>
      <c r="F10" s="4">
        <v>64.62</v>
      </c>
      <c r="G10" s="4">
        <v>282.14</v>
      </c>
      <c r="H10" s="4">
        <v>117.41</v>
      </c>
      <c r="I10" s="4">
        <v>22.43</v>
      </c>
      <c r="J10" s="4">
        <v>934.61</v>
      </c>
      <c r="K10" s="4"/>
      <c r="L10" s="38"/>
      <c r="M10" s="4"/>
      <c r="N10" s="38"/>
      <c r="O10" s="38"/>
      <c r="P10" s="49" t="s">
        <v>387</v>
      </c>
      <c r="Q10" s="32">
        <v>2024</v>
      </c>
      <c r="R10" s="32">
        <v>6</v>
      </c>
      <c r="S10" s="4"/>
      <c r="T10" s="4"/>
      <c r="U10" s="4"/>
      <c r="V10" s="4">
        <v>934.61</v>
      </c>
      <c r="W10" s="4">
        <v>1121.5319999999999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345.3</v>
      </c>
      <c r="E11" s="4">
        <v>55.93</v>
      </c>
      <c r="F11" s="4">
        <v>56.6</v>
      </c>
      <c r="G11" s="4">
        <v>295.07</v>
      </c>
      <c r="H11" s="4">
        <v>115.62</v>
      </c>
      <c r="I11" s="4">
        <v>26.74</v>
      </c>
      <c r="J11" s="4">
        <v>895.26</v>
      </c>
      <c r="K11" s="4"/>
      <c r="L11" s="38"/>
      <c r="M11" s="4"/>
      <c r="N11" s="38"/>
      <c r="O11" s="38"/>
      <c r="P11" s="49" t="s">
        <v>391</v>
      </c>
      <c r="Q11" s="32">
        <v>2024</v>
      </c>
      <c r="R11" s="32">
        <v>7</v>
      </c>
      <c r="S11" s="4"/>
      <c r="T11" s="4"/>
      <c r="U11" s="4"/>
      <c r="V11" s="4">
        <v>895.26</v>
      </c>
      <c r="W11" s="4">
        <v>1074.31</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345.75</v>
      </c>
      <c r="E12" s="4">
        <v>57.14</v>
      </c>
      <c r="F12" s="4">
        <v>57.2</v>
      </c>
      <c r="G12" s="4">
        <v>294.55</v>
      </c>
      <c r="H12" s="4">
        <v>114.41</v>
      </c>
      <c r="I12" s="4">
        <v>27.81</v>
      </c>
      <c r="J12" s="4">
        <v>896.87</v>
      </c>
      <c r="K12" s="4"/>
      <c r="L12" s="38"/>
      <c r="M12" s="4"/>
      <c r="N12" s="38"/>
      <c r="O12" s="38"/>
      <c r="P12" s="49" t="s">
        <v>397</v>
      </c>
      <c r="Q12" s="32">
        <v>2024</v>
      </c>
      <c r="R12" s="32">
        <v>8</v>
      </c>
      <c r="S12" s="4"/>
      <c r="T12" s="4"/>
      <c r="U12" s="4"/>
      <c r="V12" s="4">
        <v>896.87</v>
      </c>
      <c r="W12" s="4">
        <v>1076.24</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387.41</v>
      </c>
      <c r="E13" s="4">
        <v>48.55</v>
      </c>
      <c r="F13" s="4">
        <v>62.37</v>
      </c>
      <c r="G13" s="4">
        <v>282.06</v>
      </c>
      <c r="H13" s="4">
        <v>111.8</v>
      </c>
      <c r="I13" s="4">
        <v>10.130000000000001</v>
      </c>
      <c r="J13" s="4">
        <v>902.32</v>
      </c>
      <c r="K13" s="4"/>
      <c r="L13" s="38"/>
      <c r="M13" s="4"/>
      <c r="N13" s="38"/>
      <c r="O13" s="38"/>
      <c r="P13" s="49" t="s">
        <v>400</v>
      </c>
      <c r="Q13" s="32">
        <v>2024</v>
      </c>
      <c r="R13" s="32">
        <v>9</v>
      </c>
      <c r="S13" s="4"/>
      <c r="T13" s="4"/>
      <c r="U13" s="4"/>
      <c r="V13" s="4">
        <v>902.32</v>
      </c>
      <c r="W13" s="4">
        <v>1082.7840000000001</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412</v>
      </c>
      <c r="B14" s="32">
        <v>2024</v>
      </c>
      <c r="C14" s="32">
        <v>10</v>
      </c>
      <c r="D14" s="4">
        <v>394.11</v>
      </c>
      <c r="E14" s="4">
        <v>52.27</v>
      </c>
      <c r="F14" s="4">
        <v>64.53</v>
      </c>
      <c r="G14" s="4">
        <v>282.74</v>
      </c>
      <c r="H14" s="4">
        <v>111.18</v>
      </c>
      <c r="I14" s="4">
        <v>1.1599999999999999</v>
      </c>
      <c r="J14" s="4">
        <v>905.98</v>
      </c>
      <c r="K14" s="4"/>
      <c r="L14" s="38"/>
      <c r="M14" s="4"/>
      <c r="N14" s="38"/>
      <c r="O14" s="38"/>
      <c r="P14" s="49" t="s">
        <v>403</v>
      </c>
      <c r="Q14" s="32">
        <v>2024</v>
      </c>
      <c r="R14" s="32">
        <v>10</v>
      </c>
      <c r="S14" s="4"/>
      <c r="T14" s="4"/>
      <c r="U14" s="4"/>
      <c r="V14" s="4">
        <v>905.98</v>
      </c>
      <c r="W14" s="4">
        <v>1087.1759999999999</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436.8</v>
      </c>
      <c r="E15" s="4">
        <v>55.37</v>
      </c>
      <c r="F15" s="4">
        <v>69.91</v>
      </c>
      <c r="G15" s="4">
        <v>291.95999999999998</v>
      </c>
      <c r="H15" s="4">
        <v>112.07</v>
      </c>
      <c r="I15" s="4">
        <v>22.08</v>
      </c>
      <c r="J15" s="4">
        <v>988.19</v>
      </c>
      <c r="K15" s="4"/>
      <c r="L15" s="38"/>
      <c r="M15" s="4"/>
      <c r="N15" s="38"/>
      <c r="O15" s="38"/>
      <c r="P15" s="49" t="s">
        <v>404</v>
      </c>
      <c r="Q15" s="32">
        <v>2024</v>
      </c>
      <c r="R15" s="32">
        <v>11</v>
      </c>
      <c r="S15" s="4"/>
      <c r="T15" s="4"/>
      <c r="U15" s="4"/>
      <c r="V15" s="4">
        <v>988.19</v>
      </c>
      <c r="W15" s="4">
        <v>1185.828</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383.6764</v>
      </c>
      <c r="E16" s="4">
        <v>58.1922</v>
      </c>
      <c r="F16" s="4">
        <v>63.019500000000001</v>
      </c>
      <c r="G16" s="4">
        <v>299.73989999999998</v>
      </c>
      <c r="H16" s="4">
        <v>114.8991</v>
      </c>
      <c r="I16" s="4">
        <v>24.623100000000001</v>
      </c>
      <c r="J16" s="4">
        <v>944.15020000000004</v>
      </c>
      <c r="K16" s="4"/>
      <c r="L16" s="38"/>
      <c r="M16" s="4"/>
      <c r="N16" s="38"/>
      <c r="O16" s="38"/>
      <c r="P16" s="49" t="s">
        <v>413</v>
      </c>
      <c r="Q16" s="32">
        <v>2024</v>
      </c>
      <c r="R16" s="32">
        <v>12</v>
      </c>
      <c r="S16" s="4"/>
      <c r="T16" s="4"/>
      <c r="U16" s="4"/>
      <c r="V16" s="4">
        <v>944.15020000000004</v>
      </c>
      <c r="W16" s="4">
        <v>1132.9802</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364.53230000000002</v>
      </c>
      <c r="E17" s="4">
        <v>56.032699999999998</v>
      </c>
      <c r="F17" s="4">
        <v>60.352699999999999</v>
      </c>
      <c r="G17" s="4">
        <v>292.1103</v>
      </c>
      <c r="H17" s="4">
        <v>115.233</v>
      </c>
      <c r="I17" s="4">
        <v>5.5099</v>
      </c>
      <c r="J17" s="4">
        <v>893.77089999999998</v>
      </c>
      <c r="K17" s="4"/>
      <c r="L17" s="38"/>
      <c r="M17" s="4"/>
      <c r="N17" s="38"/>
      <c r="O17" s="38"/>
      <c r="P17" s="49" t="s">
        <v>417</v>
      </c>
      <c r="Q17" s="32">
        <v>2025</v>
      </c>
      <c r="R17" s="32">
        <v>1</v>
      </c>
      <c r="S17" s="4"/>
      <c r="T17" s="4"/>
      <c r="U17" s="4"/>
      <c r="V17" s="4">
        <v>893.77089999999998</v>
      </c>
      <c r="W17" s="4">
        <v>1072.5251000000001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410.5924</v>
      </c>
      <c r="E18" s="4">
        <v>49.846699999999998</v>
      </c>
      <c r="F18" s="4">
        <v>65.527799999999999</v>
      </c>
      <c r="G18" s="4">
        <v>293.50639999999999</v>
      </c>
      <c r="H18" s="4">
        <f>107.7301+41.08</f>
        <v>148.81009999999998</v>
      </c>
      <c r="I18" s="4">
        <v>12.18</v>
      </c>
      <c r="J18" s="4">
        <v>939.38340000000005</v>
      </c>
      <c r="K18" s="4"/>
      <c r="L18" s="38"/>
      <c r="M18" s="4"/>
      <c r="N18" s="38"/>
      <c r="O18" s="38"/>
      <c r="P18" s="49" t="s">
        <v>484</v>
      </c>
      <c r="Q18" s="32">
        <v>2025</v>
      </c>
      <c r="R18" s="32">
        <v>2</v>
      </c>
      <c r="S18" s="4"/>
      <c r="T18" s="4"/>
      <c r="U18" s="4"/>
      <c r="V18" s="4">
        <v>939.38340000000005</v>
      </c>
      <c r="W18" s="4">
        <v>1127.2601</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0.12635396095215698</v>
      </c>
      <c r="E19" s="366">
        <f t="shared" si="0"/>
        <v>-0.1103998201050458</v>
      </c>
      <c r="F19" s="366">
        <f t="shared" si="0"/>
        <v>8.5747613611321452E-2</v>
      </c>
      <c r="G19" s="366">
        <f t="shared" si="0"/>
        <v>4.7793590297911092E-3</v>
      </c>
      <c r="H19" s="366">
        <f t="shared" si="0"/>
        <v>0.29138441245129409</v>
      </c>
      <c r="I19" s="366">
        <f t="shared" si="0"/>
        <v>1.210566434962522</v>
      </c>
      <c r="J19" s="366">
        <f t="shared" si="0"/>
        <v>5.1033771629843919E-2</v>
      </c>
      <c r="K19" s="366"/>
      <c r="P19" s="29" t="s">
        <v>96</v>
      </c>
      <c r="Q19" s="2"/>
      <c r="R19" s="2"/>
      <c r="S19" s="367" t="e">
        <f>+(S18-S17)/S17</f>
        <v>#DIV/0!</v>
      </c>
      <c r="T19" s="367" t="e">
        <f>+(T18-T17)/T17</f>
        <v>#DIV/0!</v>
      </c>
      <c r="U19" s="367" t="e">
        <f>+(U18-U17)/U17</f>
        <v>#DIV/0!</v>
      </c>
      <c r="V19" s="367">
        <f>+(V18-V17)/V17</f>
        <v>5.1033771629843919E-2</v>
      </c>
      <c r="W19" s="367">
        <f>+(W18-W17)/W17</f>
        <v>5.1033770678187297E-2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5">
    <mergeCell ref="I1:K1"/>
    <mergeCell ref="P2:Q2"/>
    <mergeCell ref="R2:W2"/>
    <mergeCell ref="Z2:AH2"/>
    <mergeCell ref="P3:Q3"/>
    <mergeCell ref="R3:W3"/>
    <mergeCell ref="Z3:AA3"/>
    <mergeCell ref="AB3:AH3"/>
    <mergeCell ref="AA26:AI27"/>
    <mergeCell ref="P4:W4"/>
    <mergeCell ref="Z4:AG4"/>
    <mergeCell ref="A5:K5"/>
    <mergeCell ref="P5:W5"/>
    <mergeCell ref="AA19:AI20"/>
    <mergeCell ref="AA22:AI23"/>
  </mergeCells>
  <conditionalFormatting sqref="A1:W1048576">
    <cfRule type="expression" dxfId="412" priority="1">
      <formula>ROW()=CELL("FILA")</formula>
    </cfRule>
  </conditionalFormatting>
  <conditionalFormatting sqref="I7:I14">
    <cfRule type="expression" dxfId="411" priority="6">
      <formula>ROW()=CELL("FILA")</formula>
    </cfRule>
  </conditionalFormatting>
  <conditionalFormatting sqref="I14:J15">
    <cfRule type="expression" dxfId="410" priority="3">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legacyDrawing r:id="rId3"/>
  <picture r:id="rId4"/>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6"/>
  <dimension ref="A1:KD37"/>
  <sheetViews>
    <sheetView showGridLines="0" view="pageBreakPreview" topLeftCell="JN1" zoomScaleNormal="100" zoomScaleSheetLayoutView="100" workbookViewId="0">
      <selection activeCell="KD31" sqref="KD31"/>
    </sheetView>
  </sheetViews>
  <sheetFormatPr baseColWidth="10" defaultRowHeight="15" x14ac:dyDescent="0.25"/>
  <cols>
    <col min="1" max="1" width="23.7109375" customWidth="1"/>
    <col min="2" max="2" width="12.42578125" customWidth="1"/>
    <col min="3" max="3" width="13.28515625" customWidth="1"/>
    <col min="4" max="4" width="12.42578125" customWidth="1"/>
    <col min="5" max="6" width="13.28515625" customWidth="1"/>
    <col min="7" max="7" width="14.7109375" customWidth="1"/>
    <col min="8" max="9" width="13.28515625" customWidth="1"/>
    <col min="10" max="10" width="2.140625" customWidth="1"/>
    <col min="11" max="11" width="23.7109375" customWidth="1"/>
    <col min="12" max="12" width="12.42578125" customWidth="1"/>
    <col min="13" max="13" width="13.28515625" customWidth="1"/>
    <col min="14" max="14" width="12.42578125" customWidth="1"/>
    <col min="15" max="16" width="13.28515625" customWidth="1"/>
    <col min="17" max="17" width="14.7109375" customWidth="1"/>
    <col min="18" max="19" width="13.28515625" customWidth="1"/>
    <col min="20" max="20" width="2.140625" customWidth="1"/>
    <col min="21" max="21" width="23.7109375" customWidth="1"/>
    <col min="22" max="22" width="13.28515625" customWidth="1"/>
    <col min="23" max="23" width="13.42578125" customWidth="1"/>
    <col min="24" max="24" width="13.28515625" customWidth="1"/>
    <col min="25" max="26" width="13.42578125" customWidth="1"/>
    <col min="27" max="27" width="14.85546875" customWidth="1"/>
    <col min="28" max="29" width="13.42578125" customWidth="1"/>
    <col min="30" max="30" width="2.140625" customWidth="1"/>
    <col min="31" max="31" width="23.7109375" customWidth="1"/>
    <col min="32" max="32" width="12.42578125" customWidth="1"/>
    <col min="33" max="33" width="13.28515625" customWidth="1"/>
    <col min="34" max="34" width="12.42578125" customWidth="1"/>
    <col min="35" max="36" width="13.28515625" customWidth="1"/>
    <col min="37" max="37" width="14.7109375" customWidth="1"/>
    <col min="38" max="39" width="13.28515625" customWidth="1"/>
    <col min="40" max="40" width="2.140625" customWidth="1"/>
    <col min="41" max="41" width="23.7109375" customWidth="1"/>
    <col min="42" max="42" width="12.42578125" customWidth="1"/>
    <col min="43" max="43" width="13.28515625" customWidth="1"/>
    <col min="44" max="44" width="12.42578125" customWidth="1"/>
    <col min="45" max="46" width="13.28515625" customWidth="1"/>
    <col min="47" max="47" width="14.7109375" customWidth="1"/>
    <col min="48" max="49" width="13.28515625" customWidth="1"/>
    <col min="50" max="50" width="2.140625" customWidth="1"/>
    <col min="51" max="51" width="23.7109375" customWidth="1"/>
    <col min="52" max="52" width="13.5703125" customWidth="1"/>
    <col min="53" max="53" width="13.28515625" customWidth="1"/>
    <col min="54" max="54" width="12.42578125" customWidth="1"/>
    <col min="55" max="56" width="13.28515625" customWidth="1"/>
    <col min="57" max="57" width="14.7109375" customWidth="1"/>
    <col min="58" max="59" width="13.28515625" customWidth="1"/>
    <col min="60" max="60" width="2.140625" customWidth="1"/>
    <col min="61" max="61" width="23.7109375" customWidth="1"/>
    <col min="62" max="62" width="15.140625" customWidth="1"/>
    <col min="63" max="63" width="13.28515625" customWidth="1"/>
    <col min="64" max="64" width="13.7109375" customWidth="1"/>
    <col min="65" max="66" width="13.28515625" customWidth="1"/>
    <col min="67" max="67" width="15.140625" customWidth="1"/>
    <col min="68" max="69" width="13.28515625" customWidth="1"/>
    <col min="70" max="70" width="2.140625" customWidth="1"/>
    <col min="71" max="71" width="23.7109375" customWidth="1"/>
    <col min="72" max="72" width="15.140625" customWidth="1"/>
    <col min="73" max="73" width="13.28515625" customWidth="1"/>
    <col min="74" max="74" width="14.85546875" customWidth="1"/>
    <col min="75" max="76" width="13.28515625" customWidth="1"/>
    <col min="77" max="77" width="15.140625" customWidth="1"/>
    <col min="78" max="79" width="13.28515625" customWidth="1"/>
    <col min="80" max="80" width="2.140625" customWidth="1"/>
    <col min="81" max="81" width="23.7109375" customWidth="1"/>
    <col min="82" max="82" width="15.140625" customWidth="1"/>
    <col min="83" max="83" width="13.28515625" customWidth="1"/>
    <col min="84" max="84" width="14.85546875" customWidth="1"/>
    <col min="85" max="85" width="15" customWidth="1"/>
    <col min="86" max="86" width="13.28515625" customWidth="1"/>
    <col min="87" max="87" width="15.140625" customWidth="1"/>
    <col min="88" max="89" width="13.28515625" customWidth="1"/>
    <col min="90" max="90" width="2.140625" customWidth="1"/>
    <col min="91" max="91" width="23.7109375" customWidth="1"/>
    <col min="92" max="92" width="15.140625" customWidth="1"/>
    <col min="93" max="93" width="15.85546875" customWidth="1"/>
    <col min="94" max="94" width="14.85546875" customWidth="1"/>
    <col min="95" max="95" width="13.28515625" customWidth="1"/>
    <col min="96" max="97" width="15.140625" customWidth="1"/>
    <col min="98" max="99" width="13.28515625" customWidth="1"/>
    <col min="100" max="100" width="2.140625" customWidth="1"/>
    <col min="101" max="101" width="18.42578125" customWidth="1"/>
    <col min="102" max="102" width="12.5703125" bestFit="1" customWidth="1"/>
    <col min="103" max="103" width="14" bestFit="1" customWidth="1"/>
    <col min="104" max="104" width="12.5703125" bestFit="1" customWidth="1"/>
    <col min="105" max="106" width="13.28515625" bestFit="1" customWidth="1"/>
    <col min="107" max="107" width="14.7109375" bestFit="1" customWidth="1"/>
    <col min="108" max="108" width="13.28515625" bestFit="1" customWidth="1"/>
    <col min="109" max="109" width="12.5703125" bestFit="1" customWidth="1"/>
    <col min="110" max="110" width="1.7109375" customWidth="1"/>
    <col min="111" max="111" width="22.28515625" customWidth="1"/>
    <col min="112" max="116" width="14" customWidth="1"/>
    <col min="117" max="117" width="14.5703125" customWidth="1"/>
    <col min="118" max="119" width="14" customWidth="1"/>
    <col min="120" max="120" width="1.7109375" customWidth="1"/>
    <col min="121" max="121" width="22.28515625" customWidth="1"/>
    <col min="122" max="126" width="14" customWidth="1"/>
    <col min="127" max="127" width="16" customWidth="1"/>
    <col min="128" max="129" width="14" customWidth="1"/>
    <col min="130" max="130" width="1.7109375" customWidth="1"/>
    <col min="131" max="131" width="22.28515625" customWidth="1"/>
    <col min="132" max="133" width="14" customWidth="1"/>
    <col min="134" max="134" width="15.5703125" customWidth="1"/>
    <col min="135" max="136" width="14" customWidth="1"/>
    <col min="137" max="137" width="14.5703125" customWidth="1"/>
    <col min="138" max="138" width="14" customWidth="1"/>
    <col min="139" max="139" width="14.42578125" customWidth="1"/>
    <col min="140" max="140" width="1.7109375" customWidth="1"/>
    <col min="141" max="141" width="22.28515625" customWidth="1"/>
    <col min="142" max="143" width="14" customWidth="1"/>
    <col min="144" max="144" width="15.5703125" customWidth="1"/>
    <col min="145" max="146" width="14" customWidth="1"/>
    <col min="147" max="147" width="17.7109375" bestFit="1" customWidth="1"/>
    <col min="148" max="148" width="14" customWidth="1"/>
    <col min="149" max="149" width="14.42578125" customWidth="1"/>
    <col min="150" max="150" width="1.7109375" customWidth="1"/>
    <col min="151" max="151" width="22.28515625" customWidth="1"/>
    <col min="152" max="153" width="14" customWidth="1"/>
    <col min="154" max="154" width="15.5703125" customWidth="1"/>
    <col min="155" max="156" width="14" customWidth="1"/>
    <col min="157" max="157" width="17.7109375" bestFit="1" customWidth="1"/>
    <col min="158" max="158" width="14" customWidth="1"/>
    <col min="159" max="159" width="14.42578125" customWidth="1"/>
    <col min="160" max="160" width="1.7109375" customWidth="1"/>
    <col min="161" max="161" width="22.28515625" customWidth="1"/>
    <col min="162" max="163" width="14" customWidth="1"/>
    <col min="164" max="164" width="15.5703125" customWidth="1"/>
    <col min="165" max="166" width="14" customWidth="1"/>
    <col min="167" max="167" width="17.7109375" bestFit="1" customWidth="1"/>
    <col min="168" max="168" width="14" customWidth="1"/>
    <col min="169" max="169" width="14.42578125" customWidth="1"/>
    <col min="170" max="171" width="2" style="365" customWidth="1"/>
    <col min="172" max="172" width="22.28515625" customWidth="1"/>
    <col min="173" max="174" width="14" customWidth="1"/>
    <col min="175" max="175" width="15.5703125" customWidth="1"/>
    <col min="176" max="177" width="14" customWidth="1"/>
    <col min="178" max="178" width="17.7109375" bestFit="1" customWidth="1"/>
    <col min="179" max="179" width="14" customWidth="1"/>
    <col min="180" max="180" width="14.42578125" customWidth="1"/>
    <col min="181" max="181" width="2" style="365" customWidth="1"/>
    <col min="182" max="182" width="23.5703125" customWidth="1"/>
    <col min="183" max="184" width="13.28515625" customWidth="1"/>
    <col min="185" max="185" width="13.85546875" customWidth="1"/>
    <col min="186" max="186" width="14.42578125" customWidth="1"/>
    <col min="187" max="188" width="18.7109375" customWidth="1"/>
    <col min="189" max="189" width="18.42578125" customWidth="1"/>
    <col min="190" max="190" width="14.7109375" customWidth="1"/>
    <col min="191" max="191" width="2" style="365" customWidth="1"/>
    <col min="192" max="192" width="23.7109375" bestFit="1" customWidth="1"/>
    <col min="193" max="193" width="12.5703125" bestFit="1" customWidth="1"/>
    <col min="194" max="194" width="14.7109375" bestFit="1" customWidth="1"/>
    <col min="195" max="196" width="13.28515625" bestFit="1" customWidth="1"/>
    <col min="197" max="197" width="12.5703125" bestFit="1" customWidth="1"/>
    <col min="198" max="198" width="15.42578125" bestFit="1" customWidth="1"/>
    <col min="199" max="200" width="12.5703125" bestFit="1" customWidth="1"/>
    <col min="201" max="201" width="2" style="365" customWidth="1"/>
    <col min="202" max="202" width="23.7109375" bestFit="1" customWidth="1"/>
    <col min="203" max="203" width="13.28515625" bestFit="1" customWidth="1"/>
    <col min="204" max="204" width="14.7109375" bestFit="1" customWidth="1"/>
    <col min="205" max="206" width="13.28515625" bestFit="1" customWidth="1"/>
    <col min="207" max="207" width="12.5703125" bestFit="1" customWidth="1"/>
    <col min="208" max="208" width="15.42578125" bestFit="1" customWidth="1"/>
    <col min="209" max="209" width="13.28515625" bestFit="1" customWidth="1"/>
    <col min="210" max="210" width="12.5703125" bestFit="1" customWidth="1"/>
    <col min="211" max="211" width="2" style="365" customWidth="1"/>
    <col min="212" max="212" width="23.7109375" bestFit="1" customWidth="1"/>
    <col min="213" max="213" width="13.28515625" bestFit="1" customWidth="1"/>
    <col min="214" max="214" width="14.7109375" bestFit="1" customWidth="1"/>
    <col min="215" max="216" width="13.28515625" bestFit="1" customWidth="1"/>
    <col min="217" max="217" width="15.28515625" customWidth="1"/>
    <col min="218" max="218" width="15.42578125" bestFit="1" customWidth="1"/>
    <col min="219" max="219" width="13.28515625" bestFit="1" customWidth="1"/>
    <col min="220" max="220" width="12.5703125" bestFit="1" customWidth="1"/>
    <col min="221" max="221" width="2" style="365" customWidth="1"/>
    <col min="222" max="222" width="23.7109375" bestFit="1" customWidth="1"/>
    <col min="223" max="223" width="13.28515625" bestFit="1" customWidth="1"/>
    <col min="224" max="224" width="14.7109375" bestFit="1" customWidth="1"/>
    <col min="225" max="226" width="13.28515625" bestFit="1" customWidth="1"/>
    <col min="227" max="227" width="15.28515625" customWidth="1"/>
    <col min="228" max="228" width="15.42578125" bestFit="1" customWidth="1"/>
    <col min="229" max="229" width="13.28515625" bestFit="1" customWidth="1"/>
    <col min="230" max="230" width="12.5703125" bestFit="1" customWidth="1"/>
    <col min="231" max="231" width="2" style="365" customWidth="1"/>
    <col min="232" max="232" width="23.7109375" bestFit="1" customWidth="1"/>
    <col min="233" max="233" width="13.28515625" bestFit="1" customWidth="1"/>
    <col min="234" max="234" width="14.7109375" bestFit="1" customWidth="1"/>
    <col min="235" max="236" width="13.28515625" bestFit="1" customWidth="1"/>
    <col min="237" max="237" width="15.28515625" customWidth="1"/>
    <col min="238" max="238" width="15.42578125" bestFit="1" customWidth="1"/>
    <col min="239" max="239" width="13.28515625" bestFit="1" customWidth="1"/>
    <col min="240" max="240" width="12.5703125" bestFit="1" customWidth="1"/>
    <col min="241" max="241" width="2" style="365" customWidth="1"/>
    <col min="242" max="242" width="23.7109375" bestFit="1" customWidth="1"/>
    <col min="243" max="243" width="13.28515625" bestFit="1" customWidth="1"/>
    <col min="244" max="244" width="14.7109375" bestFit="1" customWidth="1"/>
    <col min="245" max="246" width="13.28515625" bestFit="1" customWidth="1"/>
    <col min="247" max="247" width="15.28515625" customWidth="1"/>
    <col min="248" max="248" width="15.42578125" bestFit="1" customWidth="1"/>
    <col min="249" max="249" width="13.28515625" bestFit="1" customWidth="1"/>
    <col min="250" max="250" width="12.5703125" bestFit="1" customWidth="1"/>
    <col min="251" max="251" width="2" style="365" customWidth="1"/>
    <col min="252" max="252" width="23.7109375" bestFit="1" customWidth="1"/>
    <col min="253" max="253" width="13.28515625" bestFit="1" customWidth="1"/>
    <col min="254" max="254" width="14.7109375" bestFit="1" customWidth="1"/>
    <col min="255" max="256" width="13.28515625" bestFit="1" customWidth="1"/>
    <col min="257" max="257" width="15.28515625" customWidth="1"/>
    <col min="258" max="258" width="15.42578125" bestFit="1" customWidth="1"/>
    <col min="259" max="259" width="13.28515625" bestFit="1" customWidth="1"/>
    <col min="260" max="260" width="12.5703125" bestFit="1" customWidth="1"/>
    <col min="261" max="261" width="2" style="365" customWidth="1"/>
    <col min="262" max="262" width="23.7109375" bestFit="1" customWidth="1"/>
    <col min="263" max="263" width="13.28515625" bestFit="1" customWidth="1"/>
    <col min="264" max="264" width="14.7109375" bestFit="1" customWidth="1"/>
    <col min="265" max="266" width="13.28515625" bestFit="1" customWidth="1"/>
    <col min="267" max="267" width="15.28515625" customWidth="1"/>
    <col min="268" max="268" width="15.42578125" bestFit="1" customWidth="1"/>
    <col min="269" max="269" width="13.28515625" bestFit="1" customWidth="1"/>
    <col min="270" max="270" width="12.5703125" bestFit="1" customWidth="1"/>
    <col min="271" max="271" width="2" style="365" customWidth="1"/>
    <col min="272" max="272" width="23.7109375" bestFit="1" customWidth="1"/>
    <col min="273" max="273" width="13.28515625" bestFit="1" customWidth="1"/>
    <col min="274" max="274" width="14.7109375" bestFit="1" customWidth="1"/>
    <col min="275" max="276" width="13.28515625" bestFit="1" customWidth="1"/>
    <col min="277" max="277" width="15.28515625" customWidth="1"/>
    <col min="278" max="278" width="15.42578125" bestFit="1" customWidth="1"/>
    <col min="279" max="279" width="13.28515625" bestFit="1" customWidth="1"/>
    <col min="280" max="280" width="12.5703125" bestFit="1" customWidth="1"/>
    <col min="281" max="281" width="2" style="365" customWidth="1"/>
    <col min="282" max="282" width="23.7109375" bestFit="1" customWidth="1"/>
    <col min="283" max="283" width="14.42578125" customWidth="1"/>
    <col min="284" max="284" width="14.7109375" bestFit="1" customWidth="1"/>
    <col min="285" max="285" width="14.5703125" customWidth="1"/>
    <col min="286" max="286" width="13.28515625" bestFit="1" customWidth="1"/>
    <col min="287" max="287" width="15.28515625" customWidth="1"/>
    <col min="288" max="288" width="15.42578125" bestFit="1" customWidth="1"/>
    <col min="289" max="289" width="13.28515625" bestFit="1" customWidth="1"/>
    <col min="290" max="290" width="12.5703125" bestFit="1" customWidth="1"/>
  </cols>
  <sheetData>
    <row r="1" spans="1:290" ht="23.25" x14ac:dyDescent="0.35">
      <c r="A1" s="312" t="s">
        <v>65</v>
      </c>
      <c r="AG1" s="387">
        <v>1E-4</v>
      </c>
      <c r="AH1" s="388">
        <v>9.0000000000000006E-5</v>
      </c>
      <c r="AQ1" s="387">
        <v>1E-4</v>
      </c>
      <c r="AR1" s="388">
        <v>9.0000000000000006E-5</v>
      </c>
      <c r="BA1" s="387">
        <v>1E-4</v>
      </c>
      <c r="BB1" s="388">
        <v>9.0000000000000006E-5</v>
      </c>
      <c r="BK1" s="387">
        <v>1E-4</v>
      </c>
      <c r="BL1" s="388">
        <v>9.0000000000000006E-5</v>
      </c>
      <c r="BU1" s="387">
        <v>1E-4</v>
      </c>
      <c r="BV1" s="388">
        <v>9.0000000000000006E-5</v>
      </c>
      <c r="CE1" s="387">
        <v>1E-4</v>
      </c>
      <c r="CF1" s="388">
        <v>9.0000000000000006E-5</v>
      </c>
      <c r="CO1" s="387">
        <v>1E-4</v>
      </c>
      <c r="CP1" s="388">
        <v>9.0000000000000006E-5</v>
      </c>
    </row>
    <row r="2" spans="1:290" x14ac:dyDescent="0.25">
      <c r="A2" s="507" t="s">
        <v>274</v>
      </c>
      <c r="B2" s="507"/>
      <c r="C2" s="507"/>
      <c r="D2" s="507"/>
      <c r="E2" s="507"/>
      <c r="F2" s="507"/>
      <c r="G2" s="507"/>
      <c r="H2" s="507"/>
      <c r="I2" s="507"/>
      <c r="J2" s="365"/>
      <c r="K2" s="507" t="s">
        <v>274</v>
      </c>
      <c r="L2" s="507"/>
      <c r="M2" s="507"/>
      <c r="N2" s="507"/>
      <c r="O2" s="507"/>
      <c r="P2" s="507"/>
      <c r="Q2" s="507"/>
      <c r="R2" s="507"/>
      <c r="S2" s="507"/>
      <c r="T2" s="365"/>
      <c r="U2" s="507" t="s">
        <v>274</v>
      </c>
      <c r="V2" s="507"/>
      <c r="W2" s="507"/>
      <c r="X2" s="507"/>
      <c r="Y2" s="507"/>
      <c r="Z2" s="507"/>
      <c r="AA2" s="507"/>
      <c r="AB2" s="507"/>
      <c r="AC2" s="507"/>
      <c r="AD2" s="365"/>
      <c r="AE2" s="507" t="s">
        <v>274</v>
      </c>
      <c r="AF2" s="507"/>
      <c r="AG2" s="507"/>
      <c r="AH2" s="507"/>
      <c r="AI2" s="507"/>
      <c r="AJ2" s="507"/>
      <c r="AK2" s="507"/>
      <c r="AL2" s="507"/>
      <c r="AM2" s="507"/>
      <c r="AN2" s="365"/>
      <c r="AO2" s="507" t="s">
        <v>274</v>
      </c>
      <c r="AP2" s="507"/>
      <c r="AQ2" s="507"/>
      <c r="AR2" s="507"/>
      <c r="AS2" s="507"/>
      <c r="AT2" s="507"/>
      <c r="AU2" s="507"/>
      <c r="AV2" s="507"/>
      <c r="AW2" s="507"/>
      <c r="AX2" s="365"/>
      <c r="AY2" s="507" t="s">
        <v>274</v>
      </c>
      <c r="AZ2" s="507"/>
      <c r="BA2" s="507"/>
      <c r="BB2" s="507"/>
      <c r="BC2" s="507"/>
      <c r="BD2" s="507"/>
      <c r="BE2" s="507"/>
      <c r="BF2" s="507"/>
      <c r="BG2" s="507"/>
      <c r="BH2" s="365"/>
      <c r="BI2" s="507" t="s">
        <v>274</v>
      </c>
      <c r="BJ2" s="507"/>
      <c r="BK2" s="507"/>
      <c r="BL2" s="507"/>
      <c r="BM2" s="507"/>
      <c r="BN2" s="507"/>
      <c r="BO2" s="507"/>
      <c r="BP2" s="507"/>
      <c r="BQ2" s="507"/>
      <c r="BR2" s="365"/>
      <c r="BS2" s="507" t="s">
        <v>274</v>
      </c>
      <c r="BT2" s="507"/>
      <c r="BU2" s="507"/>
      <c r="BV2" s="507"/>
      <c r="BW2" s="507"/>
      <c r="BX2" s="507"/>
      <c r="BY2" s="507"/>
      <c r="BZ2" s="507"/>
      <c r="CA2" s="507"/>
      <c r="CB2" s="365"/>
      <c r="CC2" s="507" t="s">
        <v>274</v>
      </c>
      <c r="CD2" s="507"/>
      <c r="CE2" s="507"/>
      <c r="CF2" s="507"/>
      <c r="CG2" s="507"/>
      <c r="CH2" s="507"/>
      <c r="CI2" s="507"/>
      <c r="CJ2" s="507"/>
      <c r="CK2" s="507"/>
      <c r="CL2" s="365"/>
      <c r="CM2" s="507" t="s">
        <v>274</v>
      </c>
      <c r="CN2" s="507"/>
      <c r="CO2" s="507"/>
      <c r="CP2" s="507"/>
      <c r="CQ2" s="507"/>
      <c r="CR2" s="507"/>
      <c r="CS2" s="507"/>
      <c r="CT2" s="507"/>
      <c r="CU2" s="507"/>
      <c r="CV2" s="365"/>
      <c r="CW2" s="507" t="s">
        <v>274</v>
      </c>
      <c r="CX2" s="507"/>
      <c r="CY2" s="507"/>
      <c r="CZ2" s="507"/>
      <c r="DA2" s="507"/>
      <c r="DB2" s="507"/>
      <c r="DC2" s="507"/>
      <c r="DD2" s="507"/>
      <c r="DE2" s="507"/>
      <c r="DF2" s="365"/>
      <c r="DG2" s="507" t="s">
        <v>274</v>
      </c>
      <c r="DH2" s="507"/>
      <c r="DI2" s="507"/>
      <c r="DJ2" s="507"/>
      <c r="DK2" s="507"/>
      <c r="DL2" s="507"/>
      <c r="DM2" s="507"/>
      <c r="DN2" s="507"/>
      <c r="DO2" s="507"/>
      <c r="DP2" s="365"/>
      <c r="DQ2" s="507" t="s">
        <v>274</v>
      </c>
      <c r="DR2" s="507"/>
      <c r="DS2" s="507"/>
      <c r="DT2" s="507"/>
      <c r="DU2" s="507"/>
      <c r="DV2" s="507"/>
      <c r="DW2" s="507"/>
      <c r="DX2" s="507"/>
      <c r="DY2" s="507"/>
      <c r="DZ2" s="365"/>
      <c r="EA2" s="507" t="s">
        <v>274</v>
      </c>
      <c r="EB2" s="507"/>
      <c r="EC2" s="507"/>
      <c r="ED2" s="507"/>
      <c r="EE2" s="507"/>
      <c r="EF2" s="507"/>
      <c r="EG2" s="507"/>
      <c r="EH2" s="507"/>
      <c r="EI2" s="507"/>
      <c r="EJ2" s="365"/>
      <c r="EK2" s="507" t="s">
        <v>274</v>
      </c>
      <c r="EL2" s="507"/>
      <c r="EM2" s="507"/>
      <c r="EN2" s="507"/>
      <c r="EO2" s="507"/>
      <c r="EP2" s="507"/>
      <c r="EQ2" s="507"/>
      <c r="ER2" s="507"/>
      <c r="ES2" s="507"/>
      <c r="ET2" s="365"/>
      <c r="EU2" s="507" t="s">
        <v>274</v>
      </c>
      <c r="EV2" s="507"/>
      <c r="EW2" s="507"/>
      <c r="EX2" s="507"/>
      <c r="EY2" s="507"/>
      <c r="EZ2" s="507"/>
      <c r="FA2" s="507"/>
      <c r="FB2" s="507"/>
      <c r="FC2" s="507"/>
      <c r="FD2" s="365"/>
      <c r="FE2" s="507" t="s">
        <v>274</v>
      </c>
      <c r="FF2" s="507"/>
      <c r="FG2" s="507"/>
      <c r="FH2" s="507"/>
      <c r="FI2" s="507"/>
      <c r="FJ2" s="507"/>
      <c r="FK2" s="507"/>
      <c r="FL2" s="507"/>
      <c r="FM2" s="507"/>
      <c r="FP2" s="507" t="s">
        <v>274</v>
      </c>
      <c r="FQ2" s="507"/>
      <c r="FR2" s="507"/>
      <c r="FS2" s="507"/>
      <c r="FT2" s="507"/>
      <c r="FU2" s="507"/>
      <c r="FV2" s="507"/>
      <c r="FW2" s="507"/>
      <c r="FX2" s="507"/>
      <c r="FZ2" s="507" t="s">
        <v>274</v>
      </c>
      <c r="GA2" s="507"/>
      <c r="GB2" s="507"/>
      <c r="GC2" s="507"/>
      <c r="GD2" s="507"/>
      <c r="GE2" s="507"/>
      <c r="GF2" s="507"/>
      <c r="GG2" s="507"/>
      <c r="GH2" s="507"/>
      <c r="GJ2" s="507" t="s">
        <v>274</v>
      </c>
      <c r="GK2" s="507"/>
      <c r="GL2" s="507"/>
      <c r="GM2" s="507"/>
      <c r="GN2" s="507"/>
      <c r="GO2" s="507"/>
      <c r="GP2" s="507"/>
      <c r="GQ2" s="507"/>
      <c r="GR2" s="507"/>
      <c r="GT2" s="507" t="s">
        <v>274</v>
      </c>
      <c r="GU2" s="507"/>
      <c r="GV2" s="507"/>
      <c r="GW2" s="507"/>
      <c r="GX2" s="507"/>
      <c r="GY2" s="507"/>
      <c r="GZ2" s="507"/>
      <c r="HA2" s="507"/>
      <c r="HB2" s="507"/>
      <c r="HD2" s="507" t="s">
        <v>274</v>
      </c>
      <c r="HE2" s="507"/>
      <c r="HF2" s="507"/>
      <c r="HG2" s="507"/>
      <c r="HH2" s="507"/>
      <c r="HI2" s="507"/>
      <c r="HJ2" s="507"/>
      <c r="HK2" s="507"/>
      <c r="HL2" s="507"/>
      <c r="HN2" s="507" t="s">
        <v>274</v>
      </c>
      <c r="HO2" s="507"/>
      <c r="HP2" s="507"/>
      <c r="HQ2" s="507"/>
      <c r="HR2" s="507"/>
      <c r="HS2" s="507"/>
      <c r="HT2" s="507"/>
      <c r="HU2" s="507"/>
      <c r="HV2" s="507"/>
      <c r="HX2" s="507" t="s">
        <v>274</v>
      </c>
      <c r="HY2" s="507"/>
      <c r="HZ2" s="507"/>
      <c r="IA2" s="507"/>
      <c r="IB2" s="507"/>
      <c r="IC2" s="507"/>
      <c r="ID2" s="507"/>
      <c r="IE2" s="507"/>
      <c r="IF2" s="507"/>
      <c r="IH2" s="507" t="s">
        <v>274</v>
      </c>
      <c r="II2" s="507"/>
      <c r="IJ2" s="507"/>
      <c r="IK2" s="507"/>
      <c r="IL2" s="507"/>
      <c r="IM2" s="507"/>
      <c r="IN2" s="507"/>
      <c r="IO2" s="507"/>
      <c r="IP2" s="507"/>
      <c r="IR2" s="507" t="s">
        <v>274</v>
      </c>
      <c r="IS2" s="507"/>
      <c r="IT2" s="507"/>
      <c r="IU2" s="507"/>
      <c r="IV2" s="507"/>
      <c r="IW2" s="507"/>
      <c r="IX2" s="507"/>
      <c r="IY2" s="507"/>
      <c r="IZ2" s="507"/>
      <c r="JB2" s="507" t="s">
        <v>274</v>
      </c>
      <c r="JC2" s="507"/>
      <c r="JD2" s="507"/>
      <c r="JE2" s="507"/>
      <c r="JF2" s="507"/>
      <c r="JG2" s="507"/>
      <c r="JH2" s="507"/>
      <c r="JI2" s="507"/>
      <c r="JJ2" s="507"/>
      <c r="JL2" s="507" t="s">
        <v>274</v>
      </c>
      <c r="JM2" s="507"/>
      <c r="JN2" s="507"/>
      <c r="JO2" s="507"/>
      <c r="JP2" s="507"/>
      <c r="JQ2" s="507"/>
      <c r="JR2" s="507"/>
      <c r="JS2" s="507"/>
      <c r="JT2" s="507"/>
      <c r="JV2" s="507" t="s">
        <v>274</v>
      </c>
      <c r="JW2" s="507"/>
      <c r="JX2" s="507"/>
      <c r="JY2" s="507"/>
      <c r="JZ2" s="507"/>
      <c r="KA2" s="507"/>
      <c r="KB2" s="507"/>
      <c r="KC2" s="507"/>
      <c r="KD2" s="507"/>
    </row>
    <row r="3" spans="1:290" x14ac:dyDescent="0.25">
      <c r="A3" s="507" t="s">
        <v>288</v>
      </c>
      <c r="B3" s="507"/>
      <c r="C3" s="507"/>
      <c r="D3" s="507"/>
      <c r="E3" s="507"/>
      <c r="F3" s="507"/>
      <c r="G3" s="507"/>
      <c r="H3" s="507"/>
      <c r="I3" s="507"/>
      <c r="J3" s="365"/>
      <c r="K3" s="507" t="s">
        <v>289</v>
      </c>
      <c r="L3" s="507"/>
      <c r="M3" s="507"/>
      <c r="N3" s="507"/>
      <c r="O3" s="507"/>
      <c r="P3" s="507"/>
      <c r="Q3" s="507"/>
      <c r="R3" s="507"/>
      <c r="S3" s="507"/>
      <c r="T3" s="365"/>
      <c r="U3" s="507" t="s">
        <v>290</v>
      </c>
      <c r="V3" s="507"/>
      <c r="W3" s="507"/>
      <c r="X3" s="507"/>
      <c r="Y3" s="507"/>
      <c r="Z3" s="507"/>
      <c r="AA3" s="507"/>
      <c r="AB3" s="507"/>
      <c r="AC3" s="507"/>
      <c r="AD3" s="365"/>
      <c r="AE3" s="507" t="s">
        <v>301</v>
      </c>
      <c r="AF3" s="507"/>
      <c r="AG3" s="507"/>
      <c r="AH3" s="507"/>
      <c r="AI3" s="507"/>
      <c r="AJ3" s="507"/>
      <c r="AK3" s="507"/>
      <c r="AL3" s="507"/>
      <c r="AM3" s="507"/>
      <c r="AN3" s="365"/>
      <c r="AO3" s="507" t="s">
        <v>305</v>
      </c>
      <c r="AP3" s="507"/>
      <c r="AQ3" s="507"/>
      <c r="AR3" s="507"/>
      <c r="AS3" s="507"/>
      <c r="AT3" s="507"/>
      <c r="AU3" s="507"/>
      <c r="AV3" s="507"/>
      <c r="AW3" s="507"/>
      <c r="AX3" s="365"/>
      <c r="AY3" s="507" t="s">
        <v>321</v>
      </c>
      <c r="AZ3" s="507"/>
      <c r="BA3" s="507"/>
      <c r="BB3" s="507"/>
      <c r="BC3" s="507"/>
      <c r="BD3" s="507"/>
      <c r="BE3" s="507"/>
      <c r="BF3" s="507"/>
      <c r="BG3" s="507"/>
      <c r="BH3" s="365"/>
      <c r="BI3" s="507" t="s">
        <v>323</v>
      </c>
      <c r="BJ3" s="507"/>
      <c r="BK3" s="507"/>
      <c r="BL3" s="507"/>
      <c r="BM3" s="507"/>
      <c r="BN3" s="507"/>
      <c r="BO3" s="507"/>
      <c r="BP3" s="507"/>
      <c r="BQ3" s="507"/>
      <c r="BR3" s="365"/>
      <c r="BS3" s="507" t="s">
        <v>332</v>
      </c>
      <c r="BT3" s="507"/>
      <c r="BU3" s="507"/>
      <c r="BV3" s="507"/>
      <c r="BW3" s="507"/>
      <c r="BX3" s="507"/>
      <c r="BY3" s="507"/>
      <c r="BZ3" s="507"/>
      <c r="CA3" s="507"/>
      <c r="CB3" s="365"/>
      <c r="CC3" s="507" t="s">
        <v>334</v>
      </c>
      <c r="CD3" s="507"/>
      <c r="CE3" s="507"/>
      <c r="CF3" s="507"/>
      <c r="CG3" s="507"/>
      <c r="CH3" s="507"/>
      <c r="CI3" s="507"/>
      <c r="CJ3" s="507"/>
      <c r="CK3" s="507"/>
      <c r="CL3" s="365"/>
      <c r="CM3" s="507" t="s">
        <v>343</v>
      </c>
      <c r="CN3" s="507"/>
      <c r="CO3" s="507"/>
      <c r="CP3" s="507"/>
      <c r="CQ3" s="507"/>
      <c r="CR3" s="507"/>
      <c r="CS3" s="507"/>
      <c r="CT3" s="507"/>
      <c r="CU3" s="507"/>
      <c r="CV3" s="365"/>
      <c r="CW3" s="507" t="s">
        <v>345</v>
      </c>
      <c r="CX3" s="507"/>
      <c r="CY3" s="507"/>
      <c r="CZ3" s="507"/>
      <c r="DA3" s="507"/>
      <c r="DB3" s="507"/>
      <c r="DC3" s="507"/>
      <c r="DD3" s="507"/>
      <c r="DE3" s="507"/>
      <c r="DF3" s="365"/>
      <c r="DG3" s="507" t="s">
        <v>352</v>
      </c>
      <c r="DH3" s="507"/>
      <c r="DI3" s="507"/>
      <c r="DJ3" s="507"/>
      <c r="DK3" s="507"/>
      <c r="DL3" s="507"/>
      <c r="DM3" s="507"/>
      <c r="DN3" s="507"/>
      <c r="DO3" s="507"/>
      <c r="DP3" s="365"/>
      <c r="DQ3" s="507" t="s">
        <v>353</v>
      </c>
      <c r="DR3" s="507"/>
      <c r="DS3" s="507"/>
      <c r="DT3" s="507"/>
      <c r="DU3" s="507"/>
      <c r="DV3" s="507"/>
      <c r="DW3" s="507"/>
      <c r="DX3" s="507"/>
      <c r="DY3" s="507"/>
      <c r="DZ3" s="365"/>
      <c r="EA3" s="507" t="s">
        <v>354</v>
      </c>
      <c r="EB3" s="507"/>
      <c r="EC3" s="507"/>
      <c r="ED3" s="507"/>
      <c r="EE3" s="507"/>
      <c r="EF3" s="507"/>
      <c r="EG3" s="507"/>
      <c r="EH3" s="507"/>
      <c r="EI3" s="507"/>
      <c r="EJ3" s="365"/>
      <c r="EK3" s="507" t="s">
        <v>368</v>
      </c>
      <c r="EL3" s="507"/>
      <c r="EM3" s="507"/>
      <c r="EN3" s="507"/>
      <c r="EO3" s="507"/>
      <c r="EP3" s="507"/>
      <c r="EQ3" s="507"/>
      <c r="ER3" s="507"/>
      <c r="ES3" s="507"/>
      <c r="ET3" s="365"/>
      <c r="EU3" s="507" t="s">
        <v>370</v>
      </c>
      <c r="EV3" s="507"/>
      <c r="EW3" s="507"/>
      <c r="EX3" s="507"/>
      <c r="EY3" s="507"/>
      <c r="EZ3" s="507"/>
      <c r="FA3" s="507"/>
      <c r="FB3" s="507"/>
      <c r="FC3" s="507"/>
      <c r="FD3" s="365"/>
      <c r="FE3" s="507" t="s">
        <v>376</v>
      </c>
      <c r="FF3" s="507"/>
      <c r="FG3" s="507"/>
      <c r="FH3" s="507"/>
      <c r="FI3" s="507"/>
      <c r="FJ3" s="507"/>
      <c r="FK3" s="507"/>
      <c r="FL3" s="507"/>
      <c r="FM3" s="507"/>
      <c r="FP3" s="507" t="s">
        <v>380</v>
      </c>
      <c r="FQ3" s="507"/>
      <c r="FR3" s="507"/>
      <c r="FS3" s="507"/>
      <c r="FT3" s="507"/>
      <c r="FU3" s="507"/>
      <c r="FV3" s="507"/>
      <c r="FW3" s="507"/>
      <c r="FX3" s="507"/>
      <c r="FZ3" s="507" t="s">
        <v>383</v>
      </c>
      <c r="GA3" s="507"/>
      <c r="GB3" s="507"/>
      <c r="GC3" s="507"/>
      <c r="GD3" s="507"/>
      <c r="GE3" s="507"/>
      <c r="GF3" s="507"/>
      <c r="GG3" s="507"/>
      <c r="GH3" s="507"/>
      <c r="GJ3" s="507" t="s">
        <v>386</v>
      </c>
      <c r="GK3" s="507"/>
      <c r="GL3" s="507"/>
      <c r="GM3" s="507"/>
      <c r="GN3" s="507"/>
      <c r="GO3" s="507"/>
      <c r="GP3" s="507"/>
      <c r="GQ3" s="507"/>
      <c r="GR3" s="507"/>
      <c r="GT3" s="507" t="s">
        <v>388</v>
      </c>
      <c r="GU3" s="507"/>
      <c r="GV3" s="507"/>
      <c r="GW3" s="507"/>
      <c r="GX3" s="507"/>
      <c r="GY3" s="507"/>
      <c r="GZ3" s="507"/>
      <c r="HA3" s="507"/>
      <c r="HB3" s="507"/>
      <c r="HD3" s="507" t="s">
        <v>392</v>
      </c>
      <c r="HE3" s="507"/>
      <c r="HF3" s="507"/>
      <c r="HG3" s="507"/>
      <c r="HH3" s="507"/>
      <c r="HI3" s="507"/>
      <c r="HJ3" s="507"/>
      <c r="HK3" s="507"/>
      <c r="HL3" s="507"/>
      <c r="HN3" s="507" t="s">
        <v>398</v>
      </c>
      <c r="HO3" s="507"/>
      <c r="HP3" s="507"/>
      <c r="HQ3" s="507"/>
      <c r="HR3" s="507"/>
      <c r="HS3" s="507"/>
      <c r="HT3" s="507"/>
      <c r="HU3" s="507"/>
      <c r="HV3" s="507"/>
      <c r="HX3" s="507" t="s">
        <v>401</v>
      </c>
      <c r="HY3" s="507"/>
      <c r="HZ3" s="507"/>
      <c r="IA3" s="507"/>
      <c r="IB3" s="507"/>
      <c r="IC3" s="507"/>
      <c r="ID3" s="507"/>
      <c r="IE3" s="507"/>
      <c r="IF3" s="507"/>
      <c r="IH3" s="507" t="s">
        <v>402</v>
      </c>
      <c r="II3" s="507"/>
      <c r="IJ3" s="507"/>
      <c r="IK3" s="507"/>
      <c r="IL3" s="507"/>
      <c r="IM3" s="507"/>
      <c r="IN3" s="507"/>
      <c r="IO3" s="507"/>
      <c r="IP3" s="507"/>
      <c r="IR3" s="507" t="s">
        <v>405</v>
      </c>
      <c r="IS3" s="507"/>
      <c r="IT3" s="507"/>
      <c r="IU3" s="507"/>
      <c r="IV3" s="507"/>
      <c r="IW3" s="507"/>
      <c r="IX3" s="507"/>
      <c r="IY3" s="507"/>
      <c r="IZ3" s="507"/>
      <c r="JB3" s="507" t="s">
        <v>414</v>
      </c>
      <c r="JC3" s="507"/>
      <c r="JD3" s="507"/>
      <c r="JE3" s="507"/>
      <c r="JF3" s="507"/>
      <c r="JG3" s="507"/>
      <c r="JH3" s="507"/>
      <c r="JI3" s="507"/>
      <c r="JJ3" s="507"/>
      <c r="JL3" s="507" t="s">
        <v>418</v>
      </c>
      <c r="JM3" s="507"/>
      <c r="JN3" s="507"/>
      <c r="JO3" s="507"/>
      <c r="JP3" s="507"/>
      <c r="JQ3" s="507"/>
      <c r="JR3" s="507"/>
      <c r="JS3" s="507"/>
      <c r="JT3" s="507"/>
      <c r="JV3" s="507" t="s">
        <v>430</v>
      </c>
      <c r="JW3" s="507"/>
      <c r="JX3" s="507"/>
      <c r="JY3" s="507"/>
      <c r="JZ3" s="507"/>
      <c r="KA3" s="507"/>
      <c r="KB3" s="507"/>
      <c r="KC3" s="507"/>
      <c r="KD3" s="507"/>
    </row>
    <row r="4" spans="1:290" ht="15.75" thickBot="1" x14ac:dyDescent="0.3">
      <c r="A4" s="9" t="s">
        <v>275</v>
      </c>
      <c r="B4" s="9" t="s">
        <v>2</v>
      </c>
      <c r="C4" s="9" t="s">
        <v>3</v>
      </c>
      <c r="D4" s="9" t="s">
        <v>4</v>
      </c>
      <c r="E4" s="9" t="s">
        <v>5</v>
      </c>
      <c r="F4" s="9" t="s">
        <v>6</v>
      </c>
      <c r="G4" s="9" t="s">
        <v>7</v>
      </c>
      <c r="H4" s="9" t="s">
        <v>104</v>
      </c>
      <c r="I4" s="9" t="s">
        <v>102</v>
      </c>
      <c r="J4" s="365"/>
      <c r="K4" s="9" t="s">
        <v>275</v>
      </c>
      <c r="L4" s="9" t="s">
        <v>2</v>
      </c>
      <c r="M4" s="9" t="s">
        <v>3</v>
      </c>
      <c r="N4" s="9" t="s">
        <v>4</v>
      </c>
      <c r="O4" s="9" t="s">
        <v>5</v>
      </c>
      <c r="P4" s="9" t="s">
        <v>6</v>
      </c>
      <c r="Q4" s="9" t="s">
        <v>7</v>
      </c>
      <c r="R4" s="9" t="s">
        <v>104</v>
      </c>
      <c r="S4" s="9" t="s">
        <v>102</v>
      </c>
      <c r="T4" s="365"/>
      <c r="U4" s="9" t="s">
        <v>275</v>
      </c>
      <c r="V4" s="9" t="s">
        <v>2</v>
      </c>
      <c r="W4" s="9" t="s">
        <v>3</v>
      </c>
      <c r="X4" s="9" t="s">
        <v>4</v>
      </c>
      <c r="Y4" s="9" t="s">
        <v>5</v>
      </c>
      <c r="Z4" s="9" t="s">
        <v>6</v>
      </c>
      <c r="AA4" s="9" t="s">
        <v>7</v>
      </c>
      <c r="AB4" s="9" t="s">
        <v>104</v>
      </c>
      <c r="AC4" s="9" t="s">
        <v>102</v>
      </c>
      <c r="AD4" s="365"/>
      <c r="AE4" s="9" t="s">
        <v>275</v>
      </c>
      <c r="AF4" s="9" t="s">
        <v>2</v>
      </c>
      <c r="AG4" s="9" t="s">
        <v>3</v>
      </c>
      <c r="AH4" s="9" t="s">
        <v>4</v>
      </c>
      <c r="AI4" s="9" t="s">
        <v>5</v>
      </c>
      <c r="AJ4" s="9" t="s">
        <v>6</v>
      </c>
      <c r="AK4" s="9" t="s">
        <v>7</v>
      </c>
      <c r="AL4" s="9" t="s">
        <v>104</v>
      </c>
      <c r="AM4" s="9" t="s">
        <v>102</v>
      </c>
      <c r="AN4" s="365"/>
      <c r="AO4" s="9" t="s">
        <v>275</v>
      </c>
      <c r="AP4" s="9" t="s">
        <v>2</v>
      </c>
      <c r="AQ4" s="9" t="s">
        <v>3</v>
      </c>
      <c r="AR4" s="9" t="s">
        <v>4</v>
      </c>
      <c r="AS4" s="9" t="s">
        <v>5</v>
      </c>
      <c r="AT4" s="9" t="s">
        <v>6</v>
      </c>
      <c r="AU4" s="9" t="s">
        <v>7</v>
      </c>
      <c r="AV4" s="9" t="s">
        <v>104</v>
      </c>
      <c r="AW4" s="9" t="s">
        <v>102</v>
      </c>
      <c r="AX4" s="365"/>
      <c r="AY4" s="9" t="s">
        <v>275</v>
      </c>
      <c r="AZ4" s="9" t="s">
        <v>2</v>
      </c>
      <c r="BA4" s="9" t="s">
        <v>3</v>
      </c>
      <c r="BB4" s="9" t="s">
        <v>4</v>
      </c>
      <c r="BC4" s="9" t="s">
        <v>5</v>
      </c>
      <c r="BD4" s="9" t="s">
        <v>6</v>
      </c>
      <c r="BE4" s="9" t="s">
        <v>7</v>
      </c>
      <c r="BF4" s="9" t="s">
        <v>104</v>
      </c>
      <c r="BG4" s="9" t="s">
        <v>102</v>
      </c>
      <c r="BH4" s="365"/>
      <c r="BI4" s="9" t="s">
        <v>275</v>
      </c>
      <c r="BJ4" s="9" t="s">
        <v>2</v>
      </c>
      <c r="BK4" s="9" t="s">
        <v>3</v>
      </c>
      <c r="BL4" s="9" t="s">
        <v>4</v>
      </c>
      <c r="BM4" s="9" t="s">
        <v>5</v>
      </c>
      <c r="BN4" s="9" t="s">
        <v>6</v>
      </c>
      <c r="BO4" s="9" t="s">
        <v>7</v>
      </c>
      <c r="BP4" s="9" t="s">
        <v>104</v>
      </c>
      <c r="BQ4" s="9" t="s">
        <v>102</v>
      </c>
      <c r="BR4" s="365"/>
      <c r="BS4" s="9" t="s">
        <v>275</v>
      </c>
      <c r="BT4" s="9" t="s">
        <v>2</v>
      </c>
      <c r="BU4" s="9" t="s">
        <v>3</v>
      </c>
      <c r="BV4" s="9" t="s">
        <v>4</v>
      </c>
      <c r="BW4" s="9" t="s">
        <v>5</v>
      </c>
      <c r="BX4" s="9" t="s">
        <v>6</v>
      </c>
      <c r="BY4" s="9" t="s">
        <v>7</v>
      </c>
      <c r="BZ4" s="9" t="s">
        <v>104</v>
      </c>
      <c r="CA4" s="9" t="s">
        <v>102</v>
      </c>
      <c r="CB4" s="365"/>
      <c r="CC4" s="9" t="s">
        <v>275</v>
      </c>
      <c r="CD4" s="9" t="s">
        <v>2</v>
      </c>
      <c r="CE4" s="9" t="s">
        <v>3</v>
      </c>
      <c r="CF4" s="9" t="s">
        <v>4</v>
      </c>
      <c r="CG4" s="9" t="s">
        <v>5</v>
      </c>
      <c r="CH4" s="9" t="s">
        <v>6</v>
      </c>
      <c r="CI4" s="9" t="s">
        <v>7</v>
      </c>
      <c r="CJ4" s="9" t="s">
        <v>104</v>
      </c>
      <c r="CK4" s="9" t="s">
        <v>102</v>
      </c>
      <c r="CL4" s="365"/>
      <c r="CM4" s="9" t="s">
        <v>275</v>
      </c>
      <c r="CN4" s="9" t="s">
        <v>2</v>
      </c>
      <c r="CO4" s="9" t="s">
        <v>3</v>
      </c>
      <c r="CP4" s="9" t="s">
        <v>4</v>
      </c>
      <c r="CQ4" s="9" t="s">
        <v>5</v>
      </c>
      <c r="CR4" s="9" t="s">
        <v>6</v>
      </c>
      <c r="CS4" s="9" t="s">
        <v>7</v>
      </c>
      <c r="CT4" s="9" t="s">
        <v>104</v>
      </c>
      <c r="CU4" s="9" t="s">
        <v>102</v>
      </c>
      <c r="CV4" s="365"/>
      <c r="CW4" s="9" t="s">
        <v>275</v>
      </c>
      <c r="CX4" s="9" t="s">
        <v>2</v>
      </c>
      <c r="CY4" s="9" t="s">
        <v>3</v>
      </c>
      <c r="CZ4" s="9" t="s">
        <v>4</v>
      </c>
      <c r="DA4" s="9" t="s">
        <v>5</v>
      </c>
      <c r="DB4" s="9" t="s">
        <v>6</v>
      </c>
      <c r="DC4" s="9" t="s">
        <v>7</v>
      </c>
      <c r="DD4" s="9" t="s">
        <v>104</v>
      </c>
      <c r="DE4" s="9" t="s">
        <v>102</v>
      </c>
      <c r="DF4" s="365"/>
      <c r="DG4" s="9" t="s">
        <v>275</v>
      </c>
      <c r="DH4" s="9" t="s">
        <v>2</v>
      </c>
      <c r="DI4" s="9" t="s">
        <v>3</v>
      </c>
      <c r="DJ4" s="9" t="s">
        <v>4</v>
      </c>
      <c r="DK4" s="9" t="s">
        <v>5</v>
      </c>
      <c r="DL4" s="9" t="s">
        <v>6</v>
      </c>
      <c r="DM4" s="9" t="s">
        <v>7</v>
      </c>
      <c r="DN4" s="9" t="s">
        <v>104</v>
      </c>
      <c r="DO4" s="9" t="s">
        <v>102</v>
      </c>
      <c r="DP4" s="365"/>
      <c r="DQ4" s="9" t="s">
        <v>275</v>
      </c>
      <c r="DR4" s="9" t="s">
        <v>2</v>
      </c>
      <c r="DS4" s="9" t="s">
        <v>3</v>
      </c>
      <c r="DT4" s="9" t="s">
        <v>4</v>
      </c>
      <c r="DU4" s="9" t="s">
        <v>5</v>
      </c>
      <c r="DV4" s="9" t="s">
        <v>6</v>
      </c>
      <c r="DW4" s="9" t="s">
        <v>7</v>
      </c>
      <c r="DX4" s="9" t="s">
        <v>104</v>
      </c>
      <c r="DY4" s="9" t="s">
        <v>102</v>
      </c>
      <c r="DZ4" s="365"/>
      <c r="EA4" s="9" t="s">
        <v>275</v>
      </c>
      <c r="EB4" s="9" t="s">
        <v>2</v>
      </c>
      <c r="EC4" s="9" t="s">
        <v>3</v>
      </c>
      <c r="ED4" s="9" t="s">
        <v>4</v>
      </c>
      <c r="EE4" s="9" t="s">
        <v>5</v>
      </c>
      <c r="EF4" s="9" t="s">
        <v>6</v>
      </c>
      <c r="EG4" s="9" t="s">
        <v>7</v>
      </c>
      <c r="EH4" s="9" t="s">
        <v>104</v>
      </c>
      <c r="EI4" s="9" t="s">
        <v>102</v>
      </c>
      <c r="EJ4" s="365"/>
      <c r="EK4" s="9" t="s">
        <v>275</v>
      </c>
      <c r="EL4" s="9" t="s">
        <v>2</v>
      </c>
      <c r="EM4" s="9" t="s">
        <v>3</v>
      </c>
      <c r="EN4" s="9" t="s">
        <v>4</v>
      </c>
      <c r="EO4" s="9" t="s">
        <v>5</v>
      </c>
      <c r="EP4" s="9" t="s">
        <v>6</v>
      </c>
      <c r="EQ4" s="9" t="s">
        <v>7</v>
      </c>
      <c r="ER4" s="9" t="s">
        <v>104</v>
      </c>
      <c r="ES4" s="9" t="s">
        <v>102</v>
      </c>
      <c r="ET4" s="365"/>
      <c r="EU4" s="9" t="s">
        <v>275</v>
      </c>
      <c r="EV4" s="9" t="s">
        <v>2</v>
      </c>
      <c r="EW4" s="9" t="s">
        <v>3</v>
      </c>
      <c r="EX4" s="9" t="s">
        <v>4</v>
      </c>
      <c r="EY4" s="9" t="s">
        <v>5</v>
      </c>
      <c r="EZ4" s="9" t="s">
        <v>6</v>
      </c>
      <c r="FA4" s="9" t="s">
        <v>7</v>
      </c>
      <c r="FB4" s="9" t="s">
        <v>104</v>
      </c>
      <c r="FC4" s="9" t="s">
        <v>102</v>
      </c>
      <c r="FD4" s="365"/>
      <c r="FE4" s="9" t="s">
        <v>275</v>
      </c>
      <c r="FF4" s="9" t="s">
        <v>2</v>
      </c>
      <c r="FG4" s="9" t="s">
        <v>3</v>
      </c>
      <c r="FH4" s="9" t="s">
        <v>4</v>
      </c>
      <c r="FI4" s="9" t="s">
        <v>5</v>
      </c>
      <c r="FJ4" s="9" t="s">
        <v>6</v>
      </c>
      <c r="FK4" s="9" t="s">
        <v>7</v>
      </c>
      <c r="FL4" s="9" t="s">
        <v>104</v>
      </c>
      <c r="FM4" s="9" t="s">
        <v>102</v>
      </c>
      <c r="FP4" s="9" t="s">
        <v>275</v>
      </c>
      <c r="FQ4" s="9" t="s">
        <v>2</v>
      </c>
      <c r="FR4" s="9" t="s">
        <v>3</v>
      </c>
      <c r="FS4" s="9" t="s">
        <v>4</v>
      </c>
      <c r="FT4" s="9" t="s">
        <v>5</v>
      </c>
      <c r="FU4" s="9" t="s">
        <v>6</v>
      </c>
      <c r="FV4" s="9" t="s">
        <v>7</v>
      </c>
      <c r="FW4" s="9" t="s">
        <v>104</v>
      </c>
      <c r="FX4" s="9" t="s">
        <v>102</v>
      </c>
      <c r="FZ4" s="9" t="s">
        <v>275</v>
      </c>
      <c r="GA4" s="9" t="s">
        <v>2</v>
      </c>
      <c r="GB4" s="9" t="s">
        <v>3</v>
      </c>
      <c r="GC4" s="9" t="s">
        <v>4</v>
      </c>
      <c r="GD4" s="9" t="s">
        <v>5</v>
      </c>
      <c r="GE4" s="9" t="s">
        <v>6</v>
      </c>
      <c r="GF4" s="9" t="s">
        <v>7</v>
      </c>
      <c r="GG4" s="9" t="s">
        <v>104</v>
      </c>
      <c r="GH4" s="9" t="s">
        <v>102</v>
      </c>
      <c r="GJ4" s="9" t="s">
        <v>275</v>
      </c>
      <c r="GK4" s="9" t="s">
        <v>2</v>
      </c>
      <c r="GL4" s="9" t="s">
        <v>3</v>
      </c>
      <c r="GM4" s="9" t="s">
        <v>4</v>
      </c>
      <c r="GN4" s="9" t="s">
        <v>5</v>
      </c>
      <c r="GO4" s="9" t="s">
        <v>6</v>
      </c>
      <c r="GP4" s="9" t="s">
        <v>7</v>
      </c>
      <c r="GQ4" s="9" t="s">
        <v>104</v>
      </c>
      <c r="GR4" s="9" t="s">
        <v>102</v>
      </c>
      <c r="GT4" s="9" t="s">
        <v>275</v>
      </c>
      <c r="GU4" s="9" t="s">
        <v>2</v>
      </c>
      <c r="GV4" s="9" t="s">
        <v>3</v>
      </c>
      <c r="GW4" s="9" t="s">
        <v>4</v>
      </c>
      <c r="GX4" s="9" t="s">
        <v>5</v>
      </c>
      <c r="GY4" s="9" t="s">
        <v>6</v>
      </c>
      <c r="GZ4" s="9" t="s">
        <v>7</v>
      </c>
      <c r="HA4" s="9" t="s">
        <v>104</v>
      </c>
      <c r="HB4" s="9" t="s">
        <v>102</v>
      </c>
      <c r="HD4" s="9" t="s">
        <v>275</v>
      </c>
      <c r="HE4" s="9" t="s">
        <v>2</v>
      </c>
      <c r="HF4" s="9" t="s">
        <v>3</v>
      </c>
      <c r="HG4" s="9" t="s">
        <v>4</v>
      </c>
      <c r="HH4" s="9" t="s">
        <v>5</v>
      </c>
      <c r="HI4" s="9" t="s">
        <v>6</v>
      </c>
      <c r="HJ4" s="9" t="s">
        <v>7</v>
      </c>
      <c r="HK4" s="9" t="s">
        <v>104</v>
      </c>
      <c r="HL4" s="9" t="s">
        <v>102</v>
      </c>
      <c r="HN4" s="9" t="s">
        <v>275</v>
      </c>
      <c r="HO4" s="9" t="s">
        <v>2</v>
      </c>
      <c r="HP4" s="9" t="s">
        <v>3</v>
      </c>
      <c r="HQ4" s="9" t="s">
        <v>4</v>
      </c>
      <c r="HR4" s="9" t="s">
        <v>5</v>
      </c>
      <c r="HS4" s="9" t="s">
        <v>6</v>
      </c>
      <c r="HT4" s="9" t="s">
        <v>7</v>
      </c>
      <c r="HU4" s="9" t="s">
        <v>104</v>
      </c>
      <c r="HV4" s="9" t="s">
        <v>102</v>
      </c>
      <c r="HX4" s="9" t="s">
        <v>275</v>
      </c>
      <c r="HY4" s="9" t="s">
        <v>2</v>
      </c>
      <c r="HZ4" s="9" t="s">
        <v>3</v>
      </c>
      <c r="IA4" s="9" t="s">
        <v>4</v>
      </c>
      <c r="IB4" s="9" t="s">
        <v>5</v>
      </c>
      <c r="IC4" s="9" t="s">
        <v>6</v>
      </c>
      <c r="ID4" s="9" t="s">
        <v>7</v>
      </c>
      <c r="IE4" s="9" t="s">
        <v>104</v>
      </c>
      <c r="IF4" s="9" t="s">
        <v>102</v>
      </c>
      <c r="IH4" s="9" t="s">
        <v>275</v>
      </c>
      <c r="II4" s="9" t="s">
        <v>2</v>
      </c>
      <c r="IJ4" s="9" t="s">
        <v>3</v>
      </c>
      <c r="IK4" s="9" t="s">
        <v>4</v>
      </c>
      <c r="IL4" s="9" t="s">
        <v>5</v>
      </c>
      <c r="IM4" s="9" t="s">
        <v>6</v>
      </c>
      <c r="IN4" s="9" t="s">
        <v>7</v>
      </c>
      <c r="IO4" s="9" t="s">
        <v>104</v>
      </c>
      <c r="IP4" s="9" t="s">
        <v>102</v>
      </c>
      <c r="IR4" s="9" t="s">
        <v>275</v>
      </c>
      <c r="IS4" s="9" t="s">
        <v>2</v>
      </c>
      <c r="IT4" s="9" t="s">
        <v>3</v>
      </c>
      <c r="IU4" s="9" t="s">
        <v>4</v>
      </c>
      <c r="IV4" s="9" t="s">
        <v>5</v>
      </c>
      <c r="IW4" s="9" t="s">
        <v>6</v>
      </c>
      <c r="IX4" s="9" t="s">
        <v>7</v>
      </c>
      <c r="IY4" s="9" t="s">
        <v>104</v>
      </c>
      <c r="IZ4" s="9" t="s">
        <v>102</v>
      </c>
      <c r="JB4" s="9" t="s">
        <v>275</v>
      </c>
      <c r="JC4" s="9" t="s">
        <v>2</v>
      </c>
      <c r="JD4" s="9" t="s">
        <v>3</v>
      </c>
      <c r="JE4" s="9" t="s">
        <v>4</v>
      </c>
      <c r="JF4" s="9" t="s">
        <v>5</v>
      </c>
      <c r="JG4" s="9" t="s">
        <v>6</v>
      </c>
      <c r="JH4" s="9" t="s">
        <v>7</v>
      </c>
      <c r="JI4" s="9" t="s">
        <v>104</v>
      </c>
      <c r="JJ4" s="9" t="s">
        <v>102</v>
      </c>
      <c r="JL4" s="9" t="s">
        <v>275</v>
      </c>
      <c r="JM4" s="9" t="s">
        <v>2</v>
      </c>
      <c r="JN4" s="9" t="s">
        <v>3</v>
      </c>
      <c r="JO4" s="9" t="s">
        <v>4</v>
      </c>
      <c r="JP4" s="9" t="s">
        <v>5</v>
      </c>
      <c r="JQ4" s="9" t="s">
        <v>6</v>
      </c>
      <c r="JR4" s="9" t="s">
        <v>7</v>
      </c>
      <c r="JS4" s="9" t="s">
        <v>104</v>
      </c>
      <c r="JT4" s="9" t="s">
        <v>102</v>
      </c>
      <c r="JV4" s="9" t="s">
        <v>275</v>
      </c>
      <c r="JW4" s="9" t="s">
        <v>2</v>
      </c>
      <c r="JX4" s="9" t="s">
        <v>3</v>
      </c>
      <c r="JY4" s="9" t="s">
        <v>4</v>
      </c>
      <c r="JZ4" s="9" t="s">
        <v>5</v>
      </c>
      <c r="KA4" s="9" t="s">
        <v>6</v>
      </c>
      <c r="KB4" s="9" t="s">
        <v>7</v>
      </c>
      <c r="KC4" s="9" t="s">
        <v>104</v>
      </c>
      <c r="KD4" s="9" t="s">
        <v>102</v>
      </c>
    </row>
    <row r="5" spans="1:290" x14ac:dyDescent="0.25">
      <c r="A5" s="349" t="s">
        <v>276</v>
      </c>
      <c r="B5" s="383">
        <v>3.2921665490472977E-2</v>
      </c>
      <c r="C5" s="327">
        <v>-9.2035398230088494E-2</v>
      </c>
      <c r="D5" s="327">
        <v>1.2619433928249556E-2</v>
      </c>
      <c r="E5" s="327">
        <v>-3.7667534777361407E-2</v>
      </c>
      <c r="F5" s="327">
        <v>-0.14084346936455611</v>
      </c>
      <c r="G5" s="327">
        <v>-0.35710955710955711</v>
      </c>
      <c r="H5" s="327">
        <v>-4.0959961697288917E-2</v>
      </c>
      <c r="I5" s="328">
        <v>-4.1002059682904643E-2</v>
      </c>
      <c r="J5" s="365"/>
      <c r="K5" s="349" t="s">
        <v>276</v>
      </c>
      <c r="L5" s="383">
        <v>-7.8570696546311674E-4</v>
      </c>
      <c r="M5" s="327">
        <v>2.0142949967511363E-2</v>
      </c>
      <c r="N5" s="327">
        <v>-3.7386505251913982E-3</v>
      </c>
      <c r="O5" s="327">
        <v>7.6237623762376314E-3</v>
      </c>
      <c r="P5" s="327">
        <v>1.4554114845197067E-3</v>
      </c>
      <c r="Q5" s="327">
        <v>-6.5627266134880305E-2</v>
      </c>
      <c r="R5" s="327">
        <v>1.3604083721278932E-3</v>
      </c>
      <c r="S5" s="328">
        <v>0</v>
      </c>
      <c r="T5" s="365"/>
      <c r="U5" s="349" t="s">
        <v>276</v>
      </c>
      <c r="V5" s="383">
        <v>-3.179487179487183E-2</v>
      </c>
      <c r="W5" s="327">
        <v>6.8152866242038229E-2</v>
      </c>
      <c r="X5" s="327">
        <v>-1.2508934953538293E-2</v>
      </c>
      <c r="Y5" s="327">
        <v>7.5333267826144289E-3</v>
      </c>
      <c r="Z5" s="327">
        <v>-4.8883604174924638E-3</v>
      </c>
      <c r="AA5" s="327">
        <v>0.33372138145129987</v>
      </c>
      <c r="AB5" s="327">
        <v>4.6614817030609917E-3</v>
      </c>
      <c r="AC5" s="328">
        <v>7.6919234803455973E-3</v>
      </c>
      <c r="AD5" s="365"/>
      <c r="AE5" s="349" t="s">
        <v>276</v>
      </c>
      <c r="AF5" s="383">
        <v>5.4555084745762671E-2</v>
      </c>
      <c r="AG5" s="327">
        <v>3.2995428344265484E-2</v>
      </c>
      <c r="AH5" s="327">
        <v>3.5468693449149491E-2</v>
      </c>
      <c r="AI5" s="327">
        <v>-5.9620948603751604E-2</v>
      </c>
      <c r="AJ5" s="327">
        <v>3.1465746149761081E-2</v>
      </c>
      <c r="AK5" s="327">
        <v>-0.40151294733779452</v>
      </c>
      <c r="AL5" s="327">
        <v>-1.3249634022281159E-2</v>
      </c>
      <c r="AM5" s="328">
        <v>1.2602230483271325E-2</v>
      </c>
      <c r="AN5" s="365"/>
      <c r="AO5" s="349" t="s">
        <v>276</v>
      </c>
      <c r="AP5" s="383">
        <v>3.8573581115017713E-2</v>
      </c>
      <c r="AQ5" s="327">
        <v>-6.2728497209928763E-2</v>
      </c>
      <c r="AR5" s="327">
        <v>2.2020272631946839E-2</v>
      </c>
      <c r="AS5" s="327">
        <v>1.9773913644691905E-2</v>
      </c>
      <c r="AT5" s="327">
        <v>-4.247650920324344E-3</v>
      </c>
      <c r="AU5" s="327">
        <v>-5.4448225571220268E-2</v>
      </c>
      <c r="AV5" s="327">
        <v>1.7337624783122486E-2</v>
      </c>
      <c r="AW5" s="328">
        <v>1.7780877907901768E-2</v>
      </c>
      <c r="AX5" s="365"/>
      <c r="AY5" s="349" t="s">
        <v>276</v>
      </c>
      <c r="AZ5" s="383">
        <v>0.15109810748944114</v>
      </c>
      <c r="BA5" s="327">
        <v>7.5074933278587566E-2</v>
      </c>
      <c r="BB5" s="327">
        <v>0.12051470588235293</v>
      </c>
      <c r="BC5" s="327">
        <v>6.8972507542628597E-2</v>
      </c>
      <c r="BD5" s="327">
        <v>5.0963029989658681E-2</v>
      </c>
      <c r="BE5" s="327">
        <v>-0.14868894601542415</v>
      </c>
      <c r="BF5" s="327">
        <v>9.7578259203875584E-2</v>
      </c>
      <c r="BG5" s="328">
        <v>1.6605266321990993E-2</v>
      </c>
      <c r="BH5" s="365"/>
      <c r="BI5" s="349" t="s">
        <v>276</v>
      </c>
      <c r="BJ5" s="383">
        <v>-0.16313504432745032</v>
      </c>
      <c r="BK5" s="327">
        <v>2.2040640175377879E-2</v>
      </c>
      <c r="BL5" s="327">
        <v>-0.12511044947403913</v>
      </c>
      <c r="BM5" s="327">
        <v>-2.5750294447647912E-4</v>
      </c>
      <c r="BN5" s="327">
        <v>4.5951846499185198E-2</v>
      </c>
      <c r="BO5" s="327">
        <v>1.0327334219108588</v>
      </c>
      <c r="BP5" s="327">
        <v>-5.0144044649449979E-2</v>
      </c>
      <c r="BQ5" s="328">
        <v>1.0509980596340254E-2</v>
      </c>
      <c r="BR5" s="365"/>
      <c r="BS5" s="349" t="s">
        <v>276</v>
      </c>
      <c r="BT5" s="383">
        <v>-6.3023986666265103E-2</v>
      </c>
      <c r="BU5" s="327">
        <v>-9.3254809785299556E-2</v>
      </c>
      <c r="BV5" s="327">
        <v>-5.8948708779947498E-2</v>
      </c>
      <c r="BW5" s="327">
        <v>-0.19947344213414533</v>
      </c>
      <c r="BX5" s="327">
        <v>-4.9842130329203857E-2</v>
      </c>
      <c r="BY5" s="327">
        <v>6.1263295501812275E-2</v>
      </c>
      <c r="BZ5" s="327">
        <v>-0.10936919706906091</v>
      </c>
      <c r="CA5" s="328">
        <v>-5.5848634282263915E-2</v>
      </c>
      <c r="CB5" s="365"/>
      <c r="CC5" s="349" t="s">
        <v>276</v>
      </c>
      <c r="CD5" s="383">
        <v>0.32616302328904145</v>
      </c>
      <c r="CE5" s="327">
        <v>4.4774366371316682E-2</v>
      </c>
      <c r="CF5" s="327">
        <v>0.2182075996292864</v>
      </c>
      <c r="CG5" s="327">
        <v>0.14970202480485006</v>
      </c>
      <c r="CH5" s="327">
        <v>4.3194306930693045E-2</v>
      </c>
      <c r="CI5" s="327">
        <v>-0.56710246360582306</v>
      </c>
      <c r="CJ5" s="327">
        <v>0.16806370037134147</v>
      </c>
      <c r="CK5" s="328">
        <v>4.363564238607745E-3</v>
      </c>
      <c r="CL5" s="365"/>
      <c r="CM5" s="349" t="s">
        <v>276</v>
      </c>
      <c r="CN5" s="383">
        <v>-9.2216069809622367E-2</v>
      </c>
      <c r="CO5" s="327">
        <v>-0.19392776350070712</v>
      </c>
      <c r="CP5" s="327">
        <v>-7.2024259650073141E-2</v>
      </c>
      <c r="CQ5" s="327">
        <v>3.4078889458325483E-2</v>
      </c>
      <c r="CR5" s="327">
        <v>-1.9973875935608079E-2</v>
      </c>
      <c r="CS5" s="327">
        <v>0.44142507000536768</v>
      </c>
      <c r="CT5" s="327">
        <v>-3.8483762501263431E-2</v>
      </c>
      <c r="CU5" s="328">
        <v>7.064391508269556E-2</v>
      </c>
      <c r="CV5" s="365"/>
      <c r="CW5" s="349" t="s">
        <v>276</v>
      </c>
      <c r="CX5" s="383">
        <v>1.0131579689130433E-2</v>
      </c>
      <c r="CY5" s="327">
        <v>0.14900343037225178</v>
      </c>
      <c r="CZ5" s="327">
        <v>3.7733219432452204E-2</v>
      </c>
      <c r="DA5" s="327">
        <v>-3.3939000454275693E-3</v>
      </c>
      <c r="DB5" s="327">
        <v>-1.3394829704684219E-2</v>
      </c>
      <c r="DC5" s="327">
        <v>-0.45309100045314044</v>
      </c>
      <c r="DD5" s="327">
        <v>-4.8339240738548767E-4</v>
      </c>
      <c r="DE5" s="328">
        <v>-5.848929205934221E-2</v>
      </c>
      <c r="DF5" s="365"/>
      <c r="DG5" s="349" t="s">
        <v>276</v>
      </c>
      <c r="DH5" s="383">
        <v>4.0583933029813488E-2</v>
      </c>
      <c r="DI5" s="327">
        <v>1.2670357751277659E-3</v>
      </c>
      <c r="DJ5" s="327">
        <v>-7.6947385052925641E-4</v>
      </c>
      <c r="DK5" s="327">
        <v>-3.8191759748511779E-2</v>
      </c>
      <c r="DL5" s="327">
        <v>-4.8576687116564108E-3</v>
      </c>
      <c r="DM5" s="327">
        <v>0.33504511894995909</v>
      </c>
      <c r="DN5" s="327">
        <v>7.2156221099808678E-3</v>
      </c>
      <c r="DO5" s="328">
        <v>6.9919016265572054E-3</v>
      </c>
      <c r="DP5" s="365"/>
      <c r="DQ5" s="349" t="s">
        <v>276</v>
      </c>
      <c r="DR5" s="383">
        <v>8.0231057496779293E-2</v>
      </c>
      <c r="DS5" s="327">
        <v>3.3613713459309448E-2</v>
      </c>
      <c r="DT5" s="327">
        <v>6.8289235041025395E-2</v>
      </c>
      <c r="DU5" s="327">
        <v>-2.8160649569070454E-3</v>
      </c>
      <c r="DV5" s="327">
        <v>0.11954882675475093</v>
      </c>
      <c r="DW5" s="327">
        <v>-1.1235083752196728</v>
      </c>
      <c r="DX5" s="327">
        <v>2.9327875101029254E-2</v>
      </c>
      <c r="DY5" s="328">
        <v>0.10599978083450104</v>
      </c>
      <c r="DZ5" s="365"/>
      <c r="EA5" s="349" t="s">
        <v>276</v>
      </c>
      <c r="EB5" s="383">
        <v>5.5658627087198393E-3</v>
      </c>
      <c r="EC5" s="327">
        <v>-4.8353909465020606E-2</v>
      </c>
      <c r="ED5" s="327">
        <v>-4.4404973357015567E-3</v>
      </c>
      <c r="EE5" s="327">
        <v>3.9366784058021416E-2</v>
      </c>
      <c r="EF5" s="327">
        <v>1.1343612334801774E-2</v>
      </c>
      <c r="EG5" s="327">
        <v>-2.0845771144278609</v>
      </c>
      <c r="EH5" s="327">
        <v>1.8309279293703244E-2</v>
      </c>
      <c r="EI5" s="328"/>
      <c r="EJ5" s="365"/>
      <c r="EK5" s="349" t="s">
        <v>276</v>
      </c>
      <c r="EL5" s="383">
        <v>-1.7280806610882951E-2</v>
      </c>
      <c r="EM5" s="327">
        <v>0.10789189189189194</v>
      </c>
      <c r="EN5" s="327">
        <v>4.3116265239368425E-3</v>
      </c>
      <c r="EO5" s="327">
        <v>4.4283413848631012E-3</v>
      </c>
      <c r="EP5" s="327">
        <v>2.5155178046390093E-2</v>
      </c>
      <c r="EQ5" s="327">
        <v>8.2339449541284395</v>
      </c>
      <c r="ER5" s="327">
        <v>2.2674438192783326E-2</v>
      </c>
      <c r="ES5" s="328"/>
      <c r="ET5" s="365"/>
      <c r="EU5" s="349" t="s">
        <v>276</v>
      </c>
      <c r="EV5" s="383">
        <v>-4.1780151783590474E-3</v>
      </c>
      <c r="EW5" s="327">
        <v>6.0109289617486301E-2</v>
      </c>
      <c r="EX5" s="327">
        <v>-1.3323464100666047E-2</v>
      </c>
      <c r="EY5" s="327">
        <v>-6.1489645958583736E-2</v>
      </c>
      <c r="EZ5" s="327">
        <v>2.7193541533885725E-2</v>
      </c>
      <c r="FA5" s="327">
        <v>-0.5012419274714357</v>
      </c>
      <c r="FB5" s="327">
        <v>-2.7816213129516199E-2</v>
      </c>
      <c r="FC5" s="328"/>
      <c r="FD5" s="365"/>
      <c r="FE5" s="349" t="s">
        <v>276</v>
      </c>
      <c r="FF5" s="383">
        <v>3.5184152526620466E-2</v>
      </c>
      <c r="FG5" s="327">
        <v>-9.425625920471277E-2</v>
      </c>
      <c r="FH5" s="327">
        <v>1.9954988747186771E-2</v>
      </c>
      <c r="FI5" s="327">
        <v>-6.690629559770794E-3</v>
      </c>
      <c r="FJ5" s="327">
        <v>-2.9058945191313364E-2</v>
      </c>
      <c r="FK5" s="327">
        <v>2.9880478087649476E-2</v>
      </c>
      <c r="FL5" s="327">
        <v>5.7382326695207689E-3</v>
      </c>
      <c r="FM5" s="328"/>
      <c r="FP5" s="349" t="s">
        <v>276</v>
      </c>
      <c r="FQ5" s="384">
        <v>6.9259183254669751E-3</v>
      </c>
      <c r="FR5" s="330">
        <v>0.16727642276422758</v>
      </c>
      <c r="FS5" s="330">
        <v>1.1179758752574152E-2</v>
      </c>
      <c r="FT5" s="330">
        <v>5.1485077567983963E-2</v>
      </c>
      <c r="FU5" s="330">
        <v>2.4496751517733489E-2</v>
      </c>
      <c r="FV5" s="330">
        <v>-0.32205029013539654</v>
      </c>
      <c r="FW5" s="330">
        <v>2.8111908532407845E-2</v>
      </c>
      <c r="FX5" s="328"/>
      <c r="FZ5" s="349" t="s">
        <v>276</v>
      </c>
      <c r="GA5" s="384">
        <v>1.5743618484740426E-2</v>
      </c>
      <c r="GB5" s="330">
        <v>-5.5080968135121013E-2</v>
      </c>
      <c r="GC5" s="330">
        <v>2.0512074483561404E-2</v>
      </c>
      <c r="GD5" s="330">
        <v>1.2164372359274884E-2</v>
      </c>
      <c r="GE5" s="330">
        <v>-1.642582389021726E-2</v>
      </c>
      <c r="GF5" s="330">
        <v>5.7061340941512179E-3</v>
      </c>
      <c r="GG5" s="330">
        <v>7.035175879397045E-3</v>
      </c>
      <c r="GH5" s="328"/>
      <c r="GJ5" s="349" t="s">
        <v>276</v>
      </c>
      <c r="GK5" s="384">
        <v>7.2732744783306005E-3</v>
      </c>
      <c r="GL5" s="330">
        <v>-0.1162167590806148</v>
      </c>
      <c r="GM5" s="330">
        <v>-1.7818959372772628E-2</v>
      </c>
      <c r="GN5" s="330">
        <v>-3.8242720080794525E-2</v>
      </c>
      <c r="GO5" s="330">
        <v>-4.2278828876440725E-3</v>
      </c>
      <c r="GP5" s="330">
        <v>4.3602836879432623</v>
      </c>
      <c r="GQ5" s="330">
        <v>1.5566692701553439E-2</v>
      </c>
      <c r="GR5" s="328"/>
      <c r="GT5" s="349" t="s">
        <v>276</v>
      </c>
      <c r="GU5" s="384">
        <v>-0.21009909865046561</v>
      </c>
      <c r="GV5" s="330">
        <v>0.10175145954962474</v>
      </c>
      <c r="GW5" s="330">
        <v>-0.14934687953555886</v>
      </c>
      <c r="GX5" s="330">
        <v>-1.2426056214778295E-2</v>
      </c>
      <c r="GY5" s="330">
        <v>2.7491773697059799E-2</v>
      </c>
      <c r="GZ5" s="330">
        <v>-0.34136014818735111</v>
      </c>
      <c r="HA5" s="330">
        <v>-0.11074675012550877</v>
      </c>
      <c r="HB5" s="328"/>
      <c r="HD5" s="349" t="s">
        <v>276</v>
      </c>
      <c r="HE5" s="384">
        <v>-3.2467532467532499E-2</v>
      </c>
      <c r="HF5" s="330">
        <v>5.8478425435276232E-2</v>
      </c>
      <c r="HG5" s="330">
        <v>-4.6749701416140627E-2</v>
      </c>
      <c r="HH5" s="330">
        <v>4.5828312185439882E-2</v>
      </c>
      <c r="HI5" s="330">
        <v>-1.322314049586778E-2</v>
      </c>
      <c r="HJ5" s="330">
        <v>8.7585375652872624E-2</v>
      </c>
      <c r="HK5" s="330">
        <v>4.6606046774212871E-3</v>
      </c>
      <c r="HL5" s="328"/>
      <c r="HN5" s="349" t="s">
        <v>276</v>
      </c>
      <c r="HO5" s="384">
        <v>1.6257248973740826E-2</v>
      </c>
      <c r="HP5" s="330">
        <v>2.1634185589129284E-2</v>
      </c>
      <c r="HQ5" s="330">
        <v>2.0225523536781861E-2</v>
      </c>
      <c r="HR5" s="330">
        <v>-1.7622936930219331E-3</v>
      </c>
      <c r="HS5" s="330">
        <v>7.2236180904522379E-3</v>
      </c>
      <c r="HT5" s="330">
        <v>0.15921684521610635</v>
      </c>
      <c r="HU5" s="330">
        <v>1.4144119370150338E-2</v>
      </c>
      <c r="HV5" s="328"/>
      <c r="HX5" s="349" t="s">
        <v>276</v>
      </c>
      <c r="HY5" s="384">
        <v>6.8163369986856043E-2</v>
      </c>
      <c r="HZ5" s="330">
        <v>-0.1503045152257613</v>
      </c>
      <c r="IA5" s="330">
        <v>4.6277192982456118E-2</v>
      </c>
      <c r="IB5" s="330">
        <v>-4.2415888643693819E-2</v>
      </c>
      <c r="IC5" s="330">
        <v>2.2575615840349353E-2</v>
      </c>
      <c r="ID5" s="330">
        <v>-0.64413001912045897</v>
      </c>
      <c r="IE5" s="330">
        <v>-1.795854848977859E-2</v>
      </c>
      <c r="IF5" s="328"/>
      <c r="IH5" s="349" t="s">
        <v>276</v>
      </c>
      <c r="II5" s="384">
        <v>0.14247542409456163</v>
      </c>
      <c r="IJ5" s="330">
        <v>7.6574201468128683E-2</v>
      </c>
      <c r="IK5" s="330">
        <v>0.13130095342215845</v>
      </c>
      <c r="IL5" s="330">
        <v>2.4087381105338751E-3</v>
      </c>
      <c r="IM5" s="330">
        <v>-3.3395336545302988E-2</v>
      </c>
      <c r="IN5" s="330">
        <v>-0.96858657496955369</v>
      </c>
      <c r="IO5" s="330">
        <v>5.4739736697034441E-2</v>
      </c>
      <c r="IP5" s="328"/>
      <c r="IR5" s="349" t="s">
        <v>276</v>
      </c>
      <c r="IS5" s="384">
        <v>-9.3031937097266149E-2</v>
      </c>
      <c r="IT5" s="330">
        <v>5.931960190857366E-2</v>
      </c>
      <c r="IU5" s="330">
        <v>-8.5348230205889261E-2</v>
      </c>
      <c r="IV5" s="330">
        <v>3.2624803792091407E-2</v>
      </c>
      <c r="IW5" s="330">
        <v>2.2014480028181811E-2</v>
      </c>
      <c r="IX5" s="330">
        <v>12.825541619156214</v>
      </c>
      <c r="IY5" s="330">
        <v>-2.5341552157691738E-2</v>
      </c>
      <c r="IZ5" s="328"/>
      <c r="JB5" s="349" t="s">
        <v>276</v>
      </c>
      <c r="JC5" s="384">
        <v>-4.009529326574942E-2</v>
      </c>
      <c r="JD5" s="330">
        <v>5.096983926313893E-2</v>
      </c>
      <c r="JE5" s="330">
        <v>-1.5282774266731504E-2</v>
      </c>
      <c r="JF5" s="330">
        <v>2.6647143444307433E-2</v>
      </c>
      <c r="JG5" s="330">
        <v>-8.0728470007202131E-3</v>
      </c>
      <c r="JH5" s="330">
        <v>0.13890721649484541</v>
      </c>
      <c r="JI5" s="330">
        <v>-5.0037369207773007E-3</v>
      </c>
      <c r="JJ5" s="328"/>
      <c r="JL5" s="349" t="s">
        <v>276</v>
      </c>
      <c r="JM5" s="384">
        <v>7.6410553666472383E-2</v>
      </c>
      <c r="JN5" s="330">
        <v>-3.7109784472833154E-2</v>
      </c>
      <c r="JO5" s="330">
        <v>6.1393620540129673E-2</v>
      </c>
      <c r="JP5" s="330">
        <v>-2.5454068677543372E-2</v>
      </c>
      <c r="JQ5" s="330">
        <v>3.104494146593454E-2</v>
      </c>
      <c r="JR5" s="330">
        <v>1.3949707623513228</v>
      </c>
      <c r="JS5" s="330">
        <v>3.5166270125929058E-2</v>
      </c>
      <c r="JT5" s="328"/>
      <c r="JV5" s="349" t="s">
        <v>276</v>
      </c>
      <c r="JW5" s="384">
        <v>-3.6227388717688852E-2</v>
      </c>
      <c r="JX5" s="330">
        <v>-0.1103980354328811</v>
      </c>
      <c r="JY5" s="330">
        <v>-3.9692949815187006E-2</v>
      </c>
      <c r="JZ5" s="330">
        <v>4.7793590297911092E-3</v>
      </c>
      <c r="KA5" s="330">
        <v>-1.03744229026051E-2</v>
      </c>
      <c r="KB5" s="330">
        <v>2.1445147440113055E-2</v>
      </c>
      <c r="KC5" s="330">
        <v>-2.3833157917233616E-2</v>
      </c>
      <c r="KD5" s="328"/>
    </row>
    <row r="6" spans="1:290" x14ac:dyDescent="0.25">
      <c r="A6" s="350" t="s">
        <v>234</v>
      </c>
      <c r="B6" s="384">
        <v>9.8861755802219953E-2</v>
      </c>
      <c r="C6" s="330">
        <v>-9.1941384736428045E-2</v>
      </c>
      <c r="D6" s="330">
        <v>6.3671274961597524E-2</v>
      </c>
      <c r="E6" s="330">
        <v>-3.7630617754486305E-2</v>
      </c>
      <c r="F6" s="330">
        <v>-2.0482823911279393E-2</v>
      </c>
      <c r="G6" s="330">
        <v>-0.36315729827742516</v>
      </c>
      <c r="H6" s="330">
        <v>-7.4238090416646344E-3</v>
      </c>
      <c r="I6" s="331">
        <v>-7.3893960674157495E-3</v>
      </c>
      <c r="J6" s="365"/>
      <c r="K6" s="350" t="s">
        <v>234</v>
      </c>
      <c r="L6" s="384">
        <v>4.2432312309223709E-2</v>
      </c>
      <c r="M6" s="330">
        <v>2.0211975557610867E-2</v>
      </c>
      <c r="N6" s="330">
        <v>3.4600171693102505E-2</v>
      </c>
      <c r="O6" s="330">
        <v>7.6029201127385034E-3</v>
      </c>
      <c r="P6" s="330">
        <v>-1.7687140578940212E-3</v>
      </c>
      <c r="Q6" s="330">
        <v>-6.8191120206424066E-2</v>
      </c>
      <c r="R6" s="330">
        <v>1.8999959579437443E-2</v>
      </c>
      <c r="S6" s="331">
        <v>0</v>
      </c>
      <c r="T6" s="365"/>
      <c r="U6" s="350" t="s">
        <v>234</v>
      </c>
      <c r="V6" s="384">
        <v>-0.10948681600691203</v>
      </c>
      <c r="W6" s="330">
        <v>6.8116385130831472E-2</v>
      </c>
      <c r="X6" s="330">
        <v>-7.9155603255744653E-2</v>
      </c>
      <c r="Y6" s="330">
        <v>7.5344155055080625E-3</v>
      </c>
      <c r="Z6" s="330">
        <v>1.6898256368832052E-2</v>
      </c>
      <c r="AA6" s="330">
        <v>0.32713175333728006</v>
      </c>
      <c r="AB6" s="330">
        <v>-2.6128344798149895E-2</v>
      </c>
      <c r="AC6" s="331">
        <v>0</v>
      </c>
      <c r="AD6" s="365"/>
      <c r="AE6" s="350" t="s">
        <v>234</v>
      </c>
      <c r="AF6" s="384">
        <v>0.17617305264140881</v>
      </c>
      <c r="AG6" s="330">
        <v>3.3120639274852336E-2</v>
      </c>
      <c r="AH6" s="330">
        <v>0.13466536192316048</v>
      </c>
      <c r="AI6" s="330">
        <v>-5.9593440960189328E-2</v>
      </c>
      <c r="AJ6" s="330">
        <v>1.3803215762978712E-2</v>
      </c>
      <c r="AK6" s="330">
        <v>-0.36069451999205665</v>
      </c>
      <c r="AL6" s="330">
        <v>3.1268530576294126E-2</v>
      </c>
      <c r="AM6" s="331">
        <v>0</v>
      </c>
      <c r="AN6" s="365"/>
      <c r="AO6" s="350" t="s">
        <v>234</v>
      </c>
      <c r="AP6" s="384">
        <v>3.9253668929550317E-2</v>
      </c>
      <c r="AQ6" s="330">
        <v>-6.2822762500673368E-2</v>
      </c>
      <c r="AR6" s="330">
        <v>2.4940402502055842E-2</v>
      </c>
      <c r="AS6" s="330">
        <v>1.9772900983044909E-2</v>
      </c>
      <c r="AT6" s="330">
        <v>1.9403251406406887E-2</v>
      </c>
      <c r="AU6" s="330">
        <v>-0.1199405766763455</v>
      </c>
      <c r="AV6" s="330">
        <v>1.817159018701486E-2</v>
      </c>
      <c r="AW6" s="331">
        <v>0</v>
      </c>
      <c r="AX6" s="365"/>
      <c r="AY6" s="350" t="s">
        <v>234</v>
      </c>
      <c r="AZ6" s="384">
        <v>0.16255489794735806</v>
      </c>
      <c r="BA6" s="330">
        <v>7.5116869678759773E-2</v>
      </c>
      <c r="BB6" s="330">
        <v>0.13741296010937201</v>
      </c>
      <c r="BC6" s="330">
        <v>6.8956200878321466E-2</v>
      </c>
      <c r="BD6" s="330">
        <v>5.1050209199514252E-2</v>
      </c>
      <c r="BE6" s="330">
        <v>-7.8872792748552287E-2</v>
      </c>
      <c r="BF6" s="330">
        <v>0.10528849489601438</v>
      </c>
      <c r="BG6" s="331">
        <v>1.6600016625662527E-2</v>
      </c>
      <c r="BH6" s="365"/>
      <c r="BI6" s="350" t="s">
        <v>234</v>
      </c>
      <c r="BJ6" s="384">
        <v>-0.17857007609509212</v>
      </c>
      <c r="BK6" s="330">
        <v>2.2038730572174401E-2</v>
      </c>
      <c r="BL6" s="330">
        <v>-0.14791372219463447</v>
      </c>
      <c r="BM6" s="330">
        <v>-2.5750294447647912E-4</v>
      </c>
      <c r="BN6" s="330">
        <v>7.9145843481440326E-2</v>
      </c>
      <c r="BO6" s="330">
        <v>0.95022574178249908</v>
      </c>
      <c r="BP6" s="330">
        <v>-5.6731580310304272E-2</v>
      </c>
      <c r="BQ6" s="331">
        <v>1.0499981918437637E-2</v>
      </c>
      <c r="BR6" s="365"/>
      <c r="BS6" s="350" t="s">
        <v>234</v>
      </c>
      <c r="BT6" s="384">
        <v>-7.1894625013305E-2</v>
      </c>
      <c r="BU6" s="330">
        <v>-9.322695764279447E-2</v>
      </c>
      <c r="BV6" s="330">
        <v>-7.0304526429200098E-2</v>
      </c>
      <c r="BW6" s="330">
        <v>-4.6505844475107479E-2</v>
      </c>
      <c r="BX6" s="330">
        <v>-5.0189488439232557E-2</v>
      </c>
      <c r="BY6" s="330">
        <v>8.0886603280910588E-2</v>
      </c>
      <c r="BZ6" s="330">
        <v>-5.5222578471512546E-2</v>
      </c>
      <c r="CA6" s="331">
        <v>7.7999223500414359E-3</v>
      </c>
      <c r="CB6" s="365"/>
      <c r="CC6" s="350" t="s">
        <v>234</v>
      </c>
      <c r="CD6" s="384">
        <v>0.35663676185001025</v>
      </c>
      <c r="CE6" s="330">
        <v>4.474422744862093E-2</v>
      </c>
      <c r="CF6" s="330">
        <v>0.26711992992100053</v>
      </c>
      <c r="CG6" s="330">
        <v>-3.4742898888799341E-2</v>
      </c>
      <c r="CH6" s="330">
        <v>8.297690647139172E-3</v>
      </c>
      <c r="CI6" s="330">
        <v>-0.57420789327404109</v>
      </c>
      <c r="CJ6" s="330">
        <v>0.10544054833090372</v>
      </c>
      <c r="CK6" s="331">
        <v>4.3999923365914892E-3</v>
      </c>
      <c r="CL6" s="365"/>
      <c r="CM6" s="350" t="s">
        <v>234</v>
      </c>
      <c r="CN6" s="384">
        <v>-6.5784896837883786E-2</v>
      </c>
      <c r="CO6" s="330">
        <v>-0.19393170804825763</v>
      </c>
      <c r="CP6" s="330">
        <v>-5.7138689279439929E-2</v>
      </c>
      <c r="CQ6" s="330">
        <v>3.4084748490696044E-2</v>
      </c>
      <c r="CR6" s="330">
        <v>1.0864705518863415E-2</v>
      </c>
      <c r="CS6" s="330">
        <v>0.40262086545481546</v>
      </c>
      <c r="CT6" s="330">
        <v>-2.4137958936340229E-2</v>
      </c>
      <c r="CU6" s="331">
        <v>2.9955615730294428E-3</v>
      </c>
      <c r="CV6" s="365"/>
      <c r="CW6" s="350" t="s">
        <v>234</v>
      </c>
      <c r="CX6" s="384">
        <v>5.9308357348703121E-2</v>
      </c>
      <c r="CY6" s="330">
        <v>0.14900905309517992</v>
      </c>
      <c r="CZ6" s="330">
        <v>8.2873671465088075E-2</v>
      </c>
      <c r="DA6" s="330">
        <v>-3.3995467271031817E-3</v>
      </c>
      <c r="DB6" s="330">
        <v>-1.0547764593072152E-2</v>
      </c>
      <c r="DC6" s="330">
        <v>-0.42302602558447289</v>
      </c>
      <c r="DD6" s="330">
        <v>2.4587143284888435E-2</v>
      </c>
      <c r="DE6" s="331">
        <v>5.0027254557567626E-3</v>
      </c>
      <c r="DF6" s="365"/>
      <c r="DG6" s="350" t="s">
        <v>234</v>
      </c>
      <c r="DH6" s="384">
        <v>-0.22550193155231513</v>
      </c>
      <c r="DI6" s="330">
        <v>1.277683134582672E-3</v>
      </c>
      <c r="DJ6" s="330">
        <v>-0.21518201018760089</v>
      </c>
      <c r="DK6" s="330">
        <v>-3.8224867901812613E-2</v>
      </c>
      <c r="DL6" s="330">
        <v>2.9073288915808671E-2</v>
      </c>
      <c r="DM6" s="330">
        <v>0.3195718654434252</v>
      </c>
      <c r="DN6" s="330">
        <v>-0.11802987557463847</v>
      </c>
      <c r="DO6" s="331">
        <v>7.0017717674284918E-3</v>
      </c>
      <c r="DP6" s="365"/>
      <c r="DQ6" s="350" t="s">
        <v>234</v>
      </c>
      <c r="DR6" s="384">
        <v>0.31602796023745139</v>
      </c>
      <c r="DS6" s="330">
        <v>3.3602722245852791E-2</v>
      </c>
      <c r="DT6" s="330">
        <v>0.26373278454962795</v>
      </c>
      <c r="DU6" s="330">
        <v>-2.7817378907470866E-3</v>
      </c>
      <c r="DV6" s="330">
        <v>-5.838728663919962E-2</v>
      </c>
      <c r="DW6" s="330">
        <v>-1.1483198146002316</v>
      </c>
      <c r="DX6" s="330">
        <v>0.10530407299790998</v>
      </c>
      <c r="DY6" s="331">
        <v>0.12000246849381886</v>
      </c>
      <c r="DZ6" s="365"/>
      <c r="EA6" s="350" t="s">
        <v>234</v>
      </c>
      <c r="EB6" s="384">
        <v>-3.3363582981903589E-3</v>
      </c>
      <c r="EC6" s="330">
        <v>-4.8353909465020606E-2</v>
      </c>
      <c r="ED6" s="330">
        <v>-1.1524489540273101E-2</v>
      </c>
      <c r="EE6" s="330">
        <v>3.9366784058021416E-2</v>
      </c>
      <c r="EF6" s="330">
        <v>4.2130266283285471E-2</v>
      </c>
      <c r="EG6" s="330">
        <v>-2.0078125</v>
      </c>
      <c r="EH6" s="330">
        <v>1.762922138566381E-2</v>
      </c>
      <c r="EI6" s="331">
        <v>5.9951910232434024E-3</v>
      </c>
      <c r="EJ6" s="365"/>
      <c r="EK6" s="350" t="s">
        <v>234</v>
      </c>
      <c r="EL6" s="384">
        <v>-8.4893280844112792E-3</v>
      </c>
      <c r="EM6" s="330">
        <v>0.10789189189189194</v>
      </c>
      <c r="EN6" s="330">
        <v>1.1151945254087057E-2</v>
      </c>
      <c r="EO6" s="330">
        <v>4.4283413848631012E-3</v>
      </c>
      <c r="EP6" s="330">
        <v>0.48512476007677541</v>
      </c>
      <c r="EQ6" s="330">
        <v>7.2596899224806188</v>
      </c>
      <c r="ER6" s="330">
        <v>7.1572626331293854E-2</v>
      </c>
      <c r="ES6" s="331"/>
      <c r="ET6" s="365"/>
      <c r="EU6" s="350" t="s">
        <v>234</v>
      </c>
      <c r="EV6" s="384">
        <v>-9.2642610198790162E-3</v>
      </c>
      <c r="EW6" s="330">
        <v>6.0109289617486301E-2</v>
      </c>
      <c r="EX6" s="330">
        <v>-1.4788820654217405E-2</v>
      </c>
      <c r="EY6" s="330">
        <v>-6.1489645958583736E-2</v>
      </c>
      <c r="EZ6" s="330">
        <v>3.5702746365105023E-2</v>
      </c>
      <c r="FA6" s="330">
        <v>-0.4758329422806194</v>
      </c>
      <c r="FB6" s="330">
        <v>-2.7120758746841174E-2</v>
      </c>
      <c r="FC6" s="331"/>
      <c r="FD6" s="365"/>
      <c r="FE6" s="350" t="s">
        <v>234</v>
      </c>
      <c r="FF6" s="384">
        <v>6.2430140944903911E-3</v>
      </c>
      <c r="FG6" s="330">
        <v>-9.425625920471277E-2</v>
      </c>
      <c r="FH6" s="330">
        <v>-3.5618878005342978E-3</v>
      </c>
      <c r="FI6" s="330">
        <v>-6.690629559770794E-3</v>
      </c>
      <c r="FJ6" s="330">
        <v>-2.7062860708157846E-2</v>
      </c>
      <c r="FK6" s="330">
        <v>5.3715308863026409E-3</v>
      </c>
      <c r="FL6" s="330">
        <v>-9.1401121592835366E-3</v>
      </c>
      <c r="FM6" s="331"/>
      <c r="FP6" s="350" t="s">
        <v>234</v>
      </c>
      <c r="FQ6" s="384">
        <v>1.8721213763207716E-2</v>
      </c>
      <c r="FR6" s="330">
        <v>0.16727642276422758</v>
      </c>
      <c r="FS6" s="330">
        <v>2.4511681348142498E-2</v>
      </c>
      <c r="FT6" s="330">
        <v>5.1485077567983963E-2</v>
      </c>
      <c r="FU6" s="330">
        <v>-1.6753507014028085E-2</v>
      </c>
      <c r="FV6" s="330">
        <v>-0.36954585930543188</v>
      </c>
      <c r="FW6" s="330">
        <v>2.7651336499544727E-2</v>
      </c>
      <c r="FX6" s="331"/>
      <c r="FZ6" s="350" t="s">
        <v>234</v>
      </c>
      <c r="GA6" s="384">
        <v>3.7499002686098834E-2</v>
      </c>
      <c r="GB6" s="330">
        <v>-5.5023506877938298E-2</v>
      </c>
      <c r="GC6" s="330">
        <v>3.7009345794392509E-2</v>
      </c>
      <c r="GD6" s="330">
        <v>1.2164372359274884E-2</v>
      </c>
      <c r="GE6" s="330">
        <v>4.9730963639328177E-3</v>
      </c>
      <c r="GF6" s="330">
        <v>7.909604519774005E-2</v>
      </c>
      <c r="GG6" s="330">
        <v>1.9884301754685561E-2</v>
      </c>
      <c r="GH6" s="331"/>
      <c r="GJ6" s="350" t="s">
        <v>234</v>
      </c>
      <c r="GK6" s="384">
        <v>2.066083925046782E-2</v>
      </c>
      <c r="GL6" s="330">
        <v>-0.11627049935507651</v>
      </c>
      <c r="GM6" s="330">
        <v>-6.368661379476101E-3</v>
      </c>
      <c r="GN6" s="330">
        <v>-3.8242720080794525E-2</v>
      </c>
      <c r="GO6" s="330">
        <v>4.5428733674049019E-3</v>
      </c>
      <c r="GP6" s="330">
        <v>4.1217277486911001</v>
      </c>
      <c r="GQ6" s="330">
        <v>2.2950133431008386E-2</v>
      </c>
      <c r="GR6" s="331"/>
      <c r="GT6" s="350" t="s">
        <v>234</v>
      </c>
      <c r="GU6" s="384">
        <v>9.543662254815668E-4</v>
      </c>
      <c r="GV6" s="330">
        <v>0.10175145954962474</v>
      </c>
      <c r="GW6" s="330">
        <v>2.38239206675535E-2</v>
      </c>
      <c r="GX6" s="330">
        <v>-1.2426056214778295E-2</v>
      </c>
      <c r="GY6" s="330">
        <v>-9.6099491237987382E-3</v>
      </c>
      <c r="GZ6" s="330">
        <v>-0.33657040633784824</v>
      </c>
      <c r="HA6" s="330">
        <v>-1.0946515529729554E-2</v>
      </c>
      <c r="HB6" s="331"/>
      <c r="HD6" s="350" t="s">
        <v>234</v>
      </c>
      <c r="HE6" s="384">
        <v>3.1363693388533434E-3</v>
      </c>
      <c r="HF6" s="330">
        <v>5.8478425435276232E-2</v>
      </c>
      <c r="HG6" s="330">
        <v>-1.7599811008740786E-2</v>
      </c>
      <c r="HH6" s="330">
        <v>4.5828312185439882E-2</v>
      </c>
      <c r="HI6" s="330">
        <v>1.5492498369210744E-2</v>
      </c>
      <c r="HJ6" s="330">
        <v>6.6255778120184849E-2</v>
      </c>
      <c r="HK6" s="330">
        <v>2.0087300109642395E-2</v>
      </c>
      <c r="HL6" s="331"/>
      <c r="HN6" s="350" t="s">
        <v>234</v>
      </c>
      <c r="HO6" s="384">
        <v>3.801900950475192E-3</v>
      </c>
      <c r="HP6" s="330">
        <v>2.1634185589129284E-2</v>
      </c>
      <c r="HQ6" s="330">
        <v>9.0176746422989049E-3</v>
      </c>
      <c r="HR6" s="330">
        <v>-1.7622936930219331E-3</v>
      </c>
      <c r="HS6" s="330">
        <v>1.5015256142604707E-2</v>
      </c>
      <c r="HT6" s="330">
        <v>0.18063583815028902</v>
      </c>
      <c r="HU6" s="330">
        <v>9.9675522206448246E-3</v>
      </c>
      <c r="HV6" s="331"/>
      <c r="HX6" s="350" t="s">
        <v>234</v>
      </c>
      <c r="HY6" s="384">
        <v>-2.3522376158676361E-2</v>
      </c>
      <c r="HZ6" s="330">
        <v>-0.15033251662583136</v>
      </c>
      <c r="IA6" s="330">
        <v>-2.4785510009532868E-2</v>
      </c>
      <c r="IB6" s="330">
        <v>-4.2403666610083206E-2</v>
      </c>
      <c r="IC6" s="330">
        <v>1.9697808717664814E-2</v>
      </c>
      <c r="ID6" s="330">
        <v>-0.63372093023255816</v>
      </c>
      <c r="IE6" s="330">
        <v>-5.1032599419696123E-2</v>
      </c>
      <c r="IF6" s="331"/>
      <c r="IH6" s="350" t="s">
        <v>234</v>
      </c>
      <c r="II6" s="384">
        <v>1.4953557211391277E-2</v>
      </c>
      <c r="IJ6" s="330">
        <v>7.6622039134912584E-2</v>
      </c>
      <c r="IK6" s="330">
        <v>2.9814271749755591E-2</v>
      </c>
      <c r="IL6" s="330">
        <v>2.4108345742040941E-3</v>
      </c>
      <c r="IM6" s="330">
        <v>-2.2265321955003914E-2</v>
      </c>
      <c r="IN6" s="330">
        <v>-0.83625730994152059</v>
      </c>
      <c r="IO6" s="330">
        <v>-1.9043588658491711E-4</v>
      </c>
      <c r="IP6" s="331"/>
      <c r="IR6" s="350" t="s">
        <v>234</v>
      </c>
      <c r="IS6" s="384">
        <v>1.8605118921909013E-3</v>
      </c>
      <c r="IT6" s="330">
        <v>5.9307442127415233E-2</v>
      </c>
      <c r="IU6" s="330">
        <v>-7.9496915045088011E-3</v>
      </c>
      <c r="IV6" s="330">
        <v>3.2609464525712561E-2</v>
      </c>
      <c r="IW6" s="330">
        <v>-1.0235658176624663E-2</v>
      </c>
      <c r="IX6" s="330">
        <v>0.85204081632653061</v>
      </c>
      <c r="IY6" s="330">
        <v>1.3512941525047071E-2</v>
      </c>
      <c r="IZ6" s="331"/>
      <c r="JB6" s="350" t="s">
        <v>234</v>
      </c>
      <c r="JC6" s="384">
        <v>7.8046576992570685E-3</v>
      </c>
      <c r="JD6" s="330">
        <v>5.0930106555896699E-2</v>
      </c>
      <c r="JE6" s="330">
        <v>1.2917115177610313E-2</v>
      </c>
      <c r="JF6" s="330">
        <v>2.6681737224277371E-2</v>
      </c>
      <c r="JG6" s="330">
        <v>2.0683020683020671E-2</v>
      </c>
      <c r="JH6" s="330">
        <v>0.40495867768595034</v>
      </c>
      <c r="JI6" s="330">
        <v>1.9680723331836857E-2</v>
      </c>
      <c r="JJ6" s="331"/>
      <c r="JL6" s="350" t="s">
        <v>234</v>
      </c>
      <c r="JM6" s="384">
        <v>5.7521352623322352E-3</v>
      </c>
      <c r="JN6" s="330">
        <v>-3.7119780030933094E-2</v>
      </c>
      <c r="JO6" s="330">
        <v>1.4523556500177164E-2</v>
      </c>
      <c r="JP6" s="330">
        <v>-2.5487906588823973E-2</v>
      </c>
      <c r="JQ6" s="330">
        <v>3.856424756519005E-2</v>
      </c>
      <c r="JR6" s="330">
        <v>1.8352941176470592</v>
      </c>
      <c r="JS6" s="330">
        <v>8.2015891218872785E-3</v>
      </c>
      <c r="JT6" s="331"/>
      <c r="JV6" s="350" t="s">
        <v>234</v>
      </c>
      <c r="JW6" s="384">
        <v>-8.1950977964842849E-3</v>
      </c>
      <c r="JX6" s="330">
        <v>-0.11029805461359984</v>
      </c>
      <c r="JY6" s="330">
        <v>-1.1056797020484205E-2</v>
      </c>
      <c r="JZ6" s="330">
        <v>4.792715073088827E-3</v>
      </c>
      <c r="KA6" s="330">
        <v>4.3862966044015163E-3</v>
      </c>
      <c r="KB6" s="330">
        <v>1.2448132780082968E-2</v>
      </c>
      <c r="KC6" s="330">
        <v>-8.409079368303431E-3</v>
      </c>
      <c r="KD6" s="331"/>
    </row>
    <row r="7" spans="1:290" x14ac:dyDescent="0.25">
      <c r="A7" s="350" t="s">
        <v>229</v>
      </c>
      <c r="B7" s="384">
        <v>9.2874673730959423E-2</v>
      </c>
      <c r="C7" s="330">
        <v>-9.2035398230088494E-2</v>
      </c>
      <c r="D7" s="330">
        <v>5.9400146305779118E-2</v>
      </c>
      <c r="E7" s="330">
        <v>-3.7667534777361407E-2</v>
      </c>
      <c r="F7" s="330">
        <v>-7.7258320126782812E-2</v>
      </c>
      <c r="G7" s="330">
        <v>-0.34094579008073822</v>
      </c>
      <c r="H7" s="330">
        <v>-1.1446988219604473E-2</v>
      </c>
      <c r="I7" s="331">
        <v>-1.1390246385664892E-2</v>
      </c>
      <c r="J7" s="365"/>
      <c r="K7" s="350" t="s">
        <v>229</v>
      </c>
      <c r="L7" s="384">
        <v>-3.0478023740776228E-2</v>
      </c>
      <c r="M7" s="330">
        <v>2.0142949967511363E-2</v>
      </c>
      <c r="N7" s="330">
        <v>-2.6377572158541591E-2</v>
      </c>
      <c r="O7" s="330">
        <v>7.6237623762376314E-3</v>
      </c>
      <c r="P7" s="330">
        <v>1.8892228424216301E-2</v>
      </c>
      <c r="Q7" s="330">
        <v>-7.0003500175008754E-2</v>
      </c>
      <c r="R7" s="330">
        <v>-9.8807070139278856E-3</v>
      </c>
      <c r="S7" s="331">
        <v>-1.0182670151002136E-2</v>
      </c>
      <c r="T7" s="365"/>
      <c r="U7" s="350" t="s">
        <v>229</v>
      </c>
      <c r="V7" s="384">
        <v>-8.8609456577690444E-3</v>
      </c>
      <c r="W7" s="330">
        <v>6.8152866242038229E-2</v>
      </c>
      <c r="X7" s="330">
        <v>-3.0780141843971657E-2</v>
      </c>
      <c r="Y7" s="330">
        <v>7.5333267826144289E-3</v>
      </c>
      <c r="Z7" s="330">
        <v>3.6662452591656125E-2</v>
      </c>
      <c r="AA7" s="330">
        <v>0.30071509220925863</v>
      </c>
      <c r="AB7" s="330">
        <v>1.4533710133225653E-2</v>
      </c>
      <c r="AC7" s="331">
        <v>7.699310703602644E-3</v>
      </c>
      <c r="AD7" s="365"/>
      <c r="AE7" s="350" t="s">
        <v>229</v>
      </c>
      <c r="AF7" s="384">
        <v>1.4690061950513705E-2</v>
      </c>
      <c r="AG7" s="330">
        <v>3.2995428344265484E-2</v>
      </c>
      <c r="AH7" s="330">
        <v>-2.4440216595931534E-2</v>
      </c>
      <c r="AI7" s="330">
        <v>-5.9620948603751604E-2</v>
      </c>
      <c r="AJ7" s="330">
        <v>6.5040650406504603E-3</v>
      </c>
      <c r="AK7" s="330">
        <v>-0.37123842592592593</v>
      </c>
      <c r="AL7" s="330">
        <v>-3.3214783127735681E-2</v>
      </c>
      <c r="AM7" s="331">
        <v>1.2609380243153225E-2</v>
      </c>
      <c r="AN7" s="365"/>
      <c r="AO7" s="350" t="s">
        <v>229</v>
      </c>
      <c r="AP7" s="384">
        <v>7.5019193507110893E-2</v>
      </c>
      <c r="AQ7" s="330">
        <v>-6.2728497209928763E-2</v>
      </c>
      <c r="AR7" s="330">
        <v>5.1155115511551108E-2</v>
      </c>
      <c r="AS7" s="330">
        <v>1.9773913644691905E-2</v>
      </c>
      <c r="AT7" s="330">
        <v>4.0791599353796462E-2</v>
      </c>
      <c r="AU7" s="330">
        <v>-0.24252185918085595</v>
      </c>
      <c r="AV7" s="330">
        <v>3.1050228310502265E-2</v>
      </c>
      <c r="AW7" s="331">
        <v>1.7779986999579309E-2</v>
      </c>
      <c r="AX7" s="365"/>
      <c r="AY7" s="350" t="s">
        <v>229</v>
      </c>
      <c r="AZ7" s="384">
        <v>0.15293317463016484</v>
      </c>
      <c r="BA7" s="330">
        <v>7.5138575241223499E-2</v>
      </c>
      <c r="BB7" s="330">
        <v>0.13986013986014004</v>
      </c>
      <c r="BC7" s="330">
        <v>6.8985389335231587E-2</v>
      </c>
      <c r="BD7" s="330">
        <v>1.3581684128831938E-2</v>
      </c>
      <c r="BE7" s="330">
        <v>2.3086269744835904E-2</v>
      </c>
      <c r="BF7" s="330">
        <v>0.10005114834266886</v>
      </c>
      <c r="BG7" s="331">
        <v>1.6605304681042894E-2</v>
      </c>
      <c r="BH7" s="365"/>
      <c r="BI7" s="350" t="s">
        <v>229</v>
      </c>
      <c r="BJ7" s="384">
        <v>-0.12220517963541977</v>
      </c>
      <c r="BK7" s="330">
        <v>2.1959136910445022E-2</v>
      </c>
      <c r="BL7" s="330">
        <v>-0.10592212345060734</v>
      </c>
      <c r="BM7" s="330">
        <v>-2.5369442506495876E-4</v>
      </c>
      <c r="BN7" s="330">
        <v>4.1220010209290503E-2</v>
      </c>
      <c r="BO7" s="330">
        <v>1.1840855106888362</v>
      </c>
      <c r="BP7" s="330">
        <v>-2.9077217931707082E-2</v>
      </c>
      <c r="BQ7" s="331">
        <v>1.0507514166050858E-2</v>
      </c>
      <c r="BR7" s="365"/>
      <c r="BS7" s="350" t="s">
        <v>229</v>
      </c>
      <c r="BT7" s="384">
        <v>-5.7394401693605247E-2</v>
      </c>
      <c r="BU7" s="330">
        <v>-9.3236173393124094E-2</v>
      </c>
      <c r="BV7" s="330">
        <v>-5.9655510432712382E-2</v>
      </c>
      <c r="BW7" s="330">
        <v>-4.6533020364143932E-2</v>
      </c>
      <c r="BX7" s="330">
        <v>9.1923029783061647E-3</v>
      </c>
      <c r="BY7" s="330">
        <v>6.8515497553017835E-2</v>
      </c>
      <c r="BZ7" s="330">
        <v>-4.4057700169362876E-2</v>
      </c>
      <c r="CA7" s="331">
        <v>7.813928540952992E-3</v>
      </c>
      <c r="CB7" s="365"/>
      <c r="CC7" s="350" t="s">
        <v>229</v>
      </c>
      <c r="CD7" s="384">
        <v>0.3116109942604543</v>
      </c>
      <c r="CE7" s="330">
        <v>4.4714609519884645E-2</v>
      </c>
      <c r="CF7" s="330">
        <v>0.23991064780342514</v>
      </c>
      <c r="CG7" s="330">
        <v>-3.4731694334475524E-2</v>
      </c>
      <c r="CH7" s="330">
        <v>-2.5746903084770519E-2</v>
      </c>
      <c r="CI7" s="330">
        <v>-0.59567430025445289</v>
      </c>
      <c r="CJ7" s="330">
        <v>8.5175274611145782E-2</v>
      </c>
      <c r="CK7" s="331">
        <v>4.3665481287950428E-3</v>
      </c>
      <c r="CL7" s="365"/>
      <c r="CM7" s="350" t="s">
        <v>229</v>
      </c>
      <c r="CN7" s="384">
        <v>-9.2699880408784616E-2</v>
      </c>
      <c r="CO7" s="330">
        <v>-0.19388165680473382</v>
      </c>
      <c r="CP7" s="330">
        <v>-8.7698774921931288E-2</v>
      </c>
      <c r="CQ7" s="330">
        <v>3.4079820782353963E-2</v>
      </c>
      <c r="CR7" s="330">
        <v>-2.3754176015956047E-2</v>
      </c>
      <c r="CS7" s="330">
        <v>0.5250994336060415</v>
      </c>
      <c r="CT7" s="330">
        <v>-3.9308228432454323E-2</v>
      </c>
      <c r="CU7" s="331">
        <v>3.0003974227734514E-3</v>
      </c>
      <c r="CV7" s="365"/>
      <c r="CW7" s="350" t="s">
        <v>229</v>
      </c>
      <c r="CX7" s="384">
        <v>1.8621575509177469E-2</v>
      </c>
      <c r="CY7" s="330">
        <v>0.14900343037225178</v>
      </c>
      <c r="CZ7" s="330">
        <v>3.4121398348038685E-2</v>
      </c>
      <c r="DA7" s="330">
        <v>-3.3937671815587717E-3</v>
      </c>
      <c r="DB7" s="330">
        <v>-3.0574693504799407E-2</v>
      </c>
      <c r="DC7" s="330">
        <v>-0.47593921390056798</v>
      </c>
      <c r="DD7" s="330">
        <v>-4.5462600951321664E-5</v>
      </c>
      <c r="DE7" s="331">
        <v>5.0081805493382174E-3</v>
      </c>
      <c r="DF7" s="365"/>
      <c r="DG7" s="350" t="s">
        <v>229</v>
      </c>
      <c r="DH7" s="384">
        <v>7.2145722436255721E-2</v>
      </c>
      <c r="DI7" s="330">
        <v>1.2670357751277659E-3</v>
      </c>
      <c r="DJ7" s="330">
        <v>6.2618714194780406E-2</v>
      </c>
      <c r="DK7" s="330">
        <v>-3.819159253561636E-2</v>
      </c>
      <c r="DL7" s="330">
        <v>1.5964041095890412E-2</v>
      </c>
      <c r="DM7" s="330">
        <v>0.45488503937007874</v>
      </c>
      <c r="DN7" s="330">
        <v>2.93825408174028E-2</v>
      </c>
      <c r="DO7" s="331">
        <v>6.9914854308013559E-3</v>
      </c>
      <c r="DP7" s="365"/>
      <c r="DQ7" s="350" t="s">
        <v>229</v>
      </c>
      <c r="DR7" s="384">
        <v>3.5968643004225587E-2</v>
      </c>
      <c r="DS7" s="330">
        <v>3.3611586682121192E-2</v>
      </c>
      <c r="DT7" s="330">
        <v>1.9197615393554746E-2</v>
      </c>
      <c r="DU7" s="330">
        <v>-2.8176291407560096E-3</v>
      </c>
      <c r="DV7" s="330">
        <v>-9.8038440341031482E-3</v>
      </c>
      <c r="DW7" s="330">
        <v>-0.96540571433519662</v>
      </c>
      <c r="DX7" s="330">
        <v>-3.5397193645258737E-3</v>
      </c>
      <c r="DY7" s="331">
        <v>9.8000038820006546E-2</v>
      </c>
      <c r="DZ7" s="365"/>
      <c r="EA7" s="350" t="s">
        <v>229</v>
      </c>
      <c r="EB7" s="384">
        <v>2.8802579999442873E-3</v>
      </c>
      <c r="EC7" s="330">
        <v>-4.8331375167438628E-2</v>
      </c>
      <c r="ED7" s="330">
        <v>-8.8549460392541753E-3</v>
      </c>
      <c r="EE7" s="330">
        <v>3.9380437784354828E-2</v>
      </c>
      <c r="EF7" s="330">
        <v>-3.1746966971213417E-2</v>
      </c>
      <c r="EG7" s="330">
        <v>-1.1088861076345431</v>
      </c>
      <c r="EH7" s="330">
        <v>7.0229095557436914E-3</v>
      </c>
      <c r="EI7" s="331">
        <v>1.399998768186937E-2</v>
      </c>
      <c r="EJ7" s="365"/>
      <c r="EK7" s="350" t="s">
        <v>229</v>
      </c>
      <c r="EL7" s="384">
        <v>-9.6519637778099861E-3</v>
      </c>
      <c r="EM7" s="330">
        <v>0.10776415645067138</v>
      </c>
      <c r="EN7" s="330">
        <v>2.5153644900602148E-2</v>
      </c>
      <c r="EO7" s="330">
        <v>4.4242636710854853E-3</v>
      </c>
      <c r="EP7" s="330">
        <v>0.66464190525901579</v>
      </c>
      <c r="EQ7" s="330">
        <v>-277.65517241379314</v>
      </c>
      <c r="ER7" s="330">
        <v>8.3109061402965298E-2</v>
      </c>
      <c r="ES7" s="331"/>
      <c r="ET7" s="365"/>
      <c r="EU7" s="350" t="s">
        <v>229</v>
      </c>
      <c r="EV7" s="384">
        <v>-8.2581880079390119E-3</v>
      </c>
      <c r="EW7" s="330">
        <v>6.0185185185185265E-2</v>
      </c>
      <c r="EX7" s="330">
        <v>-3.1548368959736832E-2</v>
      </c>
      <c r="EY7" s="330">
        <v>-6.1496521569807713E-2</v>
      </c>
      <c r="EZ7" s="330">
        <v>4.9547489441691225E-2</v>
      </c>
      <c r="FA7" s="330">
        <v>-0.28788586979101743</v>
      </c>
      <c r="FB7" s="330">
        <v>-2.1578039849355649E-2</v>
      </c>
      <c r="FC7" s="331"/>
      <c r="FD7" s="365"/>
      <c r="FE7" s="350" t="s">
        <v>229</v>
      </c>
      <c r="FF7" s="384">
        <v>-4.8493476498410814E-4</v>
      </c>
      <c r="FG7" s="330">
        <v>-9.4263864444722636E-2</v>
      </c>
      <c r="FH7" s="330">
        <v>-3.136956960615923E-3</v>
      </c>
      <c r="FI7" s="330">
        <v>-6.674612379582015E-3</v>
      </c>
      <c r="FJ7" s="330">
        <v>1.1062565063098984E-2</v>
      </c>
      <c r="FK7" s="330">
        <v>-0.32333228801260222</v>
      </c>
      <c r="FL7" s="330">
        <v>-1.1181626969017784E-2</v>
      </c>
      <c r="FM7" s="331"/>
      <c r="FP7" s="350" t="s">
        <v>229</v>
      </c>
      <c r="FQ7" s="384">
        <v>8.7163863760809698E-3</v>
      </c>
      <c r="FR7" s="330">
        <v>0.16738315192536354</v>
      </c>
      <c r="FS7" s="330">
        <v>1.5804843910839052E-2</v>
      </c>
      <c r="FT7" s="330">
        <v>5.1481721128167464E-2</v>
      </c>
      <c r="FU7" s="330">
        <v>3.3335936088579481E-2</v>
      </c>
      <c r="FV7" s="330">
        <v>-0.24453569580962231</v>
      </c>
      <c r="FW7" s="330">
        <v>3.1672990075363304E-2</v>
      </c>
      <c r="FX7" s="331"/>
      <c r="FZ7" s="350" t="s">
        <v>229</v>
      </c>
      <c r="GA7" s="384">
        <v>4.2017823901390076E-2</v>
      </c>
      <c r="GB7" s="330">
        <v>-5.5138551542218424E-2</v>
      </c>
      <c r="GC7" s="330">
        <v>3.1863439033597506E-3</v>
      </c>
      <c r="GD7" s="330">
        <v>1.2136270507513376E-2</v>
      </c>
      <c r="GE7" s="330">
        <v>-1.7433724362987062E-2</v>
      </c>
      <c r="GF7" s="330">
        <v>0.35761466581068541</v>
      </c>
      <c r="GG7" s="330">
        <v>1.740026605096107E-2</v>
      </c>
      <c r="GH7" s="331"/>
      <c r="GJ7" s="350" t="s">
        <v>229</v>
      </c>
      <c r="GK7" s="384">
        <v>6.1761025921822088E-3</v>
      </c>
      <c r="GL7" s="330">
        <v>-0.11615410555644622</v>
      </c>
      <c r="GM7" s="330">
        <v>-1.9487735497382974E-2</v>
      </c>
      <c r="GN7" s="330">
        <v>-3.8213985255467549E-2</v>
      </c>
      <c r="GO7" s="330">
        <v>1.0810346205521666E-2</v>
      </c>
      <c r="GP7" s="330">
        <v>3.3919841953721028</v>
      </c>
      <c r="GQ7" s="330">
        <v>1.7346658442411532E-2</v>
      </c>
      <c r="GR7" s="331"/>
      <c r="GT7" s="350" t="s">
        <v>229</v>
      </c>
      <c r="GU7" s="384">
        <v>1.1951903505925572E-2</v>
      </c>
      <c r="GV7" s="330">
        <v>0.10161915126950971</v>
      </c>
      <c r="GW7" s="330">
        <v>3.2461870764167788E-2</v>
      </c>
      <c r="GX7" s="330">
        <v>-1.2447916374979577E-2</v>
      </c>
      <c r="GY7" s="330">
        <v>-3.3050139483538021E-2</v>
      </c>
      <c r="GZ7" s="330">
        <v>-0.37577222155760259</v>
      </c>
      <c r="HA7" s="330">
        <v>-1.1572262629386787E-2</v>
      </c>
      <c r="HB7" s="331"/>
      <c r="HD7" s="350" t="s">
        <v>229</v>
      </c>
      <c r="HE7" s="384">
        <v>6.602456433437225E-3</v>
      </c>
      <c r="HF7" s="330">
        <v>5.8575932956579972E-2</v>
      </c>
      <c r="HG7" s="330">
        <v>-4.5686022144884562E-3</v>
      </c>
      <c r="HH7" s="330">
        <v>4.5817633279588925E-2</v>
      </c>
      <c r="HI7" s="330">
        <v>2.4356057888642781E-2</v>
      </c>
      <c r="HJ7" s="330">
        <v>0.15845394333374219</v>
      </c>
      <c r="HK7" s="330">
        <v>2.6209703481146523E-2</v>
      </c>
      <c r="HL7" s="331"/>
      <c r="HN7" s="350" t="s">
        <v>229</v>
      </c>
      <c r="HO7" s="384">
        <v>-0.11480384711593629</v>
      </c>
      <c r="HP7" s="330">
        <v>2.1626105799143282E-2</v>
      </c>
      <c r="HQ7" s="330">
        <v>-9.6690211601004911E-2</v>
      </c>
      <c r="HR7" s="330">
        <v>-1.7487672207819279E-3</v>
      </c>
      <c r="HS7" s="330">
        <v>-5.4513620874671858E-3</v>
      </c>
      <c r="HT7" s="330">
        <v>0.10754509720880356</v>
      </c>
      <c r="HU7" s="330">
        <v>-5.1033812600097171E-2</v>
      </c>
      <c r="HV7" s="331"/>
      <c r="HX7" s="350" t="s">
        <v>229</v>
      </c>
      <c r="HY7" s="384">
        <v>4.093848777945501E-2</v>
      </c>
      <c r="HZ7" s="330">
        <v>-0.15033250498757492</v>
      </c>
      <c r="IA7" s="330">
        <v>1.5628774617774552E-2</v>
      </c>
      <c r="IB7" s="330">
        <v>-4.2412637625658153E-2</v>
      </c>
      <c r="IC7" s="330">
        <v>1.7221353145259251E-2</v>
      </c>
      <c r="ID7" s="330">
        <v>-0.63153492262651612</v>
      </c>
      <c r="IE7" s="330">
        <v>-2.5523108203491265E-2</v>
      </c>
      <c r="IF7" s="331"/>
      <c r="IH7" s="350" t="s">
        <v>229</v>
      </c>
      <c r="II7" s="384">
        <v>9.2494621366120022E-2</v>
      </c>
      <c r="IJ7" s="330">
        <v>7.6571984091185291E-2</v>
      </c>
      <c r="IK7" s="330">
        <v>0.10619792084031317</v>
      </c>
      <c r="IL7" s="330">
        <v>2.4087381105338751E-3</v>
      </c>
      <c r="IM7" s="330">
        <v>-4.0233581206315004E-2</v>
      </c>
      <c r="IN7" s="330">
        <v>-0.93199286525052705</v>
      </c>
      <c r="IO7" s="330">
        <v>3.2416770242940887E-2</v>
      </c>
      <c r="IP7" s="331"/>
      <c r="IR7" s="350" t="s">
        <v>229</v>
      </c>
      <c r="IS7" s="384">
        <v>-7.8824220871492722E-3</v>
      </c>
      <c r="IT7" s="330">
        <v>5.9302574737800741E-2</v>
      </c>
      <c r="IU7" s="330">
        <v>-1.4082288305732937E-2</v>
      </c>
      <c r="IV7" s="330">
        <v>3.2620311966153628E-2</v>
      </c>
      <c r="IW7" s="330">
        <v>-1.1998023854894574E-2</v>
      </c>
      <c r="IX7" s="330">
        <v>6.039580352885074</v>
      </c>
      <c r="IY7" s="330">
        <v>1.19775708246897E-2</v>
      </c>
      <c r="IZ7" s="331"/>
      <c r="JB7" s="350" t="s">
        <v>229</v>
      </c>
      <c r="JC7" s="384">
        <v>1.3264993669707481E-2</v>
      </c>
      <c r="JD7" s="330">
        <v>5.0986732493984471E-2</v>
      </c>
      <c r="JE7" s="330">
        <v>2.0885743042848015E-2</v>
      </c>
      <c r="JF7" s="330">
        <v>2.6651609287381042E-2</v>
      </c>
      <c r="JG7" s="330">
        <v>1.2956184468435406E-2</v>
      </c>
      <c r="JH7" s="330">
        <v>-0.35267917626337897</v>
      </c>
      <c r="JI7" s="330">
        <v>1.7869807700064255E-2</v>
      </c>
      <c r="JJ7" s="331"/>
      <c r="JL7" s="350" t="s">
        <v>229</v>
      </c>
      <c r="JM7" s="384">
        <v>5.289523846644789E-3</v>
      </c>
      <c r="JN7" s="330">
        <v>-3.7109784472833154E-2</v>
      </c>
      <c r="JO7" s="330">
        <v>1.1439049049792371E-2</v>
      </c>
      <c r="JP7" s="330">
        <v>-2.5454068677543372E-2</v>
      </c>
      <c r="JQ7" s="330">
        <v>3.2114499687696973E-2</v>
      </c>
      <c r="JR7" s="330">
        <v>0.20137090233628963</v>
      </c>
      <c r="JS7" s="330">
        <v>-1.7584690238839442E-3</v>
      </c>
      <c r="JT7" s="331"/>
      <c r="JV7" s="350" t="s">
        <v>229</v>
      </c>
      <c r="JW7" s="384">
        <v>0.11188739458886432</v>
      </c>
      <c r="JX7" s="330">
        <v>-0.1103998201050458</v>
      </c>
      <c r="JY7" s="330">
        <v>7.5502514265576803E-2</v>
      </c>
      <c r="JZ7" s="330">
        <v>4.7793590297911092E-3</v>
      </c>
      <c r="KA7" s="330">
        <v>3.8109253634967838E-2</v>
      </c>
      <c r="KB7" s="330">
        <v>4.583340592334495</v>
      </c>
      <c r="KC7" s="330">
        <v>7.4964245227027909E-2</v>
      </c>
      <c r="KD7" s="331"/>
    </row>
    <row r="8" spans="1:290" x14ac:dyDescent="0.25">
      <c r="A8" s="350" t="s">
        <v>23</v>
      </c>
      <c r="B8" s="384">
        <v>0.18542380211036139</v>
      </c>
      <c r="C8" s="330">
        <v>-9.1941384736428045E-2</v>
      </c>
      <c r="D8" s="330">
        <v>0.14446415727643244</v>
      </c>
      <c r="E8" s="330">
        <v>-3.7630617754486305E-2</v>
      </c>
      <c r="F8" s="330">
        <v>-2.5034952170713776E-2</v>
      </c>
      <c r="G8" s="330">
        <v>-0.33585171883016923</v>
      </c>
      <c r="H8" s="330">
        <v>2.4450895479570037E-2</v>
      </c>
      <c r="I8" s="331">
        <v>0</v>
      </c>
      <c r="J8" s="365"/>
      <c r="K8" s="350" t="s">
        <v>23</v>
      </c>
      <c r="L8" s="384">
        <v>1.3697415778786805E-2</v>
      </c>
      <c r="M8" s="330">
        <v>2.0211975557610867E-2</v>
      </c>
      <c r="N8" s="330">
        <v>1.207275073530035E-2</v>
      </c>
      <c r="O8" s="330">
        <v>7.6029201127385034E-3</v>
      </c>
      <c r="P8" s="330">
        <v>5.2895237843661562E-2</v>
      </c>
      <c r="Q8" s="330">
        <v>-9.002452826544606E-2</v>
      </c>
      <c r="R8" s="330">
        <v>1.0722110956766215E-2</v>
      </c>
      <c r="S8" s="331">
        <v>1.6794997674729134E-6</v>
      </c>
      <c r="T8" s="365"/>
      <c r="U8" s="350" t="s">
        <v>23</v>
      </c>
      <c r="V8" s="384">
        <v>1.7230589181137783E-2</v>
      </c>
      <c r="W8" s="330">
        <v>6.8180081021172623E-2</v>
      </c>
      <c r="X8" s="330">
        <v>2.3350354674521106E-2</v>
      </c>
      <c r="Y8" s="330">
        <v>7.5475171279147822E-3</v>
      </c>
      <c r="Z8" s="330">
        <v>1.2678643429953783E-2</v>
      </c>
      <c r="AA8" s="330">
        <v>0.36090228755534248</v>
      </c>
      <c r="AB8" s="330">
        <v>2.7232838519852792E-2</v>
      </c>
      <c r="AC8" s="331">
        <v>1.0178655841748988E-2</v>
      </c>
      <c r="AD8" s="365"/>
      <c r="AE8" s="350" t="s">
        <v>23</v>
      </c>
      <c r="AF8" s="384">
        <v>1.5248001132102179E-2</v>
      </c>
      <c r="AG8" s="330">
        <v>3.2995428344265484E-2</v>
      </c>
      <c r="AH8" s="330">
        <v>5.2588996763755086E-3</v>
      </c>
      <c r="AI8" s="330">
        <v>-5.9620948603751604E-2</v>
      </c>
      <c r="AJ8" s="330">
        <v>1.0440629976995283E-2</v>
      </c>
      <c r="AK8" s="330">
        <v>-0.39925140361821582</v>
      </c>
      <c r="AL8" s="330">
        <v>-3.1223108439615278E-2</v>
      </c>
      <c r="AM8" s="331">
        <v>1.0691630857376731E-2</v>
      </c>
      <c r="AN8" s="365"/>
      <c r="AO8" s="350" t="s">
        <v>23</v>
      </c>
      <c r="AP8" s="384">
        <v>0.28083074885876563</v>
      </c>
      <c r="AQ8" s="330">
        <v>-6.2728497209928763E-2</v>
      </c>
      <c r="AR8" s="330">
        <v>0.23722334004024143</v>
      </c>
      <c r="AS8" s="330">
        <v>1.9773913644691905E-2</v>
      </c>
      <c r="AT8" s="330">
        <v>-3.3274956217163717E-3</v>
      </c>
      <c r="AU8" s="330">
        <v>-5.8670820353063473E-2</v>
      </c>
      <c r="AV8" s="330">
        <v>0.12398578777111946</v>
      </c>
      <c r="AW8" s="331">
        <v>1.5614718833831089E-2</v>
      </c>
      <c r="AX8" s="365"/>
      <c r="AY8" s="350" t="s">
        <v>23</v>
      </c>
      <c r="AZ8" s="384">
        <v>2.1629121776036535E-2</v>
      </c>
      <c r="BA8" s="330">
        <v>7.5138575241223499E-2</v>
      </c>
      <c r="BB8" s="330">
        <v>1.9677996422182483E-2</v>
      </c>
      <c r="BC8" s="330">
        <v>6.8985389335231587E-2</v>
      </c>
      <c r="BD8" s="330">
        <v>6.483921982076972E-2</v>
      </c>
      <c r="BE8" s="330">
        <v>-0.12244897959183668</v>
      </c>
      <c r="BF8" s="330">
        <v>4.0835102618542118E-2</v>
      </c>
      <c r="BG8" s="331">
        <v>2.0769479953153373E-2</v>
      </c>
      <c r="BH8" s="365"/>
      <c r="BI8" s="350" t="s">
        <v>23</v>
      </c>
      <c r="BJ8" s="384">
        <v>-7.3500039945673641E-3</v>
      </c>
      <c r="BK8" s="330">
        <v>2.1959136910445022E-2</v>
      </c>
      <c r="BL8" s="330">
        <v>-5.2631578947369279E-3</v>
      </c>
      <c r="BM8" s="330">
        <v>-2.5369442506495876E-4</v>
      </c>
      <c r="BN8" s="330">
        <v>6.3366336633663298E-2</v>
      </c>
      <c r="BO8" s="330">
        <v>0.94720301697045883</v>
      </c>
      <c r="BP8" s="330">
        <v>1.9151877790621351E-2</v>
      </c>
      <c r="BQ8" s="331">
        <v>1.9602338610260176E-2</v>
      </c>
      <c r="BR8" s="365"/>
      <c r="BS8" s="350" t="s">
        <v>23</v>
      </c>
      <c r="BT8" s="384">
        <v>-0.27957075788061697</v>
      </c>
      <c r="BU8" s="330">
        <v>-9.3236173393124094E-2</v>
      </c>
      <c r="BV8" s="330">
        <v>-0.25941959275292609</v>
      </c>
      <c r="BW8" s="330">
        <v>-4.6533020364143932E-2</v>
      </c>
      <c r="BX8" s="330">
        <v>-9.3109869646186029E-4</v>
      </c>
      <c r="BY8" s="330">
        <v>8.4893479664299512E-2</v>
      </c>
      <c r="BZ8" s="330">
        <v>-0.15288217764533202</v>
      </c>
      <c r="CA8" s="331">
        <v>1.0821811216855166E-2</v>
      </c>
      <c r="CB8" s="365"/>
      <c r="CC8" s="350" t="s">
        <v>23</v>
      </c>
      <c r="CD8" s="384">
        <v>0.38340619646979962</v>
      </c>
      <c r="CE8" s="330">
        <v>4.4774366371316682E-2</v>
      </c>
      <c r="CF8" s="330">
        <v>0.30931586923576537</v>
      </c>
      <c r="CG8" s="330">
        <v>-3.4730696297281878E-2</v>
      </c>
      <c r="CH8" s="330">
        <v>-5.533084808946874E-2</v>
      </c>
      <c r="CI8" s="330">
        <v>-0.61061588812853318</v>
      </c>
      <c r="CJ8" s="330">
        <v>0.11144927345995824</v>
      </c>
      <c r="CK8" s="331">
        <v>7.3668565473300439E-3</v>
      </c>
      <c r="CL8" s="365"/>
      <c r="CM8" s="350" t="s">
        <v>23</v>
      </c>
      <c r="CN8" s="384">
        <v>0.15795132111744847</v>
      </c>
      <c r="CO8" s="330">
        <v>-0.19392776350070712</v>
      </c>
      <c r="CP8" s="330">
        <v>0.14308013089208671</v>
      </c>
      <c r="CQ8" s="330">
        <v>3.4078751598740249E-2</v>
      </c>
      <c r="CR8" s="330">
        <v>5.4046677124132223E-3</v>
      </c>
      <c r="CS8" s="330">
        <v>0.89270432178005998</v>
      </c>
      <c r="CT8" s="330">
        <v>9.3770686804874326E-2</v>
      </c>
      <c r="CU8" s="331">
        <v>5.998985434579049E-3</v>
      </c>
      <c r="CV8" s="365"/>
      <c r="CW8" s="350" t="s">
        <v>23</v>
      </c>
      <c r="CX8" s="384">
        <v>-3.8306862169869914E-2</v>
      </c>
      <c r="CY8" s="330">
        <v>0.14900343037225178</v>
      </c>
      <c r="CZ8" s="330">
        <v>-1.9968060361288155E-2</v>
      </c>
      <c r="DA8" s="330">
        <v>-3.3937671815587717E-3</v>
      </c>
      <c r="DB8" s="330">
        <v>0.16736035586664799</v>
      </c>
      <c r="DC8" s="330">
        <v>-0.55874397461465797</v>
      </c>
      <c r="DD8" s="330">
        <v>-1.769112637177182E-2</v>
      </c>
      <c r="DE8" s="331">
        <v>8.0128472935971033E-3</v>
      </c>
      <c r="DF8" s="365"/>
      <c r="DG8" s="350" t="s">
        <v>23</v>
      </c>
      <c r="DH8" s="384">
        <v>-0.14578897751994202</v>
      </c>
      <c r="DI8" s="330">
        <v>1.2670357751277659E-3</v>
      </c>
      <c r="DJ8" s="330">
        <v>6.0516605165963058E-5</v>
      </c>
      <c r="DK8" s="330">
        <v>-3.1467125944752775E-2</v>
      </c>
      <c r="DL8" s="330">
        <v>-3.4892126646119369E-2</v>
      </c>
      <c r="DM8" s="330">
        <v>0.42371454711802375</v>
      </c>
      <c r="DN8" s="330">
        <v>-7.4226985435559237E-2</v>
      </c>
      <c r="DO8" s="331">
        <v>1.0730491438375908E-2</v>
      </c>
      <c r="DP8" s="365"/>
      <c r="DQ8" s="350" t="s">
        <v>23</v>
      </c>
      <c r="DR8" s="384">
        <v>0.13538383262999709</v>
      </c>
      <c r="DS8" s="330">
        <v>3.3613713459309448E-2</v>
      </c>
      <c r="DT8" s="330">
        <v>-3.8582166983252578E-2</v>
      </c>
      <c r="DU8" s="330">
        <v>-9.7396263328668031E-3</v>
      </c>
      <c r="DV8" s="330">
        <v>3.6589083371316951E-2</v>
      </c>
      <c r="DW8" s="330">
        <v>-0.97879340924864411</v>
      </c>
      <c r="DX8" s="330">
        <v>3.7137476817276228E-2</v>
      </c>
      <c r="DY8" s="331">
        <v>1.9997343506007775E-2</v>
      </c>
      <c r="DZ8" s="365"/>
      <c r="EA8" s="350" t="s">
        <v>23</v>
      </c>
      <c r="EB8" s="384">
        <v>-7.6066096752486198E-2</v>
      </c>
      <c r="EC8" s="330">
        <v>-4.8353909465020606E-2</v>
      </c>
      <c r="ED8" s="330">
        <v>-8.4433527786306417E-2</v>
      </c>
      <c r="EE8" s="330">
        <v>3.9366784058021416E-2</v>
      </c>
      <c r="EF8" s="330">
        <v>3.5289175185548388E-2</v>
      </c>
      <c r="EG8" s="330">
        <v>5.666666666666667</v>
      </c>
      <c r="EH8" s="330">
        <v>-2.5975958786491189E-2</v>
      </c>
      <c r="EI8" s="331">
        <v>6.0004947934237475E-2</v>
      </c>
      <c r="EJ8" s="365"/>
      <c r="EK8" s="350" t="s">
        <v>23</v>
      </c>
      <c r="EL8" s="384">
        <v>-1.9530090906638483E-2</v>
      </c>
      <c r="EM8" s="330">
        <v>0.10789189189189194</v>
      </c>
      <c r="EN8" s="330">
        <v>1.7773306505700911E-2</v>
      </c>
      <c r="EO8" s="330">
        <v>4.4283413848631012E-3</v>
      </c>
      <c r="EP8" s="330">
        <v>-7.5747328554037902E-3</v>
      </c>
      <c r="EQ8" s="330">
        <v>6.7863636363636353</v>
      </c>
      <c r="ER8" s="330">
        <v>1.7042582950364947E-2</v>
      </c>
      <c r="ES8" s="331">
        <v>5.99393180709085E-3</v>
      </c>
      <c r="ET8" s="365"/>
      <c r="EU8" s="350" t="s">
        <v>23</v>
      </c>
      <c r="EV8" s="384">
        <v>-5.2246402729248652E-2</v>
      </c>
      <c r="EW8" s="330">
        <v>6.0109289617486301E-2</v>
      </c>
      <c r="EX8" s="330">
        <v>-6.3261943986820487E-2</v>
      </c>
      <c r="EY8" s="330">
        <v>-6.1489645958583736E-2</v>
      </c>
      <c r="EZ8" s="330">
        <v>5.5608559356685267E-2</v>
      </c>
      <c r="FA8" s="330">
        <v>-0.40046701692936371</v>
      </c>
      <c r="FB8" s="330">
        <v>-4.7324080387375546E-2</v>
      </c>
      <c r="FC8" s="331">
        <v>6.0004007297500238E-3</v>
      </c>
      <c r="FD8" s="365"/>
      <c r="FE8" s="350" t="s">
        <v>23</v>
      </c>
      <c r="FF8" s="384">
        <v>0.11324314909428701</v>
      </c>
      <c r="FG8" s="330">
        <v>-9.425625920471277E-2</v>
      </c>
      <c r="FH8" s="330">
        <v>9.1276820260288383E-2</v>
      </c>
      <c r="FI8" s="330">
        <v>-6.690629559770794E-3</v>
      </c>
      <c r="FJ8" s="330">
        <v>-5.7198192382182142E-2</v>
      </c>
      <c r="FK8" s="330">
        <v>-0.18792599805258031</v>
      </c>
      <c r="FL8" s="330">
        <v>3.742297054684849E-2</v>
      </c>
      <c r="FM8" s="331"/>
      <c r="FP8" s="350" t="s">
        <v>23</v>
      </c>
      <c r="FQ8" s="384">
        <v>9.2310099350699192E-3</v>
      </c>
      <c r="FR8" s="330">
        <v>0.16727642276422758</v>
      </c>
      <c r="FS8" s="330">
        <v>1.482675261885579E-2</v>
      </c>
      <c r="FT8" s="330">
        <v>5.1485077567983963E-2</v>
      </c>
      <c r="FU8" s="330">
        <v>-1.3968775677896414E-2</v>
      </c>
      <c r="FV8" s="330">
        <v>-0.36211031175059949</v>
      </c>
      <c r="FW8" s="330">
        <v>2.6917365325475593E-2</v>
      </c>
      <c r="FX8" s="331"/>
      <c r="FZ8" s="350" t="s">
        <v>23</v>
      </c>
      <c r="GA8" s="384">
        <v>0.12789706224323696</v>
      </c>
      <c r="GB8" s="330">
        <v>-5.5023506877938298E-2</v>
      </c>
      <c r="GC8" s="330">
        <v>0.12212164522788627</v>
      </c>
      <c r="GD8" s="330">
        <v>1.2164372359274884E-2</v>
      </c>
      <c r="GE8" s="330">
        <v>5.7083333333333326E-2</v>
      </c>
      <c r="GF8" s="330">
        <v>0.25939849624060146</v>
      </c>
      <c r="GG8" s="330">
        <v>7.1837673502385513E-2</v>
      </c>
      <c r="GH8" s="331"/>
      <c r="GJ8" s="350" t="s">
        <v>23</v>
      </c>
      <c r="GK8" s="384">
        <v>4.993929397750457E-3</v>
      </c>
      <c r="GL8" s="330">
        <v>-0.11627049935507651</v>
      </c>
      <c r="GM8" s="330">
        <v>-1.9105575997735557E-2</v>
      </c>
      <c r="GN8" s="330">
        <v>-3.8242720080794525E-2</v>
      </c>
      <c r="GO8" s="330">
        <v>-2.6803310997240919E-2</v>
      </c>
      <c r="GP8" s="330">
        <v>4.6641791044776122</v>
      </c>
      <c r="GQ8" s="330">
        <v>1.31623677389198E-2</v>
      </c>
      <c r="GR8" s="331"/>
      <c r="GT8" s="350" t="s">
        <v>23</v>
      </c>
      <c r="GU8" s="384">
        <v>-9.9222721159763799E-2</v>
      </c>
      <c r="GV8" s="330">
        <v>0.10175145954962474</v>
      </c>
      <c r="GW8" s="330">
        <v>-6.7667003318424429E-2</v>
      </c>
      <c r="GX8" s="330">
        <v>-1.2426056214778295E-2</v>
      </c>
      <c r="GY8" s="330">
        <v>0.58512218171999475</v>
      </c>
      <c r="GZ8" s="330">
        <v>-0.4089591567852438</v>
      </c>
      <c r="HA8" s="330">
        <v>-2.002705224858712E-2</v>
      </c>
      <c r="HB8" s="331"/>
      <c r="HD8" s="350" t="s">
        <v>23</v>
      </c>
      <c r="HE8" s="384">
        <v>-0.12622096259932181</v>
      </c>
      <c r="HF8" s="330">
        <v>5.8478425435276232E-2</v>
      </c>
      <c r="HG8" s="330">
        <v>-0.12411018260600437</v>
      </c>
      <c r="HH8" s="330">
        <v>4.5828312185439882E-2</v>
      </c>
      <c r="HI8" s="330">
        <v>-1.5245720126053932E-2</v>
      </c>
      <c r="HJ8" s="330">
        <v>0.19215336602764149</v>
      </c>
      <c r="HK8" s="330">
        <v>-4.2103123227870472E-2</v>
      </c>
      <c r="HL8" s="331"/>
      <c r="HN8" s="350" t="s">
        <v>23</v>
      </c>
      <c r="HO8" s="384">
        <v>1.3032145960034424E-3</v>
      </c>
      <c r="HP8" s="330">
        <v>2.1634185589129284E-2</v>
      </c>
      <c r="HQ8" s="330">
        <v>1.0600706713780944E-2</v>
      </c>
      <c r="HR8" s="330">
        <v>-1.7622936930219331E-3</v>
      </c>
      <c r="HS8" s="330">
        <v>-1.0465317419131707E-2</v>
      </c>
      <c r="HT8" s="330">
        <v>4.0014958863126414E-2</v>
      </c>
      <c r="HU8" s="330">
        <v>1.7983602528874446E-3</v>
      </c>
      <c r="HV8" s="331"/>
      <c r="HX8" s="350" t="s">
        <v>23</v>
      </c>
      <c r="HY8" s="384">
        <v>0.12049168474331172</v>
      </c>
      <c r="HZ8" s="330">
        <v>-0.15033251662583136</v>
      </c>
      <c r="IA8" s="330">
        <v>9.0384615384615286E-2</v>
      </c>
      <c r="IB8" s="330">
        <v>-4.2403666610083206E-2</v>
      </c>
      <c r="IC8" s="330">
        <v>-2.281269119832182E-2</v>
      </c>
      <c r="ID8" s="330">
        <v>-0.63574253865516006</v>
      </c>
      <c r="IE8" s="330">
        <v>6.0766889292763115E-3</v>
      </c>
      <c r="IF8" s="331"/>
      <c r="IH8" s="350" t="s">
        <v>23</v>
      </c>
      <c r="II8" s="384">
        <v>1.7294339330425099E-2</v>
      </c>
      <c r="IJ8" s="330">
        <v>7.6622039134912584E-2</v>
      </c>
      <c r="IK8" s="330">
        <v>3.4632034632034694E-2</v>
      </c>
      <c r="IL8" s="330">
        <v>2.4108345742040941E-3</v>
      </c>
      <c r="IM8" s="330">
        <v>-5.5456171735240641E-3</v>
      </c>
      <c r="IN8" s="330">
        <v>-0.8854886475814413</v>
      </c>
      <c r="IO8" s="330">
        <v>4.0562106569731003E-3</v>
      </c>
      <c r="IP8" s="331"/>
      <c r="IR8" s="350" t="s">
        <v>23</v>
      </c>
      <c r="IS8" s="384">
        <v>0.10832001217934079</v>
      </c>
      <c r="IT8" s="330">
        <v>5.9307442127415233E-2</v>
      </c>
      <c r="IU8" s="330">
        <v>8.3372075003874099E-2</v>
      </c>
      <c r="IV8" s="330">
        <v>3.2609464525712561E-2</v>
      </c>
      <c r="IW8" s="330">
        <v>8.0050368771360531E-3</v>
      </c>
      <c r="IX8" s="330">
        <v>18.03448275862069</v>
      </c>
      <c r="IY8" s="330">
        <v>9.0741517472791938E-2</v>
      </c>
      <c r="IZ8" s="331"/>
      <c r="JB8" s="350" t="s">
        <v>23</v>
      </c>
      <c r="JC8" s="384">
        <v>-0.12161996336996339</v>
      </c>
      <c r="JD8" s="330">
        <v>5.096983926313893E-2</v>
      </c>
      <c r="JE8" s="330">
        <v>-9.856243741953935E-2</v>
      </c>
      <c r="JF8" s="330">
        <v>2.6647143444307433E-2</v>
      </c>
      <c r="JG8" s="330">
        <v>2.5244043901133321E-2</v>
      </c>
      <c r="JH8" s="330">
        <v>0.11517663043478274</v>
      </c>
      <c r="JI8" s="330">
        <v>-4.4566125947439271E-2</v>
      </c>
      <c r="JJ8" s="331"/>
      <c r="JL8" s="350" t="s">
        <v>23</v>
      </c>
      <c r="JM8" s="384">
        <v>-4.9896475258837863E-2</v>
      </c>
      <c r="JN8" s="330">
        <v>-3.7109784472833154E-2</v>
      </c>
      <c r="JO8" s="330">
        <v>-4.2317060592356369E-2</v>
      </c>
      <c r="JP8" s="330">
        <v>-2.5454068677543372E-2</v>
      </c>
      <c r="JQ8" s="330">
        <v>2.9060279845534026E-3</v>
      </c>
      <c r="JR8" s="330">
        <v>-0.776230450268244</v>
      </c>
      <c r="JS8" s="330">
        <v>-5.3359412517203358E-2</v>
      </c>
      <c r="JT8" s="331"/>
      <c r="JV8" s="350" t="s">
        <v>23</v>
      </c>
      <c r="JW8" s="384">
        <v>0.12635396095215698</v>
      </c>
      <c r="JX8" s="330">
        <v>-0.1103998201050458</v>
      </c>
      <c r="JY8" s="330">
        <v>8.5747613611321452E-2</v>
      </c>
      <c r="JZ8" s="330">
        <v>4.7793590297911092E-3</v>
      </c>
      <c r="KA8" s="330">
        <v>0.29138441245129409</v>
      </c>
      <c r="KB8" s="330">
        <v>1.210566434962522</v>
      </c>
      <c r="KC8" s="330">
        <v>5.1033771629843919E-2</v>
      </c>
      <c r="KD8" s="331"/>
    </row>
    <row r="9" spans="1:290" x14ac:dyDescent="0.25">
      <c r="A9" s="350" t="s">
        <v>233</v>
      </c>
      <c r="B9" s="384">
        <v>5.8518802762854948E-2</v>
      </c>
      <c r="C9" s="330">
        <v>-9.2035398230088494E-2</v>
      </c>
      <c r="D9" s="330">
        <v>3.2999308914996486E-2</v>
      </c>
      <c r="E9" s="330">
        <v>-3.7667534777361407E-2</v>
      </c>
      <c r="F9" s="330">
        <v>-2.8621682123440986E-2</v>
      </c>
      <c r="G9" s="330">
        <v>-0.36913229018492177</v>
      </c>
      <c r="H9" s="330">
        <v>-2.1219419444796564E-2</v>
      </c>
      <c r="I9" s="331">
        <v>-2.1804579874099103E-2</v>
      </c>
      <c r="J9" s="365"/>
      <c r="K9" s="350" t="s">
        <v>233</v>
      </c>
      <c r="L9" s="384">
        <v>-6.1627696211715029E-4</v>
      </c>
      <c r="M9" s="330">
        <v>2.0142949967511363E-2</v>
      </c>
      <c r="N9" s="330">
        <v>-3.1777889279143291E-3</v>
      </c>
      <c r="O9" s="330">
        <v>7.6237623762376314E-3</v>
      </c>
      <c r="P9" s="330">
        <v>-7.9012345679011827E-3</v>
      </c>
      <c r="Q9" s="330">
        <v>-6.576475009394965E-2</v>
      </c>
      <c r="R9" s="330">
        <v>8.4179444674675882E-4</v>
      </c>
      <c r="S9" s="331">
        <v>0</v>
      </c>
      <c r="T9" s="365"/>
      <c r="U9" s="350" t="s">
        <v>233</v>
      </c>
      <c r="V9" s="384">
        <v>-2.8656413232733727E-2</v>
      </c>
      <c r="W9" s="330">
        <v>6.8152866242038229E-2</v>
      </c>
      <c r="X9" s="330">
        <v>-1.0402684563758466E-2</v>
      </c>
      <c r="Y9" s="330">
        <v>7.5333267826144289E-3</v>
      </c>
      <c r="Z9" s="330">
        <v>1.5098722415795528E-2</v>
      </c>
      <c r="AA9" s="330">
        <v>0.32099758648431231</v>
      </c>
      <c r="AB9" s="330">
        <v>7.6085971972413785E-3</v>
      </c>
      <c r="AC9" s="331">
        <v>7.7011218589283538E-3</v>
      </c>
      <c r="AD9" s="365"/>
      <c r="AE9" s="350" t="s">
        <v>233</v>
      </c>
      <c r="AF9" s="384">
        <v>8.3725446261856823E-2</v>
      </c>
      <c r="AG9" s="330">
        <v>3.2995428344265484E-2</v>
      </c>
      <c r="AH9" s="330">
        <v>5.9511698880976689E-2</v>
      </c>
      <c r="AI9" s="330">
        <v>-5.9620948603751604E-2</v>
      </c>
      <c r="AJ9" s="330">
        <v>-7.0611310885910439E-2</v>
      </c>
      <c r="AK9" s="330">
        <v>-0.40012180267965902</v>
      </c>
      <c r="AL9" s="330">
        <v>-1.0517664282320377E-2</v>
      </c>
      <c r="AM9" s="331">
        <v>1.2600486566532648E-2</v>
      </c>
      <c r="AN9" s="365"/>
      <c r="AO9" s="350" t="s">
        <v>233</v>
      </c>
      <c r="AP9" s="384">
        <v>2.3294279807029604E-2</v>
      </c>
      <c r="AQ9" s="330">
        <v>-6.2728497209928763E-2</v>
      </c>
      <c r="AR9" s="330">
        <v>1.1361817890862552E-2</v>
      </c>
      <c r="AS9" s="330">
        <v>1.9773913644691905E-2</v>
      </c>
      <c r="AT9" s="330">
        <v>0.10253253605346462</v>
      </c>
      <c r="AU9" s="330">
        <v>-6.8527918781725788E-2</v>
      </c>
      <c r="AV9" s="330">
        <v>1.8689162881245915E-2</v>
      </c>
      <c r="AW9" s="331">
        <v>1.7797218776522811E-2</v>
      </c>
      <c r="AX9" s="365"/>
      <c r="AY9" s="350" t="s">
        <v>233</v>
      </c>
      <c r="AZ9" s="384">
        <v>0.12217133620689666</v>
      </c>
      <c r="BA9" s="330">
        <v>7.5138575241223499E-2</v>
      </c>
      <c r="BB9" s="330">
        <v>0.10063291139240504</v>
      </c>
      <c r="BC9" s="330">
        <v>6.8985389335231587E-2</v>
      </c>
      <c r="BD9" s="330">
        <v>2.9829318870633347E-2</v>
      </c>
      <c r="BE9" s="330">
        <v>-0.12098092643051783</v>
      </c>
      <c r="BF9" s="330">
        <v>8.4456618677538647E-2</v>
      </c>
      <c r="BG9" s="331">
        <v>1.6600810796941475E-2</v>
      </c>
      <c r="BH9" s="365"/>
      <c r="BI9" s="350" t="s">
        <v>233</v>
      </c>
      <c r="BJ9" s="384">
        <v>-0.13011643260112835</v>
      </c>
      <c r="BK9" s="330">
        <v>2.1959136910445022E-2</v>
      </c>
      <c r="BL9" s="330">
        <v>-0.10264519838987925</v>
      </c>
      <c r="BM9" s="330">
        <v>-2.5369442506495876E-4</v>
      </c>
      <c r="BN9" s="330">
        <v>5.0960346964064311E-2</v>
      </c>
      <c r="BO9" s="330">
        <v>1.1512709237445757</v>
      </c>
      <c r="BP9" s="330">
        <v>-3.2389948190180866E-2</v>
      </c>
      <c r="BQ9" s="331">
        <v>1.0499482597612441E-2</v>
      </c>
      <c r="BR9" s="365"/>
      <c r="BS9" s="350" t="s">
        <v>233</v>
      </c>
      <c r="BT9" s="384">
        <v>-3.3979577756313037E-2</v>
      </c>
      <c r="BU9" s="330">
        <v>-9.3236173393124094E-2</v>
      </c>
      <c r="BV9" s="330">
        <v>-3.9250240307593762E-2</v>
      </c>
      <c r="BW9" s="330">
        <v>-4.6533020364143932E-2</v>
      </c>
      <c r="BX9" s="330">
        <v>-3.5961680176860689E-2</v>
      </c>
      <c r="BY9" s="330">
        <v>-3.3717579250720504E-2</v>
      </c>
      <c r="BZ9" s="330">
        <v>-4.3163109200844992E-2</v>
      </c>
      <c r="CA9" s="331">
        <v>7.8052801158927992E-3</v>
      </c>
      <c r="CB9" s="365"/>
      <c r="CC9" s="350" t="s">
        <v>233</v>
      </c>
      <c r="CD9" s="384">
        <v>0.20169267578473743</v>
      </c>
      <c r="CE9" s="330">
        <v>4.4714609519884645E-2</v>
      </c>
      <c r="CF9" s="330">
        <v>0.142404535601134</v>
      </c>
      <c r="CG9" s="330">
        <v>-3.4731694334475524E-2</v>
      </c>
      <c r="CH9" s="330">
        <v>6.1152728940529841E-3</v>
      </c>
      <c r="CI9" s="330">
        <v>-0.55800775424992544</v>
      </c>
      <c r="CJ9" s="330">
        <v>4.8764703643077327E-2</v>
      </c>
      <c r="CK9" s="331">
        <v>-5.9975960049071632E-3</v>
      </c>
      <c r="CL9" s="365"/>
      <c r="CM9" s="350" t="s">
        <v>233</v>
      </c>
      <c r="CN9" s="384">
        <v>-3.698760809485592E-2</v>
      </c>
      <c r="CO9" s="330">
        <v>-0.19388165680473382</v>
      </c>
      <c r="CP9" s="330">
        <v>-3.8639614654795096E-2</v>
      </c>
      <c r="CQ9" s="330">
        <v>3.4079958642081735E-2</v>
      </c>
      <c r="CR9" s="330">
        <v>3.5828901382768584E-2</v>
      </c>
      <c r="CS9" s="330">
        <v>0.55020242914979756</v>
      </c>
      <c r="CT9" s="330">
        <v>-5.473079249848775E-3</v>
      </c>
      <c r="CU9" s="331">
        <v>-6.008851212366685E-3</v>
      </c>
      <c r="CV9" s="365"/>
      <c r="CW9" s="350" t="s">
        <v>233</v>
      </c>
      <c r="CX9" s="384">
        <v>-3.1115217304767333E-2</v>
      </c>
      <c r="CY9" s="330">
        <v>0.14900343037225178</v>
      </c>
      <c r="CZ9" s="330">
        <v>-7.9377129426624667E-3</v>
      </c>
      <c r="DA9" s="330">
        <v>-3.3939000454275693E-3</v>
      </c>
      <c r="DB9" s="330">
        <v>-3.4736290834835835E-2</v>
      </c>
      <c r="DC9" s="330">
        <v>-0.51292765735178902</v>
      </c>
      <c r="DD9" s="330">
        <v>-2.3950198089604781E-2</v>
      </c>
      <c r="DE9" s="331">
        <v>-5.9950083403359786E-3</v>
      </c>
      <c r="DF9" s="365"/>
      <c r="DG9" s="350" t="s">
        <v>233</v>
      </c>
      <c r="DH9" s="384">
        <v>9.4717816421428E-2</v>
      </c>
      <c r="DI9" s="330">
        <v>1.2670357751277659E-3</v>
      </c>
      <c r="DJ9" s="330">
        <v>7.804866850321393E-2</v>
      </c>
      <c r="DK9" s="330">
        <v>-3.8191759748511779E-2</v>
      </c>
      <c r="DL9" s="330">
        <v>-5.8951367781155308E-3</v>
      </c>
      <c r="DM9" s="330">
        <v>0.51011617515638963</v>
      </c>
      <c r="DN9" s="330">
        <v>3.5895873063356148E-2</v>
      </c>
      <c r="DO9" s="331">
        <v>7.0027127626018154E-3</v>
      </c>
      <c r="DP9" s="365"/>
      <c r="DQ9" s="350" t="s">
        <v>233</v>
      </c>
      <c r="DR9" s="384">
        <v>6.9680364366874831E-2</v>
      </c>
      <c r="DS9" s="330">
        <v>3.3613713459309448E-2</v>
      </c>
      <c r="DT9" s="330">
        <v>4.5007289923154094E-2</v>
      </c>
      <c r="DU9" s="330">
        <v>-2.8160649569070454E-3</v>
      </c>
      <c r="DV9" s="330">
        <v>9.7520183574598875E-3</v>
      </c>
      <c r="DW9" s="330">
        <v>-0.9828384088246086</v>
      </c>
      <c r="DX9" s="330">
        <v>1.4343952855103738E-2</v>
      </c>
      <c r="DY9" s="331">
        <v>5.5995489287056686E-2</v>
      </c>
      <c r="DZ9" s="365"/>
      <c r="EA9" s="350" t="s">
        <v>233</v>
      </c>
      <c r="EB9" s="384">
        <v>-1.5503032610764901E-3</v>
      </c>
      <c r="EC9" s="330">
        <v>-4.8353909465020606E-2</v>
      </c>
      <c r="ED9" s="330">
        <v>-1.5079472897704109E-2</v>
      </c>
      <c r="EE9" s="330">
        <v>3.9366784058021416E-2</v>
      </c>
      <c r="EF9" s="330">
        <v>-8.9326267978804448E-3</v>
      </c>
      <c r="EG9" s="330">
        <v>-1.8620689655172415</v>
      </c>
      <c r="EH9" s="330">
        <v>7.2715626149155946E-3</v>
      </c>
      <c r="EI9" s="331">
        <v>0.05</v>
      </c>
      <c r="EJ9" s="365"/>
      <c r="EK9" s="350" t="s">
        <v>233</v>
      </c>
      <c r="EL9" s="384">
        <v>-4.9169163715608852E-2</v>
      </c>
      <c r="EM9" s="330">
        <v>0.10789189189189194</v>
      </c>
      <c r="EN9" s="330">
        <v>-6.4827586206896394E-3</v>
      </c>
      <c r="EO9" s="330">
        <v>4.4283413848631012E-3</v>
      </c>
      <c r="EP9" s="330">
        <v>5.346776657500895E-3</v>
      </c>
      <c r="EQ9" s="330">
        <v>-68.84</v>
      </c>
      <c r="ER9" s="330">
        <v>6.3004922627599956E-3</v>
      </c>
      <c r="ES9" s="331">
        <v>4.0003164092075952E-3</v>
      </c>
      <c r="ET9" s="365"/>
      <c r="EU9" s="350" t="s">
        <v>233</v>
      </c>
      <c r="EV9" s="384">
        <v>4.337487465979082E-2</v>
      </c>
      <c r="EW9" s="330">
        <v>6.0109289617486301E-2</v>
      </c>
      <c r="EX9" s="330">
        <v>1.527141468832423E-2</v>
      </c>
      <c r="EY9" s="330">
        <v>-6.1489645958583736E-2</v>
      </c>
      <c r="EZ9" s="330">
        <v>0.76690472572557356</v>
      </c>
      <c r="FA9" s="330">
        <v>-0.4139150943396227</v>
      </c>
      <c r="FB9" s="330">
        <v>5.1914007185572694E-2</v>
      </c>
      <c r="FC9" s="331"/>
      <c r="FD9" s="365"/>
      <c r="FE9" s="350" t="s">
        <v>233</v>
      </c>
      <c r="FF9" s="384">
        <v>-4.4592108514786261E-2</v>
      </c>
      <c r="FG9" s="330">
        <v>-9.425625920471277E-2</v>
      </c>
      <c r="FH9" s="330">
        <v>-4.5808833584028368E-2</v>
      </c>
      <c r="FI9" s="330">
        <v>-6.690629559770794E-3</v>
      </c>
      <c r="FJ9" s="330">
        <v>-6.8799449604401699E-4</v>
      </c>
      <c r="FK9" s="330">
        <v>-0.17505030181086523</v>
      </c>
      <c r="FL9" s="330">
        <v>-3.1595928130388806E-2</v>
      </c>
      <c r="FM9" s="331"/>
      <c r="FP9" s="350" t="s">
        <v>233</v>
      </c>
      <c r="FQ9" s="384">
        <v>-1.1582123868371815E-2</v>
      </c>
      <c r="FR9" s="330">
        <v>0.16727642276422758</v>
      </c>
      <c r="FS9" s="330">
        <v>0</v>
      </c>
      <c r="FT9" s="330">
        <v>5.1485077567983963E-2</v>
      </c>
      <c r="FU9" s="330">
        <v>-2.4268502581755658E-2</v>
      </c>
      <c r="FV9" s="330">
        <v>-0.24268292682926823</v>
      </c>
      <c r="FW9" s="330">
        <v>1.580791544603365E-2</v>
      </c>
      <c r="FX9" s="331"/>
      <c r="FZ9" s="350" t="s">
        <v>233</v>
      </c>
      <c r="GA9" s="384">
        <v>2.5005815305884988E-2</v>
      </c>
      <c r="GB9" s="330">
        <v>-5.5023506877938298E-2</v>
      </c>
      <c r="GC9" s="330">
        <v>2.565204929779295E-2</v>
      </c>
      <c r="GD9" s="330">
        <v>1.2164372359274884E-2</v>
      </c>
      <c r="GE9" s="330">
        <v>2.1255953430940298E-2</v>
      </c>
      <c r="GF9" s="330">
        <v>0.33816425120772958</v>
      </c>
      <c r="GG9" s="330">
        <v>1.7292272197781029E-2</v>
      </c>
      <c r="GH9" s="331"/>
      <c r="GJ9" s="350" t="s">
        <v>233</v>
      </c>
      <c r="GK9" s="384">
        <v>8.9782140020424478E-2</v>
      </c>
      <c r="GL9" s="330">
        <v>-0.11627049935507651</v>
      </c>
      <c r="GM9" s="330">
        <v>4.8064831633366105E-2</v>
      </c>
      <c r="GN9" s="330">
        <v>-3.8242720080794525E-2</v>
      </c>
      <c r="GO9" s="330">
        <v>-1.753173849209777E-2</v>
      </c>
      <c r="GP9" s="330">
        <v>3.4693140794223822</v>
      </c>
      <c r="GQ9" s="330">
        <v>4.9182879377431918E-2</v>
      </c>
      <c r="GR9" s="331"/>
      <c r="GT9" s="350" t="s">
        <v>233</v>
      </c>
      <c r="GU9" s="384">
        <v>-0.20920425853137933</v>
      </c>
      <c r="GV9" s="330">
        <v>0.10175145954962474</v>
      </c>
      <c r="GW9" s="330">
        <v>-0.15517930942541003</v>
      </c>
      <c r="GX9" s="330">
        <v>-1.2426056214778295E-2</v>
      </c>
      <c r="GY9" s="330">
        <v>3.6128691983122359E-2</v>
      </c>
      <c r="GZ9" s="330">
        <v>-0.38476036618201398</v>
      </c>
      <c r="HA9" s="330">
        <v>-0.10689384788183186</v>
      </c>
      <c r="HB9" s="331"/>
      <c r="HD9" s="350" t="s">
        <v>233</v>
      </c>
      <c r="HE9" s="384">
        <v>-2.4522712310730707E-2</v>
      </c>
      <c r="HF9" s="330">
        <v>5.8478425435276232E-2</v>
      </c>
      <c r="HG9" s="330">
        <v>-2.8404607858608131E-2</v>
      </c>
      <c r="HH9" s="330">
        <v>4.5828312185439882E-2</v>
      </c>
      <c r="HI9" s="330">
        <v>-4.0892508696021103E-2</v>
      </c>
      <c r="HJ9" s="330">
        <v>0.16280087527352291</v>
      </c>
      <c r="HK9" s="330">
        <v>6.7389602069144938E-3</v>
      </c>
      <c r="HL9" s="331"/>
      <c r="HN9" s="350" t="s">
        <v>233</v>
      </c>
      <c r="HO9" s="384">
        <v>8.0647882571283497E-3</v>
      </c>
      <c r="HP9" s="330">
        <v>2.1634185589129284E-2</v>
      </c>
      <c r="HQ9" s="330">
        <v>6.3342536949813309E-3</v>
      </c>
      <c r="HR9" s="330">
        <v>-1.7622936930219331E-3</v>
      </c>
      <c r="HS9" s="330">
        <v>3.7151702786377859E-3</v>
      </c>
      <c r="HT9" s="330">
        <v>8.6940158073014626E-2</v>
      </c>
      <c r="HU9" s="330">
        <v>7.3066679237278687E-3</v>
      </c>
      <c r="HV9" s="331"/>
      <c r="HX9" s="350" t="s">
        <v>233</v>
      </c>
      <c r="HY9" s="384">
        <v>7.2917821517038114E-2</v>
      </c>
      <c r="HZ9" s="330">
        <v>-0.15030364018200906</v>
      </c>
      <c r="IA9" s="330">
        <v>3.7386378308586175E-2</v>
      </c>
      <c r="IB9" s="330">
        <v>-4.2415990493973842E-2</v>
      </c>
      <c r="IC9" s="330">
        <v>2.1040451220586977E-2</v>
      </c>
      <c r="ID9" s="330">
        <v>-0.61865893351800549</v>
      </c>
      <c r="IE9" s="330">
        <v>-1.4579240470786424E-2</v>
      </c>
      <c r="IF9" s="331"/>
      <c r="IH9" s="350" t="s">
        <v>233</v>
      </c>
      <c r="II9" s="384">
        <v>0.10786567361198236</v>
      </c>
      <c r="IJ9" s="330">
        <v>7.6572268913620789E-2</v>
      </c>
      <c r="IK9" s="330">
        <v>0.11551865177391529</v>
      </c>
      <c r="IL9" s="330">
        <v>2.4088801823550364E-3</v>
      </c>
      <c r="IM9" s="330">
        <v>-2.6563503118400812E-2</v>
      </c>
      <c r="IN9" s="330">
        <v>-0.8585188770131652</v>
      </c>
      <c r="IO9" s="330">
        <v>4.0204277316622607E-2</v>
      </c>
      <c r="IP9" s="331"/>
      <c r="IR9" s="350" t="s">
        <v>233</v>
      </c>
      <c r="IS9" s="384">
        <v>3.2297742912182223E-2</v>
      </c>
      <c r="IT9" s="330">
        <v>5.930338538677344E-2</v>
      </c>
      <c r="IU9" s="330">
        <v>1.857490189548102E-2</v>
      </c>
      <c r="IV9" s="330">
        <v>3.2620275443708338E-2</v>
      </c>
      <c r="IW9" s="330">
        <v>1.7796259403716298E-2</v>
      </c>
      <c r="IX9" s="330">
        <v>1.8508038378846712</v>
      </c>
      <c r="IY9" s="330">
        <v>3.4257288095873591E-2</v>
      </c>
      <c r="IZ9" s="331"/>
      <c r="JB9" s="350" t="s">
        <v>233</v>
      </c>
      <c r="JC9" s="384">
        <v>-5.9617403457573159E-2</v>
      </c>
      <c r="JD9" s="330">
        <v>5.0987274312337745E-2</v>
      </c>
      <c r="JE9" s="330">
        <v>-3.8370094575854601E-2</v>
      </c>
      <c r="JF9" s="330">
        <v>2.6651438030299648E-2</v>
      </c>
      <c r="JG9" s="330">
        <v>-1.3373124155065039E-2</v>
      </c>
      <c r="JH9" s="330">
        <v>0.11637828175723429</v>
      </c>
      <c r="JI9" s="330">
        <v>-1.6630547425179533E-2</v>
      </c>
      <c r="JJ9" s="331"/>
      <c r="JL9" s="350" t="s">
        <v>233</v>
      </c>
      <c r="JM9" s="384">
        <v>7.6587655413758629E-2</v>
      </c>
      <c r="JN9" s="330">
        <v>-3.7110452718515853E-2</v>
      </c>
      <c r="JO9" s="330">
        <v>6.6668574652212653E-2</v>
      </c>
      <c r="JP9" s="330">
        <v>-2.5453972836778298E-2</v>
      </c>
      <c r="JQ9" s="330">
        <v>2.1156558284065635E-2</v>
      </c>
      <c r="JR9" s="330">
        <v>-0.25179020474174868</v>
      </c>
      <c r="JS9" s="330">
        <v>2.5184098089016442E-2</v>
      </c>
      <c r="JT9" s="331"/>
      <c r="JV9" s="350" t="s">
        <v>233</v>
      </c>
      <c r="JW9" s="384">
        <v>-2.0264379476890578E-2</v>
      </c>
      <c r="JX9" s="330">
        <v>-0.11039894747155643</v>
      </c>
      <c r="JY9" s="330">
        <v>-3.7088849984682204E-2</v>
      </c>
      <c r="JZ9" s="330">
        <v>4.7793251233746899E-3</v>
      </c>
      <c r="KA9" s="330">
        <v>2.6281756953649791E-2</v>
      </c>
      <c r="KB9" s="330">
        <v>4.9481095970158906</v>
      </c>
      <c r="KC9" s="330">
        <v>6.9070950927563896E-3</v>
      </c>
      <c r="KD9" s="331"/>
    </row>
    <row r="10" spans="1:290" x14ac:dyDescent="0.25">
      <c r="A10" s="350" t="s">
        <v>231</v>
      </c>
      <c r="B10" s="384">
        <v>6.4236961298712897E-2</v>
      </c>
      <c r="C10" s="330">
        <v>-9.1941384736428045E-2</v>
      </c>
      <c r="D10" s="330">
        <v>3.3324250681198909E-2</v>
      </c>
      <c r="E10" s="330">
        <v>-3.7630617754486305E-2</v>
      </c>
      <c r="F10" s="330">
        <v>-7.4279023084643722E-2</v>
      </c>
      <c r="G10" s="330">
        <v>-0.33881292261457552</v>
      </c>
      <c r="H10" s="330">
        <v>-2.7176538165298098E-2</v>
      </c>
      <c r="I10" s="331">
        <v>-2.7175791747905364E-2</v>
      </c>
      <c r="J10" s="365"/>
      <c r="K10" s="350" t="s">
        <v>231</v>
      </c>
      <c r="L10" s="384">
        <v>0.13762556138654991</v>
      </c>
      <c r="M10" s="330">
        <v>2.0211975557610867E-2</v>
      </c>
      <c r="N10" s="330">
        <v>0.10170203184996317</v>
      </c>
      <c r="O10" s="330">
        <v>7.6029201127385034E-3</v>
      </c>
      <c r="P10" s="330">
        <v>2.2373369762942581E-2</v>
      </c>
      <c r="Q10" s="330">
        <v>-8.8609608654152003E-2</v>
      </c>
      <c r="R10" s="330">
        <v>5.425296148310671E-2</v>
      </c>
      <c r="S10" s="331">
        <v>0</v>
      </c>
      <c r="T10" s="365"/>
      <c r="U10" s="350" t="s">
        <v>231</v>
      </c>
      <c r="V10" s="384">
        <v>-7.4224695869649929E-2</v>
      </c>
      <c r="W10" s="330">
        <v>6.8115323532659089E-2</v>
      </c>
      <c r="X10" s="330">
        <v>-4.6334264956604046E-2</v>
      </c>
      <c r="Y10" s="330">
        <v>7.5344482595641827E-3</v>
      </c>
      <c r="Z10" s="330">
        <v>1.6346595716100205E-2</v>
      </c>
      <c r="AA10" s="330">
        <v>0.47185081747832652</v>
      </c>
      <c r="AB10" s="330">
        <v>-5.4810752354760546E-3</v>
      </c>
      <c r="AC10" s="331">
        <v>7.6917045590271238E-3</v>
      </c>
      <c r="AD10" s="365"/>
      <c r="AE10" s="350" t="s">
        <v>231</v>
      </c>
      <c r="AF10" s="384">
        <v>0.10749351703802774</v>
      </c>
      <c r="AG10" s="330">
        <v>3.3121666091862019E-2</v>
      </c>
      <c r="AH10" s="330">
        <v>7.6876534469713778E-2</v>
      </c>
      <c r="AI10" s="330">
        <v>-5.9593471531976985E-2</v>
      </c>
      <c r="AJ10" s="330">
        <v>4.4031874276264503E-2</v>
      </c>
      <c r="AK10" s="330">
        <v>-0.42016152304450777</v>
      </c>
      <c r="AL10" s="330">
        <v>3.9691399893782651E-3</v>
      </c>
      <c r="AM10" s="331">
        <v>1.2614506834042111E-2</v>
      </c>
      <c r="AN10" s="365"/>
      <c r="AO10" s="350" t="s">
        <v>231</v>
      </c>
      <c r="AP10" s="384">
        <v>0.18265665326601213</v>
      </c>
      <c r="AQ10" s="330">
        <v>-6.2822762500673368E-2</v>
      </c>
      <c r="AR10" s="330">
        <v>0.13489078366129303</v>
      </c>
      <c r="AS10" s="330">
        <v>1.9772900983044909E-2</v>
      </c>
      <c r="AT10" s="330">
        <v>-5.2678569445585688E-2</v>
      </c>
      <c r="AU10" s="330">
        <v>-6.5584946823016008E-2</v>
      </c>
      <c r="AV10" s="330">
        <v>6.9411976928073285E-2</v>
      </c>
      <c r="AW10" s="331">
        <v>1.7773558754121652E-2</v>
      </c>
      <c r="AX10" s="365"/>
      <c r="AY10" s="350" t="s">
        <v>231</v>
      </c>
      <c r="AZ10" s="384">
        <v>0.14028956305889931</v>
      </c>
      <c r="BA10" s="330">
        <v>7.5116869678759773E-2</v>
      </c>
      <c r="BB10" s="330">
        <v>0.11486131054779131</v>
      </c>
      <c r="BC10" s="330">
        <v>6.8956200878321466E-2</v>
      </c>
      <c r="BD10" s="330">
        <v>8.861068129600963E-2</v>
      </c>
      <c r="BE10" s="330">
        <v>-0.23043088532655151</v>
      </c>
      <c r="BF10" s="330">
        <v>9.5766133358383035E-2</v>
      </c>
      <c r="BG10" s="331">
        <v>1.6605579605140589E-2</v>
      </c>
      <c r="BH10" s="365"/>
      <c r="BI10" s="350" t="s">
        <v>231</v>
      </c>
      <c r="BJ10" s="384">
        <v>-9.3910139551879143E-2</v>
      </c>
      <c r="BK10" s="330">
        <v>2.2038730572174401E-2</v>
      </c>
      <c r="BL10" s="330">
        <v>-7.4848670339386456E-2</v>
      </c>
      <c r="BM10" s="330">
        <v>-2.5750294447647912E-4</v>
      </c>
      <c r="BN10" s="330">
        <v>-1.9680791495813303E-2</v>
      </c>
      <c r="BO10" s="330">
        <v>1.4024568626919847</v>
      </c>
      <c r="BP10" s="330">
        <v>-2.2169949669233836E-2</v>
      </c>
      <c r="BQ10" s="331">
        <v>1.05061797926469E-2</v>
      </c>
      <c r="BR10" s="365"/>
      <c r="BS10" s="350" t="s">
        <v>231</v>
      </c>
      <c r="BT10" s="384">
        <v>-0.18381366410412725</v>
      </c>
      <c r="BU10" s="330">
        <v>-9.322695764279447E-2</v>
      </c>
      <c r="BV10" s="330">
        <v>-0.15885866568645468</v>
      </c>
      <c r="BW10" s="330">
        <v>-4.6505844475107479E-2</v>
      </c>
      <c r="BX10" s="330">
        <v>8.3336354000186727E-2</v>
      </c>
      <c r="BY10" s="330">
        <v>-5.444151919857023E-2</v>
      </c>
      <c r="BZ10" s="330">
        <v>-9.6285732658997772E-2</v>
      </c>
      <c r="CA10" s="331">
        <v>7.8165915030646762E-3</v>
      </c>
      <c r="CB10" s="365"/>
      <c r="CC10" s="350" t="s">
        <v>231</v>
      </c>
      <c r="CD10" s="384">
        <v>0.29582642210674842</v>
      </c>
      <c r="CE10" s="330">
        <v>4.4744433500785163E-2</v>
      </c>
      <c r="CF10" s="330">
        <v>0.21244596666411736</v>
      </c>
      <c r="CG10" s="330">
        <v>-3.4742799086341737E-2</v>
      </c>
      <c r="CH10" s="330">
        <v>-0.11155552671495661</v>
      </c>
      <c r="CI10" s="330">
        <v>-0.56955033805134558</v>
      </c>
      <c r="CJ10" s="330">
        <v>6.7653792979488522E-2</v>
      </c>
      <c r="CK10" s="331">
        <v>4.3674697277767223E-3</v>
      </c>
      <c r="CL10" s="365"/>
      <c r="CM10" s="350" t="s">
        <v>231</v>
      </c>
      <c r="CN10" s="384">
        <v>-0.11558327704498481</v>
      </c>
      <c r="CO10" s="330">
        <v>-0.19392752802551172</v>
      </c>
      <c r="CP10" s="330">
        <v>-0.10205040631628047</v>
      </c>
      <c r="CQ10" s="330">
        <v>3.4078644680500564E-2</v>
      </c>
      <c r="CR10" s="330">
        <v>7.0905280831479164E-2</v>
      </c>
      <c r="CS10" s="330">
        <v>0.53348380001551288</v>
      </c>
      <c r="CT10" s="330">
        <v>-3.940239102719878E-2</v>
      </c>
      <c r="CU10" s="331">
        <v>3.0167169521793757E-3</v>
      </c>
      <c r="CV10" s="365"/>
      <c r="CW10" s="350" t="s">
        <v>231</v>
      </c>
      <c r="CX10" s="384">
        <v>7.059409609269926E-2</v>
      </c>
      <c r="CY10" s="330">
        <v>0.14906159056643195</v>
      </c>
      <c r="CZ10" s="330">
        <v>7.6528092456469632E-2</v>
      </c>
      <c r="DA10" s="330">
        <v>-3.386768074178129E-3</v>
      </c>
      <c r="DB10" s="330">
        <v>-5.3261349003895987E-2</v>
      </c>
      <c r="DC10" s="330">
        <v>-0.46509854006522211</v>
      </c>
      <c r="DD10" s="330">
        <v>2.0034507492536584E-2</v>
      </c>
      <c r="DE10" s="331">
        <v>5.0082346643231255E-3</v>
      </c>
      <c r="DF10" s="365"/>
      <c r="DG10" s="350" t="s">
        <v>231</v>
      </c>
      <c r="DH10" s="384">
        <v>1.7967351787851665E-2</v>
      </c>
      <c r="DI10" s="330">
        <v>1.2160792463757058E-3</v>
      </c>
      <c r="DJ10" s="330">
        <v>1.7308809684345325E-2</v>
      </c>
      <c r="DK10" s="330">
        <v>-3.8198347212463707E-2</v>
      </c>
      <c r="DL10" s="330">
        <v>4.4108569190177173E-2</v>
      </c>
      <c r="DM10" s="330">
        <v>0.31085088059978722</v>
      </c>
      <c r="DN10" s="330">
        <v>4.0425202906832301E-3</v>
      </c>
      <c r="DO10" s="331">
        <v>6.9914387144462175E-3</v>
      </c>
      <c r="DP10" s="365"/>
      <c r="DQ10" s="350" t="s">
        <v>231</v>
      </c>
      <c r="DR10" s="384">
        <v>6.4925570242122324E-2</v>
      </c>
      <c r="DS10" s="330">
        <v>3.3611366856013632E-2</v>
      </c>
      <c r="DT10" s="330">
        <v>3.9621159608459938E-2</v>
      </c>
      <c r="DU10" s="330">
        <v>-2.8176291407560096E-3</v>
      </c>
      <c r="DV10" s="330">
        <v>-4.9926491333286631E-2</v>
      </c>
      <c r="DW10" s="330">
        <v>-0.98083856864429819</v>
      </c>
      <c r="DX10" s="330">
        <v>6.9049172973361843E-3</v>
      </c>
      <c r="DY10" s="331">
        <v>0.11000003409533787</v>
      </c>
      <c r="DZ10" s="365"/>
      <c r="EA10" s="350" t="s">
        <v>231</v>
      </c>
      <c r="EB10" s="384">
        <v>4.4928195772223163E-3</v>
      </c>
      <c r="EC10" s="330">
        <v>-4.8331375167438628E-2</v>
      </c>
      <c r="ED10" s="330">
        <v>-1.0328101956037719E-2</v>
      </c>
      <c r="EE10" s="330">
        <v>3.9380437784354828E-2</v>
      </c>
      <c r="EF10" s="330">
        <v>6.1500090211025663E-2</v>
      </c>
      <c r="EG10" s="330">
        <v>-2.3959663865546221</v>
      </c>
      <c r="EH10" s="330">
        <v>1.6993492658797679E-2</v>
      </c>
      <c r="EI10" s="331">
        <v>3.8999963607601808E-2</v>
      </c>
      <c r="EJ10" s="365"/>
      <c r="EK10" s="350" t="s">
        <v>231</v>
      </c>
      <c r="EL10" s="384">
        <v>-6.7096831216943292E-2</v>
      </c>
      <c r="EM10" s="330">
        <v>0.10776415645067138</v>
      </c>
      <c r="EN10" s="330">
        <v>-2.0957857192686214E-2</v>
      </c>
      <c r="EO10" s="330">
        <v>4.4242636710854853E-3</v>
      </c>
      <c r="EP10" s="330">
        <v>-3.5020016783097137E-2</v>
      </c>
      <c r="EQ10" s="330">
        <v>-44.963159162051525</v>
      </c>
      <c r="ER10" s="330">
        <v>-5.10430313528635E-3</v>
      </c>
      <c r="ES10" s="331">
        <v>6.0000066410856191E-3</v>
      </c>
      <c r="ET10" s="365"/>
      <c r="EU10" s="350" t="s">
        <v>231</v>
      </c>
      <c r="EV10" s="384">
        <v>6.418359959766104E-2</v>
      </c>
      <c r="EW10" s="330">
        <v>6.0185185185185265E-2</v>
      </c>
      <c r="EX10" s="330">
        <v>2.2790636327665013E-2</v>
      </c>
      <c r="EY10" s="330">
        <v>-6.1496521569807713E-2</v>
      </c>
      <c r="EZ10" s="330">
        <v>1.0145352025301733</v>
      </c>
      <c r="FA10" s="330">
        <v>-0.34272287612485547</v>
      </c>
      <c r="FB10" s="330">
        <v>0.10766563995494328</v>
      </c>
      <c r="FC10" s="331"/>
      <c r="FD10" s="365"/>
      <c r="FE10" s="350" t="s">
        <v>231</v>
      </c>
      <c r="FF10" s="384">
        <v>-1.5789817209202195E-2</v>
      </c>
      <c r="FG10" s="330">
        <v>-9.4263864444722636E-2</v>
      </c>
      <c r="FH10" s="330">
        <v>-1.4512796340599403E-2</v>
      </c>
      <c r="FI10" s="330">
        <v>-6.674612379582015E-3</v>
      </c>
      <c r="FJ10" s="330">
        <v>-2.1290261205335538E-2</v>
      </c>
      <c r="FK10" s="330">
        <v>-0.28123828173826088</v>
      </c>
      <c r="FL10" s="330">
        <v>-2.1814817765315134E-2</v>
      </c>
      <c r="FM10" s="331"/>
      <c r="FP10" s="350" t="s">
        <v>231</v>
      </c>
      <c r="FQ10" s="384">
        <v>3.1660899317935073E-2</v>
      </c>
      <c r="FR10" s="330">
        <v>0.16738315192536354</v>
      </c>
      <c r="FS10" s="330">
        <v>3.3897616773582134E-2</v>
      </c>
      <c r="FT10" s="330">
        <v>5.1481721128167464E-2</v>
      </c>
      <c r="FU10" s="330">
        <v>3.9892370775822625E-2</v>
      </c>
      <c r="FV10" s="330">
        <v>-0.27703901223117505</v>
      </c>
      <c r="FW10" s="330">
        <v>4.3511102824347204E-2</v>
      </c>
      <c r="FX10" s="331"/>
      <c r="FZ10" s="350" t="s">
        <v>231</v>
      </c>
      <c r="GA10" s="384">
        <v>3.9450652660615405E-2</v>
      </c>
      <c r="GB10" s="330">
        <v>-5.5138551542218424E-2</v>
      </c>
      <c r="GC10" s="330">
        <v>3.9726968018248716E-2</v>
      </c>
      <c r="GD10" s="330">
        <v>1.2136270507513376E-2</v>
      </c>
      <c r="GE10" s="330">
        <v>-5.6720417761904972E-2</v>
      </c>
      <c r="GF10" s="330">
        <v>0.42967334306194777</v>
      </c>
      <c r="GG10" s="330">
        <v>1.0150237846913115E-2</v>
      </c>
      <c r="GH10" s="331"/>
      <c r="GJ10" s="350" t="s">
        <v>231</v>
      </c>
      <c r="GK10" s="384">
        <v>8.7590466505722917E-3</v>
      </c>
      <c r="GL10" s="330">
        <v>-0.11615410555644622</v>
      </c>
      <c r="GM10" s="330">
        <v>-1.7072897719322869E-2</v>
      </c>
      <c r="GN10" s="330">
        <v>-3.8213985255467549E-2</v>
      </c>
      <c r="GO10" s="330">
        <v>0.11014035682618531</v>
      </c>
      <c r="GP10" s="330">
        <v>2.9521384586048698</v>
      </c>
      <c r="GQ10" s="330">
        <v>3.0277600492530619E-2</v>
      </c>
      <c r="GR10" s="331"/>
      <c r="GT10" s="350" t="s">
        <v>231</v>
      </c>
      <c r="GU10" s="384">
        <v>1.1404009859072906E-2</v>
      </c>
      <c r="GV10" s="330">
        <v>0.10167335926977661</v>
      </c>
      <c r="GW10" s="330">
        <v>3.3170201196302408E-2</v>
      </c>
      <c r="GX10" s="330">
        <v>-1.2441265912107438E-2</v>
      </c>
      <c r="GY10" s="330">
        <v>-0.10175979543094009</v>
      </c>
      <c r="GZ10" s="330">
        <v>-0.35574507939661409</v>
      </c>
      <c r="HA10" s="330">
        <v>-2.3619768509941016E-2</v>
      </c>
      <c r="HB10" s="331"/>
      <c r="HD10" s="350" t="s">
        <v>231</v>
      </c>
      <c r="HE10" s="384">
        <v>-0.21420238397159533</v>
      </c>
      <c r="HF10" s="330">
        <v>5.8478425435276232E-2</v>
      </c>
      <c r="HG10" s="330">
        <v>-0.18434830531826943</v>
      </c>
      <c r="HH10" s="330">
        <v>4.5828312185439882E-2</v>
      </c>
      <c r="HI10" s="330">
        <v>6.5425929117123249E-2</v>
      </c>
      <c r="HJ10" s="330">
        <v>0.15859030837004412</v>
      </c>
      <c r="HK10" s="330">
        <v>-6.6930355980573814E-2</v>
      </c>
      <c r="HL10" s="331"/>
      <c r="HN10" s="350" t="s">
        <v>231</v>
      </c>
      <c r="HO10" s="384">
        <v>-3.1726052155951409E-2</v>
      </c>
      <c r="HP10" s="330">
        <v>2.1634185589129284E-2</v>
      </c>
      <c r="HQ10" s="330">
        <v>-2.7702702702702711E-2</v>
      </c>
      <c r="HR10" s="330">
        <v>-1.7622936930219331E-3</v>
      </c>
      <c r="HS10" s="330">
        <v>-5.2350657752857341E-2</v>
      </c>
      <c r="HT10" s="330">
        <v>0.14486692015209121</v>
      </c>
      <c r="HU10" s="330">
        <v>-1.7889913179725436E-2</v>
      </c>
      <c r="HV10" s="331"/>
      <c r="HX10" s="350" t="s">
        <v>231</v>
      </c>
      <c r="HY10" s="384">
        <v>0.12520282657244755</v>
      </c>
      <c r="HZ10" s="330">
        <v>-0.15030276513825697</v>
      </c>
      <c r="IA10" s="330">
        <v>7.8165392633773353E-2</v>
      </c>
      <c r="IB10" s="330">
        <v>-4.2416228144627359E-2</v>
      </c>
      <c r="IC10" s="330">
        <v>6.6320760084200875E-2</v>
      </c>
      <c r="ID10" s="330">
        <v>-0.64763201594154762</v>
      </c>
      <c r="IE10" s="330">
        <v>1.4354415717813674E-2</v>
      </c>
      <c r="IF10" s="331"/>
      <c r="IH10" s="350" t="s">
        <v>231</v>
      </c>
      <c r="II10" s="384">
        <v>0.17084972365903467</v>
      </c>
      <c r="IJ10" s="330">
        <v>7.6571984091185291E-2</v>
      </c>
      <c r="IK10" s="330">
        <v>0.16901925903008747</v>
      </c>
      <c r="IL10" s="330">
        <v>2.4090935036727127E-3</v>
      </c>
      <c r="IM10" s="330">
        <v>-7.2474539447849581E-2</v>
      </c>
      <c r="IN10" s="330">
        <v>-0.97610699541932922</v>
      </c>
      <c r="IO10" s="330">
        <v>5.2377185542709634E-2</v>
      </c>
      <c r="IP10" s="331"/>
      <c r="IR10" s="350" t="s">
        <v>231</v>
      </c>
      <c r="IS10" s="384">
        <v>-4.6735427184372343E-3</v>
      </c>
      <c r="IT10" s="330">
        <v>5.9302383421275272E-2</v>
      </c>
      <c r="IU10" s="330">
        <v>-1.2595729195957386E-2</v>
      </c>
      <c r="IV10" s="330">
        <v>3.2620559547110815E-2</v>
      </c>
      <c r="IW10" s="330">
        <v>4.6626419739593278E-2</v>
      </c>
      <c r="IX10" s="330">
        <v>18.814990138067063</v>
      </c>
      <c r="IY10" s="330">
        <v>2.2967625648891481E-2</v>
      </c>
      <c r="IZ10" s="331"/>
      <c r="JB10" s="350" t="s">
        <v>231</v>
      </c>
      <c r="JC10" s="384">
        <v>1.1401910020106817E-2</v>
      </c>
      <c r="JD10" s="330">
        <v>5.0986922308652233E-2</v>
      </c>
      <c r="JE10" s="330">
        <v>1.9621802871796486E-2</v>
      </c>
      <c r="JF10" s="330">
        <v>2.6651020623457852E-2</v>
      </c>
      <c r="JG10" s="330">
        <v>-3.2450815942032071E-2</v>
      </c>
      <c r="JH10" s="330">
        <v>-0.23330214409428446</v>
      </c>
      <c r="JI10" s="330">
        <v>9.4251790542859738E-3</v>
      </c>
      <c r="JJ10" s="331"/>
      <c r="JL10" s="350" t="s">
        <v>231</v>
      </c>
      <c r="JM10" s="384">
        <v>1.8816767177409502E-2</v>
      </c>
      <c r="JN10" s="330">
        <v>-3.7109784472833154E-2</v>
      </c>
      <c r="JO10" s="330">
        <v>2.1699009586501745E-2</v>
      </c>
      <c r="JP10" s="330">
        <v>-2.5453743546903038E-2</v>
      </c>
      <c r="JQ10" s="330">
        <v>7.5223465845057527E-2</v>
      </c>
      <c r="JR10" s="330">
        <v>3.9753842958039E-2</v>
      </c>
      <c r="JS10" s="330">
        <v>1.2568590894477864E-2</v>
      </c>
      <c r="JT10" s="331"/>
      <c r="JV10" s="350" t="s">
        <v>231</v>
      </c>
      <c r="JW10" s="384">
        <v>-3.8161300969925316E-2</v>
      </c>
      <c r="JX10" s="330">
        <v>-0.1103998201050458</v>
      </c>
      <c r="JY10" s="330">
        <v>-5.0083684979986588E-2</v>
      </c>
      <c r="JZ10" s="330">
        <v>4.7797013662305701E-3</v>
      </c>
      <c r="KA10" s="330">
        <v>-3.2764445618437534E-2</v>
      </c>
      <c r="KB10" s="330">
        <v>4.8936892840196791</v>
      </c>
      <c r="KC10" s="330">
        <v>-1.0380433808911061E-2</v>
      </c>
      <c r="KD10" s="331"/>
    </row>
    <row r="11" spans="1:290" ht="15.75" thickBot="1" x14ac:dyDescent="0.3">
      <c r="A11" s="351" t="s">
        <v>230</v>
      </c>
      <c r="B11" s="384">
        <v>0.18747517238388489</v>
      </c>
      <c r="C11" s="330">
        <v>-2.0346184107002459E-2</v>
      </c>
      <c r="D11" s="330">
        <v>0.1296702407444871</v>
      </c>
      <c r="E11" s="330">
        <v>-3.7630617754486305E-2</v>
      </c>
      <c r="F11" s="330">
        <v>2.0816060770482894E-2</v>
      </c>
      <c r="G11" s="330">
        <v>-0.37803420805998122</v>
      </c>
      <c r="H11" s="330">
        <v>2.8839181623685213E-2</v>
      </c>
      <c r="I11" s="331">
        <v>1.0913364674242662E-5</v>
      </c>
      <c r="J11" s="365"/>
      <c r="K11" s="351" t="s">
        <v>230</v>
      </c>
      <c r="L11" s="384">
        <v>-2.8145507320687952E-2</v>
      </c>
      <c r="M11" s="330">
        <v>-5.4347302311386694E-2</v>
      </c>
      <c r="N11" s="330">
        <v>-2.985873824311058E-2</v>
      </c>
      <c r="O11" s="330">
        <v>7.6029201127385034E-3</v>
      </c>
      <c r="P11" s="330">
        <v>-2.5418791897793395E-2</v>
      </c>
      <c r="Q11" s="330">
        <v>-2.1276675896102982E-2</v>
      </c>
      <c r="R11" s="330">
        <v>-1.5855187708338339E-2</v>
      </c>
      <c r="S11" s="331">
        <v>-1.0769974247538665E-2</v>
      </c>
      <c r="T11" s="365"/>
      <c r="U11" s="351" t="s">
        <v>230</v>
      </c>
      <c r="V11" s="384">
        <v>-0.14710098826401247</v>
      </c>
      <c r="W11" s="330">
        <v>6.8114261934486692E-2</v>
      </c>
      <c r="X11" s="330">
        <v>-0.10069537383496735</v>
      </c>
      <c r="Y11" s="330">
        <v>7.5344155055080625E-3</v>
      </c>
      <c r="Z11" s="330">
        <v>3.4718593847318513E-2</v>
      </c>
      <c r="AA11" s="330">
        <v>0.25773362534496769</v>
      </c>
      <c r="AB11" s="330">
        <v>-3.6962578509719776E-2</v>
      </c>
      <c r="AC11" s="331">
        <v>7.6918920860806249E-3</v>
      </c>
      <c r="AD11" s="365"/>
      <c r="AE11" s="351" t="s">
        <v>230</v>
      </c>
      <c r="AF11" s="384">
        <v>0.33387717013353435</v>
      </c>
      <c r="AG11" s="330">
        <v>3.3122692910912813E-2</v>
      </c>
      <c r="AH11" s="330">
        <v>0.23566528591427297</v>
      </c>
      <c r="AI11" s="330">
        <v>-5.9593766051377325E-2</v>
      </c>
      <c r="AJ11" s="330">
        <v>-5.9835547122074504E-3</v>
      </c>
      <c r="AK11" s="330">
        <v>-0.36241920873524952</v>
      </c>
      <c r="AL11" s="330">
        <v>7.6445470164479556E-2</v>
      </c>
      <c r="AM11" s="331">
        <v>1.2614169943770036E-2</v>
      </c>
      <c r="AN11" s="365"/>
      <c r="AO11" s="351" t="s">
        <v>230</v>
      </c>
      <c r="AP11" s="384">
        <v>-3.3408764879177918E-2</v>
      </c>
      <c r="AQ11" s="330">
        <v>-6.2824686569231833E-2</v>
      </c>
      <c r="AR11" s="330">
        <v>-3.315038273442477E-2</v>
      </c>
      <c r="AS11" s="330">
        <v>1.9772907818384203E-2</v>
      </c>
      <c r="AT11" s="330">
        <v>5.2099638995295461E-2</v>
      </c>
      <c r="AU11" s="330">
        <v>-0.12048516614588589</v>
      </c>
      <c r="AV11" s="330">
        <v>-8.8525850705463271E-3</v>
      </c>
      <c r="AW11" s="331">
        <v>1.7774061834418747E-2</v>
      </c>
      <c r="AX11" s="365"/>
      <c r="AY11" s="351" t="s">
        <v>230</v>
      </c>
      <c r="AZ11" s="384">
        <v>7.851178525966869E-2</v>
      </c>
      <c r="BA11" s="330">
        <v>7.5119076948345298E-2</v>
      </c>
      <c r="BB11" s="330">
        <v>6.4345701581367112E-2</v>
      </c>
      <c r="BC11" s="330">
        <v>6.895656324323457E-2</v>
      </c>
      <c r="BD11" s="330">
        <v>-9.517665440249937E-3</v>
      </c>
      <c r="BE11" s="330">
        <v>-0.13047986509422113</v>
      </c>
      <c r="BF11" s="330">
        <v>5.835196582941618E-2</v>
      </c>
      <c r="BG11" s="331">
        <v>1.6605949509655046E-2</v>
      </c>
      <c r="BH11" s="365"/>
      <c r="BI11" s="351" t="s">
        <v>230</v>
      </c>
      <c r="BJ11" s="384">
        <v>-8.8014357068714327E-2</v>
      </c>
      <c r="BK11" s="330">
        <v>2.2038730572174401E-2</v>
      </c>
      <c r="BL11" s="330">
        <v>-6.4994939295763041E-2</v>
      </c>
      <c r="BM11" s="330">
        <v>-2.5750294447647912E-4</v>
      </c>
      <c r="BN11" s="330">
        <v>4.1287064628010343E-2</v>
      </c>
      <c r="BO11" s="330">
        <v>1.1694282307161239</v>
      </c>
      <c r="BP11" s="330">
        <v>-9.3571187055573705E-3</v>
      </c>
      <c r="BQ11" s="331">
        <v>1.05059477081805E-2</v>
      </c>
      <c r="BR11" s="365"/>
      <c r="BS11" s="351" t="s">
        <v>230</v>
      </c>
      <c r="BT11" s="384">
        <v>-3.9975735643589243E-2</v>
      </c>
      <c r="BU11" s="330">
        <v>-9.322882606827225E-2</v>
      </c>
      <c r="BV11" s="330">
        <v>-4.2709455539902165E-2</v>
      </c>
      <c r="BW11" s="330">
        <v>-4.6505844475107479E-2</v>
      </c>
      <c r="BX11" s="330">
        <v>2.0900587092946708E-2</v>
      </c>
      <c r="BY11" s="330">
        <v>2.8328824984449778E-2</v>
      </c>
      <c r="BZ11" s="330">
        <v>-3.5838407461687809E-2</v>
      </c>
      <c r="CA11" s="331">
        <v>7.8170281161128747E-3</v>
      </c>
      <c r="CB11" s="365"/>
      <c r="CC11" s="351" t="s">
        <v>230</v>
      </c>
      <c r="CD11" s="384">
        <v>0.19348777555574367</v>
      </c>
      <c r="CE11" s="330">
        <v>4.4746380171147238E-2</v>
      </c>
      <c r="CF11" s="330">
        <v>0.12587875443209651</v>
      </c>
      <c r="CG11" s="330">
        <v>-3.4742898888799341E-2</v>
      </c>
      <c r="CH11" s="330">
        <v>-1.4268181304699904E-2</v>
      </c>
      <c r="CI11" s="330">
        <v>-0.57876139058706366</v>
      </c>
      <c r="CJ11" s="330">
        <v>3.6679979739246346E-2</v>
      </c>
      <c r="CK11" s="331">
        <v>4.3669437694493444E-3</v>
      </c>
      <c r="CL11" s="365"/>
      <c r="CM11" s="351" t="s">
        <v>230</v>
      </c>
      <c r="CN11" s="384">
        <v>-0.11408035329298821</v>
      </c>
      <c r="CO11" s="330">
        <v>-0.19392776350070712</v>
      </c>
      <c r="CP11" s="330">
        <v>-9.1764046293700691E-2</v>
      </c>
      <c r="CQ11" s="330">
        <v>3.4078889458325483E-2</v>
      </c>
      <c r="CR11" s="330">
        <v>-7.5423101651228069E-3</v>
      </c>
      <c r="CS11" s="330">
        <v>0.47113432357341323</v>
      </c>
      <c r="CT11" s="330">
        <v>-4.3499126153823023E-2</v>
      </c>
      <c r="CU11" s="331">
        <v>2.9989610115423115E-3</v>
      </c>
      <c r="CV11" s="365"/>
      <c r="CW11" s="351" t="s">
        <v>230</v>
      </c>
      <c r="CX11" s="384">
        <v>0.13388167419776828</v>
      </c>
      <c r="CY11" s="330">
        <v>0.14906215286443439</v>
      </c>
      <c r="CZ11" s="330">
        <v>0.13828486972410403</v>
      </c>
      <c r="DA11" s="330">
        <v>-3.3869009389800213E-3</v>
      </c>
      <c r="DB11" s="330">
        <v>-1.4719755120893376E-2</v>
      </c>
      <c r="DC11" s="330">
        <v>-0.45646252326689973</v>
      </c>
      <c r="DD11" s="330">
        <v>4.9722490380100633E-2</v>
      </c>
      <c r="DE11" s="331">
        <v>5.007959432812536E-3</v>
      </c>
      <c r="DF11" s="365"/>
      <c r="DG11" s="351" t="s">
        <v>230</v>
      </c>
      <c r="DH11" s="384">
        <v>3.1408597934266869E-2</v>
      </c>
      <c r="DI11" s="330">
        <v>1.2158663100692974E-3</v>
      </c>
      <c r="DJ11" s="330">
        <v>-6.718366271818009E-3</v>
      </c>
      <c r="DK11" s="330">
        <v>-3.8198514424184808E-2</v>
      </c>
      <c r="DL11" s="330">
        <v>8.1422257535879294E-3</v>
      </c>
      <c r="DM11" s="330">
        <v>0.40948841094174143</v>
      </c>
      <c r="DN11" s="330">
        <v>5.0661034749996331E-3</v>
      </c>
      <c r="DO11" s="331">
        <v>6.9910444417967104E-3</v>
      </c>
      <c r="DP11" s="365"/>
      <c r="DQ11" s="351" t="s">
        <v>230</v>
      </c>
      <c r="DR11" s="384">
        <v>8.4412342289873488E-2</v>
      </c>
      <c r="DS11" s="330">
        <v>3.3611586682121192E-2</v>
      </c>
      <c r="DT11" s="330">
        <v>7.3759201571150124E-2</v>
      </c>
      <c r="DU11" s="330">
        <v>-2.8174557779748317E-3</v>
      </c>
      <c r="DV11" s="330">
        <v>3.4436795107226387E-2</v>
      </c>
      <c r="DW11" s="330">
        <v>-1.1424406373888154</v>
      </c>
      <c r="DX11" s="330">
        <v>2.1609185551522293E-2</v>
      </c>
      <c r="DY11" s="331">
        <v>0.19899997006593753</v>
      </c>
      <c r="DZ11" s="365"/>
      <c r="EA11" s="351" t="s">
        <v>230</v>
      </c>
      <c r="EB11" s="384">
        <v>1.5407675931963184E-3</v>
      </c>
      <c r="EC11" s="330">
        <v>-4.8331375167438628E-2</v>
      </c>
      <c r="ED11" s="330">
        <v>-7.1229023902328464E-3</v>
      </c>
      <c r="EE11" s="330">
        <v>3.9380437784354828E-2</v>
      </c>
      <c r="EF11" s="330">
        <v>-2.9986580990720997E-2</v>
      </c>
      <c r="EG11" s="330">
        <v>-2.021342097599534</v>
      </c>
      <c r="EH11" s="330">
        <v>1.2236507665127887E-2</v>
      </c>
      <c r="EI11" s="331">
        <v>5.9999842887275695E-3</v>
      </c>
      <c r="EJ11" s="365"/>
      <c r="EK11" s="351" t="s">
        <v>230</v>
      </c>
      <c r="EL11" s="384">
        <v>-1.0805159249313823E-2</v>
      </c>
      <c r="EM11" s="330">
        <v>0.10776415645067138</v>
      </c>
      <c r="EN11" s="330">
        <v>9.0776073978696553E-3</v>
      </c>
      <c r="EO11" s="330">
        <v>4.4242636710854853E-3</v>
      </c>
      <c r="EP11" s="330">
        <v>0.72528391769602274</v>
      </c>
      <c r="EQ11" s="330">
        <v>6.7710794297352335</v>
      </c>
      <c r="ER11" s="330">
        <v>0.10517903846441849</v>
      </c>
      <c r="ES11" s="331"/>
      <c r="ET11" s="365"/>
      <c r="EU11" s="351" t="s">
        <v>230</v>
      </c>
      <c r="EV11" s="384">
        <v>-1.4565882491712359E-3</v>
      </c>
      <c r="EW11" s="330">
        <v>6.0185185185185265E-2</v>
      </c>
      <c r="EX11" s="330">
        <v>-9.3323511840890695E-3</v>
      </c>
      <c r="EY11" s="330">
        <v>-6.1496521569807713E-2</v>
      </c>
      <c r="EZ11" s="330">
        <v>1.1783311357471005E-2</v>
      </c>
      <c r="FA11" s="330">
        <v>-0.45078624593772931</v>
      </c>
      <c r="FB11" s="330">
        <v>-2.3470756867822951E-2</v>
      </c>
      <c r="FC11" s="331"/>
      <c r="FD11" s="365"/>
      <c r="FE11" s="351" t="s">
        <v>230</v>
      </c>
      <c r="FF11" s="384">
        <v>7.0264843570968932E-3</v>
      </c>
      <c r="FG11" s="330">
        <v>-9.4263864444722636E-2</v>
      </c>
      <c r="FH11" s="330">
        <v>-3.1337455064929264E-3</v>
      </c>
      <c r="FI11" s="330">
        <v>-6.674612379582015E-3</v>
      </c>
      <c r="FJ11" s="330">
        <v>3.1809338576113719E-2</v>
      </c>
      <c r="FK11" s="330">
        <v>-4.8960192404966128E-3</v>
      </c>
      <c r="FL11" s="330">
        <v>1.0119386643514935E-3</v>
      </c>
      <c r="FM11" s="331"/>
      <c r="FP11" s="351" t="s">
        <v>230</v>
      </c>
      <c r="FQ11" s="384">
        <v>-7.815722089357835E-2</v>
      </c>
      <c r="FR11" s="330">
        <v>0.16738315192536354</v>
      </c>
      <c r="FS11" s="330">
        <v>-5.450418240789829E-2</v>
      </c>
      <c r="FT11" s="330">
        <v>5.1481721128167464E-2</v>
      </c>
      <c r="FU11" s="330">
        <v>-2.9373254285109958E-2</v>
      </c>
      <c r="FV11" s="330">
        <v>-0.35139930562215876</v>
      </c>
      <c r="FW11" s="330">
        <v>-1.9814426774642183E-2</v>
      </c>
      <c r="FX11" s="331"/>
      <c r="FZ11" s="351" t="s">
        <v>230</v>
      </c>
      <c r="GA11" s="384">
        <v>0.13765610981267568</v>
      </c>
      <c r="GB11" s="330">
        <v>-5.5138551542218424E-2</v>
      </c>
      <c r="GC11" s="330">
        <v>0.11549260341705674</v>
      </c>
      <c r="GD11" s="330">
        <v>1.2136270507513376E-2</v>
      </c>
      <c r="GE11" s="330">
        <v>-1.4714083455810319E-3</v>
      </c>
      <c r="GF11" s="330">
        <v>2.9973235542017258E-2</v>
      </c>
      <c r="GG11" s="330">
        <v>5.8074893821005086E-2</v>
      </c>
      <c r="GH11" s="331"/>
      <c r="GJ11" s="351" t="s">
        <v>230</v>
      </c>
      <c r="GK11" s="384">
        <v>1.1034216248009942E-2</v>
      </c>
      <c r="GL11" s="330">
        <v>-0.11615410555644622</v>
      </c>
      <c r="GM11" s="330">
        <v>-1.4767853190165351E-2</v>
      </c>
      <c r="GN11" s="330">
        <v>-3.8213985255467549E-2</v>
      </c>
      <c r="GO11" s="330">
        <v>2.5808400173904629E-2</v>
      </c>
      <c r="GP11" s="330">
        <v>4.4608924110603851</v>
      </c>
      <c r="GQ11" s="330">
        <v>2.1322746329688357E-2</v>
      </c>
      <c r="GR11" s="331"/>
      <c r="GT11" s="351" t="s">
        <v>230</v>
      </c>
      <c r="GU11" s="384">
        <v>-1.5189526071763427E-2</v>
      </c>
      <c r="GV11" s="330">
        <v>0.10161915126950971</v>
      </c>
      <c r="GW11" s="330">
        <v>1.0905612335013387E-2</v>
      </c>
      <c r="GX11" s="330">
        <v>-1.2447916374979577E-2</v>
      </c>
      <c r="GY11" s="330">
        <v>4.6828892785356242E-3</v>
      </c>
      <c r="GZ11" s="330">
        <v>-0.37168516167025528</v>
      </c>
      <c r="HA11" s="330">
        <v>-1.6865369785193225E-2</v>
      </c>
      <c r="HB11" s="331"/>
      <c r="HD11" s="351" t="s">
        <v>230</v>
      </c>
      <c r="HE11" s="384">
        <v>1.0571291292039238E-2</v>
      </c>
      <c r="HF11" s="330">
        <v>5.8575932956579972E-2</v>
      </c>
      <c r="HG11" s="330">
        <v>-1.5087493203359569E-2</v>
      </c>
      <c r="HH11" s="330">
        <v>4.5817633279588925E-2</v>
      </c>
      <c r="HI11" s="330">
        <v>-1.4767397123468149E-2</v>
      </c>
      <c r="HJ11" s="330">
        <v>0.12051348569420146</v>
      </c>
      <c r="HK11" s="330">
        <v>1.9208420465160553E-2</v>
      </c>
      <c r="HL11" s="331"/>
      <c r="HN11" s="351" t="s">
        <v>230</v>
      </c>
      <c r="HO11" s="384">
        <v>-0.21885412540372956</v>
      </c>
      <c r="HP11" s="330">
        <v>2.1626105799143282E-2</v>
      </c>
      <c r="HQ11" s="330">
        <v>-0.16798390083916023</v>
      </c>
      <c r="HR11" s="330">
        <v>-1.7474115872774009E-3</v>
      </c>
      <c r="HS11" s="330">
        <v>2.5629862270855227E-2</v>
      </c>
      <c r="HT11" s="330">
        <v>0.14349728898116479</v>
      </c>
      <c r="HU11" s="330">
        <v>-8.6341647844446617E-2</v>
      </c>
      <c r="HV11" s="331"/>
      <c r="HX11" s="351" t="s">
        <v>230</v>
      </c>
      <c r="HY11" s="384">
        <v>0.18381807527590954</v>
      </c>
      <c r="HZ11" s="330">
        <v>-0.15033250498757492</v>
      </c>
      <c r="IA11" s="330">
        <v>0.13449185182152795</v>
      </c>
      <c r="IB11" s="330">
        <v>-4.2413938035521362E-2</v>
      </c>
      <c r="IC11" s="330">
        <v>-9.6579978894225527E-3</v>
      </c>
      <c r="ID11" s="330">
        <v>-0.64020455614190919</v>
      </c>
      <c r="IE11" s="330">
        <v>2.2936798934369017E-2</v>
      </c>
      <c r="IF11" s="331"/>
      <c r="IH11" s="351" t="s">
        <v>230</v>
      </c>
      <c r="II11" s="384">
        <v>-1.8489666763462968E-2</v>
      </c>
      <c r="IJ11" s="330">
        <v>7.6571984091185291E-2</v>
      </c>
      <c r="IK11" s="330">
        <v>2.0853567959778331E-3</v>
      </c>
      <c r="IL11" s="330">
        <v>2.4087381105338751E-3</v>
      </c>
      <c r="IM11" s="330">
        <v>-9.144138518865589E-3</v>
      </c>
      <c r="IN11" s="330">
        <v>-0.98846412169398601</v>
      </c>
      <c r="IO11" s="330">
        <v>-1.5437132546167612E-2</v>
      </c>
      <c r="IP11" s="331"/>
      <c r="IR11" s="351" t="s">
        <v>230</v>
      </c>
      <c r="IS11" s="384">
        <v>7.3940768753190902E-2</v>
      </c>
      <c r="IT11" s="330">
        <v>5.9302383421275272E-2</v>
      </c>
      <c r="IU11" s="330">
        <v>4.7735862361796957E-2</v>
      </c>
      <c r="IV11" s="330">
        <v>3.2620205860029179E-2</v>
      </c>
      <c r="IW11" s="330">
        <v>-1.262703119195362E-2</v>
      </c>
      <c r="IX11" s="330">
        <v>31.31864673485445</v>
      </c>
      <c r="IY11" s="330">
        <v>4.6244161317119767E-2</v>
      </c>
      <c r="IZ11" s="331"/>
      <c r="JB11" s="351" t="s">
        <v>230</v>
      </c>
      <c r="JC11" s="384">
        <v>-0.10616848570405175</v>
      </c>
      <c r="JD11" s="330">
        <v>5.0986922308652233E-2</v>
      </c>
      <c r="JE11" s="330">
        <v>-7.0728623247035327E-2</v>
      </c>
      <c r="JF11" s="330">
        <v>2.6651714780206774E-2</v>
      </c>
      <c r="JG11" s="330">
        <v>2.9281528980530963E-2</v>
      </c>
      <c r="JH11" s="330">
        <v>0.17187233731772025</v>
      </c>
      <c r="JI11" s="330">
        <v>-2.9261237522930299E-2</v>
      </c>
      <c r="JJ11" s="331"/>
      <c r="JL11" s="351" t="s">
        <v>230</v>
      </c>
      <c r="JM11" s="384">
        <v>9.0123346566400642E-2</v>
      </c>
      <c r="JN11" s="330">
        <v>-3.7109784472833154E-2</v>
      </c>
      <c r="JO11" s="330">
        <v>7.3217901578916555E-2</v>
      </c>
      <c r="JP11" s="330">
        <v>-2.5454068677543372E-2</v>
      </c>
      <c r="JQ11" s="330">
        <v>-4.8131556772470378E-2</v>
      </c>
      <c r="JR11" s="330">
        <v>1.8536884309367019</v>
      </c>
      <c r="JS11" s="330">
        <v>2.6882479140132112E-2</v>
      </c>
      <c r="JT11" s="331"/>
      <c r="JV11" s="351" t="s">
        <v>230</v>
      </c>
      <c r="JW11" s="384">
        <v>-8.8851882175212657E-2</v>
      </c>
      <c r="JX11" s="330">
        <v>-0.1103998201050458</v>
      </c>
      <c r="JY11" s="330">
        <v>-8.2832810913805788E-2</v>
      </c>
      <c r="JZ11" s="330">
        <v>4.7793590297911092E-3</v>
      </c>
      <c r="KA11" s="330">
        <v>4.2846674548241322E-2</v>
      </c>
      <c r="KB11" s="330">
        <v>-4.6633859414128537E-2</v>
      </c>
      <c r="KC11" s="330">
        <v>-3.7390540362435463E-2</v>
      </c>
      <c r="KD11" s="331"/>
    </row>
    <row r="12" spans="1:290" x14ac:dyDescent="0.25">
      <c r="A12" s="352" t="s">
        <v>237</v>
      </c>
      <c r="B12" s="384">
        <v>6.7037276914219818E-2</v>
      </c>
      <c r="C12" s="330">
        <v>-9.1941384736428045E-2</v>
      </c>
      <c r="D12" s="330">
        <v>3.7634847711417334E-2</v>
      </c>
      <c r="E12" s="330">
        <v>-2.8571481331018844E-2</v>
      </c>
      <c r="F12" s="330">
        <v>-4.1744137227841361E-4</v>
      </c>
      <c r="G12" s="330">
        <v>-0.3854073251942286</v>
      </c>
      <c r="H12" s="330">
        <v>-1.0377998184137606E-2</v>
      </c>
      <c r="I12" s="331"/>
      <c r="J12" s="365"/>
      <c r="K12" s="352" t="s">
        <v>237</v>
      </c>
      <c r="L12" s="384">
        <v>1.1389609207185373E-2</v>
      </c>
      <c r="M12" s="330">
        <v>2.0211975557610867E-2</v>
      </c>
      <c r="N12" s="330">
        <v>3.3108238851592107E-3</v>
      </c>
      <c r="O12" s="330">
        <v>2.7121619777237604E-2</v>
      </c>
      <c r="P12" s="330">
        <v>-2.2898060967092418E-2</v>
      </c>
      <c r="Q12" s="330">
        <v>-2.7720190411522998E-2</v>
      </c>
      <c r="R12" s="330">
        <v>8.2022576299529935E-3</v>
      </c>
      <c r="S12" s="331"/>
      <c r="T12" s="365"/>
      <c r="U12" s="352" t="s">
        <v>237</v>
      </c>
      <c r="V12" s="384">
        <v>-6.449735036938796E-2</v>
      </c>
      <c r="W12" s="330">
        <v>6.8116385130831472E-2</v>
      </c>
      <c r="X12" s="330">
        <v>-3.9538308405670138E-2</v>
      </c>
      <c r="Y12" s="330">
        <v>4.9028825070068808E-3</v>
      </c>
      <c r="Z12" s="330">
        <v>8.6094561550241686E-3</v>
      </c>
      <c r="AA12" s="330">
        <v>0.26101508549437402</v>
      </c>
      <c r="AB12" s="330">
        <v>-1.0139345738972806E-2</v>
      </c>
      <c r="AC12" s="331"/>
      <c r="AD12" s="365"/>
      <c r="AE12" s="352" t="s">
        <v>237</v>
      </c>
      <c r="AF12" s="384">
        <v>5.6988637983634079E-2</v>
      </c>
      <c r="AG12" s="330">
        <v>3.3120639274852336E-2</v>
      </c>
      <c r="AH12" s="330">
        <v>3.6608774670464854E-2</v>
      </c>
      <c r="AI12" s="330">
        <v>-1.1685050251904248E-2</v>
      </c>
      <c r="AJ12" s="330">
        <v>2.3996902211436345E-2</v>
      </c>
      <c r="AK12" s="330">
        <v>-0.38460926637287013</v>
      </c>
      <c r="AL12" s="330">
        <v>8.7514796232086491E-3</v>
      </c>
      <c r="AM12" s="331"/>
      <c r="AN12" s="365"/>
      <c r="AO12" s="352" t="s">
        <v>237</v>
      </c>
      <c r="AP12" s="384">
        <v>9.1368396633421556E-2</v>
      </c>
      <c r="AQ12" s="330">
        <v>-6.2822762500673368E-2</v>
      </c>
      <c r="AR12" s="330">
        <v>7.2247147296518816E-3</v>
      </c>
      <c r="AS12" s="330">
        <v>3.1232506881713664E-2</v>
      </c>
      <c r="AT12" s="330">
        <v>-2.375204830796086E-2</v>
      </c>
      <c r="AU12" s="330">
        <v>-4.6361229853089651E-2</v>
      </c>
      <c r="AV12" s="330">
        <v>3.1942264324068548E-2</v>
      </c>
      <c r="AW12" s="331"/>
      <c r="AX12" s="365"/>
      <c r="AY12" s="352" t="s">
        <v>237</v>
      </c>
      <c r="AZ12" s="384">
        <v>0.1734671809327725</v>
      </c>
      <c r="BA12" s="330">
        <v>7.5116869678759773E-2</v>
      </c>
      <c r="BB12" s="330">
        <v>0.20196883760349441</v>
      </c>
      <c r="BC12" s="330">
        <v>9.4448827448922346E-3</v>
      </c>
      <c r="BD12" s="330">
        <v>5.7781461793696219E-2</v>
      </c>
      <c r="BE12" s="330">
        <v>-0.19136824985694065</v>
      </c>
      <c r="BF12" s="330">
        <v>8.9973130636350956E-2</v>
      </c>
      <c r="BG12" s="331"/>
      <c r="BH12" s="365"/>
      <c r="BI12" s="352" t="s">
        <v>237</v>
      </c>
      <c r="BJ12" s="384">
        <v>-0.18252952729991728</v>
      </c>
      <c r="BK12" s="330">
        <v>2.2038730572174401E-2</v>
      </c>
      <c r="BL12" s="330">
        <v>9.8578944513748115E-3</v>
      </c>
      <c r="BM12" s="330">
        <v>-4.5941925470841909E-2</v>
      </c>
      <c r="BN12" s="330">
        <v>7.1503298305332627E-2</v>
      </c>
      <c r="BO12" s="330">
        <v>1.1819993295839695</v>
      </c>
      <c r="BP12" s="330">
        <v>-5.0069028227575967E-2</v>
      </c>
      <c r="BQ12" s="331"/>
      <c r="BR12" s="365"/>
      <c r="BS12" s="352" t="s">
        <v>237</v>
      </c>
      <c r="BT12" s="384">
        <v>-0.14365229153917999</v>
      </c>
      <c r="BU12" s="330">
        <v>-9.322695764279447E-2</v>
      </c>
      <c r="BV12" s="330">
        <v>-0.12340919771735481</v>
      </c>
      <c r="BW12" s="330">
        <v>-1.6382012546471356E-2</v>
      </c>
      <c r="BX12" s="330">
        <v>-1.3369242574375385E-3</v>
      </c>
      <c r="BY12" s="330">
        <v>2.9148779398418794E-2</v>
      </c>
      <c r="BZ12" s="330">
        <v>-6.7332076032306912E-2</v>
      </c>
      <c r="CA12" s="331"/>
      <c r="CB12" s="365"/>
      <c r="CC12" s="352" t="s">
        <v>237</v>
      </c>
      <c r="CD12" s="384">
        <v>0.41388121437871811</v>
      </c>
      <c r="CE12" s="330">
        <v>4.474422744862093E-2</v>
      </c>
      <c r="CF12" s="330">
        <v>0.29464907994442757</v>
      </c>
      <c r="CG12" s="330">
        <v>6.7454918780172892E-3</v>
      </c>
      <c r="CH12" s="330">
        <v>-7.475975248856595E-2</v>
      </c>
      <c r="CI12" s="330">
        <v>-0.55006592896257944</v>
      </c>
      <c r="CJ12" s="330">
        <v>0.11508871825022937</v>
      </c>
      <c r="CK12" s="331"/>
      <c r="CL12" s="365"/>
      <c r="CM12" s="352" t="s">
        <v>237</v>
      </c>
      <c r="CN12" s="384">
        <v>-8.5831738191784971E-3</v>
      </c>
      <c r="CO12" s="330">
        <v>-0.19392776350070712</v>
      </c>
      <c r="CP12" s="330">
        <v>-4.3054898248935285E-3</v>
      </c>
      <c r="CQ12" s="330">
        <v>1.4297196608053838E-2</v>
      </c>
      <c r="CR12" s="330">
        <v>8.4851988213256846E-2</v>
      </c>
      <c r="CS12" s="330">
        <v>0.46084231868030612</v>
      </c>
      <c r="CT12" s="330">
        <v>1.2915557426954301E-2</v>
      </c>
      <c r="CU12" s="331"/>
      <c r="CV12" s="365"/>
      <c r="CW12" s="352" t="s">
        <v>237</v>
      </c>
      <c r="CX12" s="384">
        <v>-6.6620786060889419E-4</v>
      </c>
      <c r="CY12" s="330">
        <v>0.14906215286443439</v>
      </c>
      <c r="CZ12" s="330">
        <v>1.3459511550559019E-2</v>
      </c>
      <c r="DA12" s="330">
        <v>-2.9555770507519501E-2</v>
      </c>
      <c r="DB12" s="330">
        <v>4.3313550976785246E-4</v>
      </c>
      <c r="DC12" s="330">
        <v>-0.46302371159167954</v>
      </c>
      <c r="DD12" s="330">
        <v>-1.2158178383492944E-2</v>
      </c>
      <c r="DE12" s="331"/>
      <c r="DF12" s="365"/>
      <c r="DG12" s="352" t="s">
        <v>237</v>
      </c>
      <c r="DH12" s="384">
        <v>8.0390229024358568E-3</v>
      </c>
      <c r="DI12" s="330">
        <v>1.2158663100692974E-3</v>
      </c>
      <c r="DJ12" s="330">
        <v>-6.0465148999633645E-3</v>
      </c>
      <c r="DK12" s="330">
        <v>-6.2206949176097821E-3</v>
      </c>
      <c r="DL12" s="330">
        <v>-2.9510120427053838E-2</v>
      </c>
      <c r="DM12" s="330">
        <v>0.36229137132966271</v>
      </c>
      <c r="DN12" s="330">
        <v>3.952894364239795E-5</v>
      </c>
      <c r="DO12" s="331"/>
      <c r="DP12" s="365"/>
      <c r="DQ12" s="352" t="s">
        <v>237</v>
      </c>
      <c r="DR12" s="384">
        <v>1.0504394165545312E-2</v>
      </c>
      <c r="DS12" s="330">
        <v>3.3611586682121192E-2</v>
      </c>
      <c r="DT12" s="330">
        <v>1.5917785240837045E-2</v>
      </c>
      <c r="DU12" s="330">
        <v>7.4431071773497115E-2</v>
      </c>
      <c r="DV12" s="330">
        <v>1.2114061332784112E-2</v>
      </c>
      <c r="DW12" s="330">
        <v>-0.97435838469322045</v>
      </c>
      <c r="DX12" s="330">
        <v>1.1757684081400323E-2</v>
      </c>
      <c r="DY12" s="331"/>
      <c r="DZ12" s="365"/>
      <c r="EA12" s="352" t="s">
        <v>237</v>
      </c>
      <c r="EB12" s="384">
        <v>3.5833243497630984E-3</v>
      </c>
      <c r="EC12" s="330">
        <v>-4.8331375167438628E-2</v>
      </c>
      <c r="ED12" s="330">
        <v>-9.847600801184386E-3</v>
      </c>
      <c r="EE12" s="330">
        <v>-2.1489635577606201E-3</v>
      </c>
      <c r="EF12" s="330">
        <v>1.7543649100832857E-3</v>
      </c>
      <c r="EG12" s="330">
        <v>5.6091928251121077</v>
      </c>
      <c r="EH12" s="330">
        <v>3.9970390328604861E-4</v>
      </c>
      <c r="EI12" s="331"/>
      <c r="EJ12" s="365"/>
      <c r="EK12" s="352" t="s">
        <v>237</v>
      </c>
      <c r="EL12" s="384">
        <v>-1.4845473135274713E-2</v>
      </c>
      <c r="EM12" s="330">
        <v>0.10776415645067138</v>
      </c>
      <c r="EN12" s="330">
        <v>1.7302965485538412E-2</v>
      </c>
      <c r="EO12" s="330">
        <v>-3.4081670262008319E-2</v>
      </c>
      <c r="EP12" s="330">
        <v>4.1087304327369824E-2</v>
      </c>
      <c r="EQ12" s="330">
        <v>5.4275197611697248</v>
      </c>
      <c r="ER12" s="330">
        <v>1.5291944530800504E-2</v>
      </c>
      <c r="ES12" s="331"/>
      <c r="ET12" s="365"/>
      <c r="EU12" s="352" t="s">
        <v>237</v>
      </c>
      <c r="EV12" s="384">
        <v>-3.3070890072148052E-3</v>
      </c>
      <c r="EW12" s="330">
        <v>6.0185185185185265E-2</v>
      </c>
      <c r="EX12" s="330">
        <v>-1.5481285857390078E-2</v>
      </c>
      <c r="EY12" s="330">
        <v>-2.020799431382456E-2</v>
      </c>
      <c r="EZ12" s="330">
        <v>-1.4768211678049536E-2</v>
      </c>
      <c r="FA12" s="330">
        <v>-0.36629649959886845</v>
      </c>
      <c r="FB12" s="330">
        <v>-1.4805396743382136E-2</v>
      </c>
      <c r="FC12" s="331"/>
      <c r="FD12" s="365"/>
      <c r="FE12" s="352" t="s">
        <v>237</v>
      </c>
      <c r="FF12" s="384">
        <v>1.7077120269788817E-2</v>
      </c>
      <c r="FG12" s="330">
        <v>-9.4263864444722636E-2</v>
      </c>
      <c r="FH12" s="330">
        <v>4.8216244823312141E-3</v>
      </c>
      <c r="FI12" s="330">
        <v>6.7397163410306674E-2</v>
      </c>
      <c r="FJ12" s="330">
        <v>-1.2072787120236187E-3</v>
      </c>
      <c r="FK12" s="330">
        <v>-0.24410314498933899</v>
      </c>
      <c r="FL12" s="330">
        <v>1.6569906406159414E-2</v>
      </c>
      <c r="FM12" s="331"/>
      <c r="FP12" s="352" t="s">
        <v>237</v>
      </c>
      <c r="FQ12" s="384">
        <v>3.1082403477946711E-3</v>
      </c>
      <c r="FR12" s="330">
        <v>0.16738315192536354</v>
      </c>
      <c r="FS12" s="330">
        <v>1.1909991645177503E-2</v>
      </c>
      <c r="FT12" s="330">
        <v>8.866264876220345E-3</v>
      </c>
      <c r="FU12" s="330">
        <v>4.9040530994242208E-3</v>
      </c>
      <c r="FV12" s="330">
        <v>-0.35389395742430246</v>
      </c>
      <c r="FW12" s="330">
        <v>1.0714233512812843E-2</v>
      </c>
      <c r="FX12" s="331"/>
      <c r="FZ12" s="352" t="s">
        <v>237</v>
      </c>
      <c r="GA12" s="384">
        <v>3.1431259064591877E-2</v>
      </c>
      <c r="GB12" s="330">
        <v>-5.5138551542218424E-2</v>
      </c>
      <c r="GC12" s="330">
        <v>4.3424289043859409E-3</v>
      </c>
      <c r="GD12" s="330">
        <v>-9.6944093829331501E-2</v>
      </c>
      <c r="GE12" s="330">
        <v>3.2917276505440109E-2</v>
      </c>
      <c r="GF12" s="330">
        <v>0.41594188069170146</v>
      </c>
      <c r="GG12" s="330">
        <v>-9.456504090501314E-3</v>
      </c>
      <c r="GH12" s="331"/>
      <c r="GJ12" s="352" t="s">
        <v>237</v>
      </c>
      <c r="GK12" s="384">
        <v>7.7878998927349268E-3</v>
      </c>
      <c r="GL12" s="330">
        <v>-0.11615410555644622</v>
      </c>
      <c r="GM12" s="330">
        <v>-1.5924483391597445E-2</v>
      </c>
      <c r="GN12" s="330">
        <v>-1.2813430623690857E-2</v>
      </c>
      <c r="GO12" s="330">
        <v>3.4524503292266542E-2</v>
      </c>
      <c r="GP12" s="330">
        <v>3.9873416196945617</v>
      </c>
      <c r="GQ12" s="330">
        <v>3.2175349006783968E-2</v>
      </c>
      <c r="GR12" s="331"/>
      <c r="GT12" s="352" t="s">
        <v>237</v>
      </c>
      <c r="GU12" s="384">
        <v>-1.2195260363713921E-2</v>
      </c>
      <c r="GV12" s="330">
        <v>0.10161915126950971</v>
      </c>
      <c r="GW12" s="330">
        <v>1.2015752251570002E-2</v>
      </c>
      <c r="GX12" s="330">
        <v>3.7266060526276984E-2</v>
      </c>
      <c r="GY12" s="330">
        <v>-5.6313905323100516E-2</v>
      </c>
      <c r="GZ12" s="330">
        <v>-0.41856219315171383</v>
      </c>
      <c r="HA12" s="330">
        <v>-1.7820417861504914E-2</v>
      </c>
      <c r="HB12" s="331"/>
      <c r="HD12" s="352" t="s">
        <v>237</v>
      </c>
      <c r="HE12" s="384">
        <v>3.911382376003681E-2</v>
      </c>
      <c r="HF12" s="330">
        <v>5.8575932956579972E-2</v>
      </c>
      <c r="HG12" s="330">
        <v>1.7545414878834185E-2</v>
      </c>
      <c r="HH12" s="330">
        <v>1.3630333425355173E-2</v>
      </c>
      <c r="HI12" s="330">
        <v>-1.3776140729286148E-2</v>
      </c>
      <c r="HJ12" s="330">
        <v>0.19417943488933287</v>
      </c>
      <c r="HK12" s="330">
        <v>2.5367318908900198E-2</v>
      </c>
      <c r="HL12" s="331"/>
      <c r="HN12" s="352" t="s">
        <v>237</v>
      </c>
      <c r="HO12" s="384">
        <v>6.752415131011612E-4</v>
      </c>
      <c r="HP12" s="330">
        <v>2.1626105799143282E-2</v>
      </c>
      <c r="HQ12" s="330">
        <v>1.1942166199200641E-2</v>
      </c>
      <c r="HR12" s="330">
        <v>-1.1383594294055738E-2</v>
      </c>
      <c r="HS12" s="330">
        <v>4.9661489594707613E-2</v>
      </c>
      <c r="HT12" s="330">
        <v>0.17471541011202746</v>
      </c>
      <c r="HU12" s="330">
        <v>1.3454901091318153E-2</v>
      </c>
      <c r="HV12" s="331"/>
      <c r="HX12" s="352" t="s">
        <v>237</v>
      </c>
      <c r="HY12" s="384">
        <v>-1.519324094398318E-2</v>
      </c>
      <c r="HZ12" s="330">
        <v>-0.15033250498757492</v>
      </c>
      <c r="IA12" s="330">
        <v>-2.4242004118971629E-2</v>
      </c>
      <c r="IB12" s="330">
        <v>-5.1714249091747419E-2</v>
      </c>
      <c r="IC12" s="330">
        <v>1.9397320523734274E-2</v>
      </c>
      <c r="ID12" s="330">
        <v>-0.69663037782047821</v>
      </c>
      <c r="IE12" s="330">
        <v>-4.7942426614702077E-2</v>
      </c>
      <c r="IF12" s="331"/>
      <c r="IH12" s="352" t="s">
        <v>237</v>
      </c>
      <c r="II12" s="384">
        <v>1.8522988233475358E-2</v>
      </c>
      <c r="IJ12" s="330">
        <v>7.6571984091185291E-2</v>
      </c>
      <c r="IK12" s="330">
        <v>3.0764876546322043E-2</v>
      </c>
      <c r="IL12" s="330">
        <v>3.7974836768241135E-2</v>
      </c>
      <c r="IM12" s="330">
        <v>-0.13498999155483082</v>
      </c>
      <c r="IN12" s="330">
        <v>-0.84400374765771391</v>
      </c>
      <c r="IO12" s="330">
        <v>-1.2611071168065946E-2</v>
      </c>
      <c r="IP12" s="331"/>
      <c r="IR12" s="352" t="s">
        <v>237</v>
      </c>
      <c r="IS12" s="384">
        <v>1.0840142899915318E-3</v>
      </c>
      <c r="IT12" s="330">
        <v>5.9302383421275272E-2</v>
      </c>
      <c r="IU12" s="330">
        <v>-7.4480443325385236E-3</v>
      </c>
      <c r="IV12" s="330">
        <v>3.2975781478985E-2</v>
      </c>
      <c r="IW12" s="330">
        <v>9.9526039116713538E-2</v>
      </c>
      <c r="IX12" s="330">
        <v>2.4438813813813813</v>
      </c>
      <c r="IY12" s="330">
        <v>3.3125581677186398E-2</v>
      </c>
      <c r="IZ12" s="331"/>
      <c r="JB12" s="352" t="s">
        <v>237</v>
      </c>
      <c r="JC12" s="384">
        <v>3.0704934529478143E-3</v>
      </c>
      <c r="JD12" s="330">
        <v>5.0986922308652233E-2</v>
      </c>
      <c r="JE12" s="330">
        <v>1.293140620362543E-2</v>
      </c>
      <c r="JF12" s="330">
        <v>-5.3094767517998173E-3</v>
      </c>
      <c r="JG12" s="330">
        <v>1.6411922906869648E-2</v>
      </c>
      <c r="JH12" s="330">
        <v>0.12988900394208583</v>
      </c>
      <c r="JI12" s="330">
        <v>7.5556029671710679E-3</v>
      </c>
      <c r="JJ12" s="331"/>
      <c r="JL12" s="352" t="s">
        <v>237</v>
      </c>
      <c r="JM12" s="384">
        <v>2.0293524722433073E-3</v>
      </c>
      <c r="JN12" s="330">
        <v>-3.7109784472833154E-2</v>
      </c>
      <c r="JO12" s="330">
        <v>4.4581501109561715E-3</v>
      </c>
      <c r="JP12" s="330">
        <v>-2.4890899907877392E-2</v>
      </c>
      <c r="JQ12" s="330">
        <v>-3.989142490162368E-2</v>
      </c>
      <c r="JR12" s="330">
        <v>0.50229110728813298</v>
      </c>
      <c r="JS12" s="330">
        <v>-1.1854615600620223E-2</v>
      </c>
      <c r="JT12" s="331"/>
      <c r="JV12" s="352" t="s">
        <v>237</v>
      </c>
      <c r="JW12" s="384">
        <v>-5.3718074267814241E-2</v>
      </c>
      <c r="JX12" s="330">
        <v>-0.1103998201050458</v>
      </c>
      <c r="JY12" s="330">
        <v>-6.1955455653244174E-2</v>
      </c>
      <c r="JZ12" s="330">
        <v>4.7243700393765332E-2</v>
      </c>
      <c r="KA12" s="330">
        <v>2.459717434276229E-2</v>
      </c>
      <c r="KB12" s="330">
        <v>0.54006935079946061</v>
      </c>
      <c r="KC12" s="330">
        <v>-1.1937527348761237E-2</v>
      </c>
      <c r="KD12" s="331"/>
    </row>
    <row r="13" spans="1:290" x14ac:dyDescent="0.25">
      <c r="A13" s="353" t="s">
        <v>241</v>
      </c>
      <c r="B13" s="384">
        <v>-3.8401871854867489E-3</v>
      </c>
      <c r="C13" s="330">
        <v>-9.1941384736428045E-2</v>
      </c>
      <c r="D13" s="330">
        <v>-1.1304076214274624E-2</v>
      </c>
      <c r="E13" s="330">
        <v>-2.8571481331018844E-2</v>
      </c>
      <c r="F13" s="330">
        <v>-3.0161290322580615E-2</v>
      </c>
      <c r="G13" s="330">
        <v>-0.31438954185656026</v>
      </c>
      <c r="H13" s="330">
        <v>-3.6585532868526012E-2</v>
      </c>
      <c r="I13" s="331"/>
      <c r="J13" s="365"/>
      <c r="K13" s="353" t="s">
        <v>241</v>
      </c>
      <c r="L13" s="384">
        <v>3.3681701485785789E-3</v>
      </c>
      <c r="M13" s="330">
        <v>2.0211975557610867E-2</v>
      </c>
      <c r="N13" s="330">
        <v>-2.6648258780339698E-3</v>
      </c>
      <c r="O13" s="330">
        <v>2.7121239597815823E-2</v>
      </c>
      <c r="P13" s="330">
        <v>-2.1975041132562365E-2</v>
      </c>
      <c r="Q13" s="330">
        <v>-9.4199019700452455E-2</v>
      </c>
      <c r="R13" s="330">
        <v>6.3212824262146349E-3</v>
      </c>
      <c r="S13" s="331"/>
      <c r="T13" s="365"/>
      <c r="U13" s="353" t="s">
        <v>241</v>
      </c>
      <c r="V13" s="384">
        <v>3.2757319729719344E-3</v>
      </c>
      <c r="W13" s="330">
        <v>6.8114261934486692E-2</v>
      </c>
      <c r="X13" s="330">
        <v>1.2388833894278297E-2</v>
      </c>
      <c r="Y13" s="330">
        <v>4.9032544625093955E-3</v>
      </c>
      <c r="Z13" s="330">
        <v>-5.0864330418387768E-3</v>
      </c>
      <c r="AA13" s="330">
        <v>0.30236456474550616</v>
      </c>
      <c r="AB13" s="330">
        <v>1.7794649071665072E-2</v>
      </c>
      <c r="AC13" s="331"/>
      <c r="AD13" s="365"/>
      <c r="AE13" s="353" t="s">
        <v>241</v>
      </c>
      <c r="AF13" s="384">
        <v>3.9178840900824047E-2</v>
      </c>
      <c r="AG13" s="330">
        <v>3.3122692910912813E-2</v>
      </c>
      <c r="AH13" s="330">
        <v>2.5560195057235887E-2</v>
      </c>
      <c r="AI13" s="330">
        <v>-1.1685418586611377E-2</v>
      </c>
      <c r="AJ13" s="330">
        <v>7.3973530153588915E-2</v>
      </c>
      <c r="AK13" s="330">
        <v>-0.36531629051869868</v>
      </c>
      <c r="AL13" s="330">
        <v>5.7093267561888813E-3</v>
      </c>
      <c r="AM13" s="331"/>
      <c r="AN13" s="365"/>
      <c r="AO13" s="353" t="s">
        <v>241</v>
      </c>
      <c r="AP13" s="384">
        <v>-4.5305746195916236E-2</v>
      </c>
      <c r="AQ13" s="330">
        <v>-6.2824686569231833E-2</v>
      </c>
      <c r="AR13" s="330">
        <v>-4.2408109406820403E-2</v>
      </c>
      <c r="AS13" s="330">
        <v>3.1232891211491396E-2</v>
      </c>
      <c r="AT13" s="330">
        <v>2.0467285098914028E-2</v>
      </c>
      <c r="AU13" s="330">
        <v>-9.3739048357779339E-2</v>
      </c>
      <c r="AV13" s="330">
        <v>-1.6404591815355907E-2</v>
      </c>
      <c r="AW13" s="331"/>
      <c r="AX13" s="365"/>
      <c r="AY13" s="353" t="s">
        <v>241</v>
      </c>
      <c r="AZ13" s="384">
        <v>0.19372237328762729</v>
      </c>
      <c r="BA13" s="330">
        <v>7.5119076948345298E-2</v>
      </c>
      <c r="BB13" s="330">
        <v>0.16057890670426217</v>
      </c>
      <c r="BC13" s="330">
        <v>9.4445213427822427E-3</v>
      </c>
      <c r="BD13" s="330">
        <v>-5.3658351943676637E-3</v>
      </c>
      <c r="BE13" s="330">
        <v>-0.10861674263204571</v>
      </c>
      <c r="BF13" s="330">
        <v>9.4412342465720223E-2</v>
      </c>
      <c r="BG13" s="331"/>
      <c r="BH13" s="365"/>
      <c r="BI13" s="353" t="s">
        <v>241</v>
      </c>
      <c r="BJ13" s="384">
        <v>-0.16486391586245278</v>
      </c>
      <c r="BK13" s="330">
        <v>2.2038730572174401E-2</v>
      </c>
      <c r="BL13" s="330">
        <v>-0.16426230138249862</v>
      </c>
      <c r="BM13" s="330">
        <v>-4.594158389823054E-2</v>
      </c>
      <c r="BN13" s="330">
        <v>5.7283032769042626E-2</v>
      </c>
      <c r="BO13" s="330">
        <v>0.96081720479864885</v>
      </c>
      <c r="BP13" s="330">
        <v>-7.5005684517937155E-2</v>
      </c>
      <c r="BQ13" s="331"/>
      <c r="BR13" s="365"/>
      <c r="BS13" s="353" t="s">
        <v>241</v>
      </c>
      <c r="BT13" s="384">
        <v>-6.5328365955450177E-2</v>
      </c>
      <c r="BU13" s="330">
        <v>-9.322882606827225E-2</v>
      </c>
      <c r="BV13" s="330">
        <v>-6.371034630008296E-2</v>
      </c>
      <c r="BW13" s="330">
        <v>-1.6382012546471356E-2</v>
      </c>
      <c r="BX13" s="330">
        <v>-6.2865518125091766E-2</v>
      </c>
      <c r="BY13" s="330">
        <v>7.5164459128587921E-2</v>
      </c>
      <c r="BZ13" s="330">
        <v>-4.4434056761268673E-2</v>
      </c>
      <c r="CA13" s="331"/>
      <c r="CB13" s="365"/>
      <c r="CC13" s="353" t="s">
        <v>241</v>
      </c>
      <c r="CD13" s="384">
        <v>0.27195311487029672</v>
      </c>
      <c r="CE13" s="330">
        <v>4.4746380171147238E-2</v>
      </c>
      <c r="CF13" s="330">
        <v>0.20121247417002</v>
      </c>
      <c r="CG13" s="330">
        <v>6.7454918780172892E-3</v>
      </c>
      <c r="CH13" s="330">
        <v>4.0225964744092089E-2</v>
      </c>
      <c r="CI13" s="330">
        <v>-0.54177847285098912</v>
      </c>
      <c r="CJ13" s="330">
        <v>0.10144397058683907</v>
      </c>
      <c r="CK13" s="331"/>
      <c r="CL13" s="365"/>
      <c r="CM13" s="353" t="s">
        <v>241</v>
      </c>
      <c r="CN13" s="384">
        <v>-0.12682295510574215</v>
      </c>
      <c r="CO13" s="330">
        <v>-0.19392776350070712</v>
      </c>
      <c r="CP13" s="330">
        <v>-0.10868600134349707</v>
      </c>
      <c r="CQ13" s="330">
        <v>1.4297196608053838E-2</v>
      </c>
      <c r="CR13" s="330">
        <v>8.2988593683768156E-3</v>
      </c>
      <c r="CS13" s="330">
        <v>0.37685021076834624</v>
      </c>
      <c r="CT13" s="330">
        <v>-6.3807663613875312E-2</v>
      </c>
      <c r="CU13" s="331"/>
      <c r="CV13" s="365"/>
      <c r="CW13" s="353" t="s">
        <v>241</v>
      </c>
      <c r="CX13" s="384">
        <v>1.4522910708848682E-3</v>
      </c>
      <c r="CY13" s="330">
        <v>0.14906215286443439</v>
      </c>
      <c r="CZ13" s="330">
        <v>1.7473466217965274E-2</v>
      </c>
      <c r="DA13" s="330">
        <v>-2.955614412043497E-2</v>
      </c>
      <c r="DB13" s="330">
        <v>-4.1847077779405245E-2</v>
      </c>
      <c r="DC13" s="330">
        <v>-0.37863837004501072</v>
      </c>
      <c r="DD13" s="330">
        <v>-1.5151588773717669E-2</v>
      </c>
      <c r="DE13" s="331"/>
      <c r="DF13" s="365"/>
      <c r="DG13" s="353" t="s">
        <v>241</v>
      </c>
      <c r="DH13" s="384">
        <v>4.5837347376968138E-2</v>
      </c>
      <c r="DI13" s="330">
        <v>1.2158663100692974E-3</v>
      </c>
      <c r="DJ13" s="330">
        <v>2.2959039900550586E-2</v>
      </c>
      <c r="DK13" s="330">
        <v>-6.2206973125262426E-3</v>
      </c>
      <c r="DL13" s="330">
        <v>-4.1704184635799821E-3</v>
      </c>
      <c r="DM13" s="330">
        <v>0.19325443207189291</v>
      </c>
      <c r="DN13" s="330">
        <v>2.220297166610705E-2</v>
      </c>
      <c r="DO13" s="331"/>
      <c r="DP13" s="365"/>
      <c r="DQ13" s="353" t="s">
        <v>241</v>
      </c>
      <c r="DR13" s="384">
        <v>0.16213890512150878</v>
      </c>
      <c r="DS13" s="330">
        <v>3.3609459904933081E-2</v>
      </c>
      <c r="DT13" s="330">
        <v>0.14155872162851793</v>
      </c>
      <c r="DU13" s="330">
        <v>7.4431488009917571E-2</v>
      </c>
      <c r="DV13" s="330">
        <v>-8.0165427546388026E-3</v>
      </c>
      <c r="DW13" s="330">
        <v>-1.1365057393058873</v>
      </c>
      <c r="DX13" s="330">
        <v>8.1844437433093678E-2</v>
      </c>
      <c r="DY13" s="331"/>
      <c r="DZ13" s="365"/>
      <c r="EA13" s="353" t="s">
        <v>241</v>
      </c>
      <c r="EB13" s="384">
        <v>5.4315312718443819E-3</v>
      </c>
      <c r="EC13" s="330">
        <v>-4.8331474615121883E-2</v>
      </c>
      <c r="ED13" s="330">
        <v>-9.735164904868452E-3</v>
      </c>
      <c r="EE13" s="330">
        <v>-2.1489635577606201E-3</v>
      </c>
      <c r="EF13" s="330">
        <v>3.716605718831105E-2</v>
      </c>
      <c r="EG13" s="330">
        <v>-2.2587547802174193</v>
      </c>
      <c r="EH13" s="330">
        <v>7.198403720425588E-3</v>
      </c>
      <c r="EI13" s="331"/>
      <c r="EJ13" s="365"/>
      <c r="EK13" s="353" t="s">
        <v>241</v>
      </c>
      <c r="EL13" s="384">
        <v>-1.1002801069142972E-2</v>
      </c>
      <c r="EM13" s="330">
        <v>0.10776655156980723</v>
      </c>
      <c r="EN13" s="330">
        <v>2.3034313356894043E-2</v>
      </c>
      <c r="EO13" s="330">
        <v>-3.4081670262008319E-2</v>
      </c>
      <c r="EP13" s="330">
        <v>-1.2467975833971197E-2</v>
      </c>
      <c r="EQ13" s="330">
        <v>5.1776071001877453</v>
      </c>
      <c r="ER13" s="330">
        <v>8.4086990255771658E-3</v>
      </c>
      <c r="ES13" s="331"/>
      <c r="ET13" s="365"/>
      <c r="EU13" s="353" t="s">
        <v>241</v>
      </c>
      <c r="EV13" s="384">
        <v>-1.5706783388939681E-2</v>
      </c>
      <c r="EW13" s="330">
        <v>6.0183233402036115E-2</v>
      </c>
      <c r="EX13" s="330">
        <v>-2.9590792281893898E-2</v>
      </c>
      <c r="EY13" s="330">
        <v>-2.020799431382456E-2</v>
      </c>
      <c r="EZ13" s="330">
        <v>2.9494999554273631E-2</v>
      </c>
      <c r="FA13" s="330">
        <v>-0.39306415874191181</v>
      </c>
      <c r="FB13" s="330">
        <v>-1.821818706838281E-2</v>
      </c>
      <c r="FC13" s="331"/>
      <c r="FD13" s="365"/>
      <c r="FE13" s="353" t="s">
        <v>241</v>
      </c>
      <c r="FF13" s="384">
        <v>7.3570243471958252E-3</v>
      </c>
      <c r="FG13" s="330">
        <v>-9.4264037983235988E-2</v>
      </c>
      <c r="FH13" s="330">
        <v>-1.9650802022025404E-3</v>
      </c>
      <c r="FI13" s="330">
        <v>6.7396781604280268E-2</v>
      </c>
      <c r="FJ13" s="330">
        <v>-3.0703209160474992E-3</v>
      </c>
      <c r="FK13" s="330">
        <v>3.4741758391828095E-2</v>
      </c>
      <c r="FL13" s="330">
        <v>1.8108004686129314E-2</v>
      </c>
      <c r="FM13" s="331"/>
      <c r="FP13" s="353" t="s">
        <v>241</v>
      </c>
      <c r="FQ13" s="384">
        <v>9.248123655584823E-3</v>
      </c>
      <c r="FR13" s="330">
        <v>0.16738349214608605</v>
      </c>
      <c r="FS13" s="330">
        <v>1.4947712519341573E-2</v>
      </c>
      <c r="FT13" s="330">
        <v>8.8676988409144512E-3</v>
      </c>
      <c r="FU13" s="330">
        <v>1.7113960575323425E-2</v>
      </c>
      <c r="FV13" s="330">
        <v>-0.30819585587963577</v>
      </c>
      <c r="FW13" s="330">
        <v>1.5036988790490698E-2</v>
      </c>
      <c r="FX13" s="331"/>
      <c r="FZ13" s="353" t="s">
        <v>241</v>
      </c>
      <c r="GA13" s="384">
        <v>3.1901155793903319E-2</v>
      </c>
      <c r="GB13" s="330">
        <v>-5.5136906399412169E-2</v>
      </c>
      <c r="GC13" s="330">
        <v>3.6237352582379357E-3</v>
      </c>
      <c r="GD13" s="330">
        <v>-9.694540893044111E-2</v>
      </c>
      <c r="GE13" s="330">
        <v>1.2997633504367055E-3</v>
      </c>
      <c r="GF13" s="330">
        <v>-4.7451893115596423E-2</v>
      </c>
      <c r="GG13" s="330">
        <v>-2.0645056470526144E-2</v>
      </c>
      <c r="GH13" s="331"/>
      <c r="GJ13" s="353" t="s">
        <v>241</v>
      </c>
      <c r="GK13" s="384">
        <v>1.0509149486237334E-2</v>
      </c>
      <c r="GL13" s="330">
        <v>-0.11615594830715713</v>
      </c>
      <c r="GM13" s="330">
        <v>-1.5215231788079497E-2</v>
      </c>
      <c r="GN13" s="330">
        <v>-1.281304303784743E-2</v>
      </c>
      <c r="GO13" s="330">
        <v>-3.941641502588198E-2</v>
      </c>
      <c r="GP13" s="330">
        <v>3.8812353129673149</v>
      </c>
      <c r="GQ13" s="330">
        <v>2.3140925062301119E-2</v>
      </c>
      <c r="GR13" s="331"/>
      <c r="GT13" s="353" t="s">
        <v>241</v>
      </c>
      <c r="GU13" s="384">
        <v>-4.5651891509215928E-3</v>
      </c>
      <c r="GV13" s="330">
        <v>0.10161936313806604</v>
      </c>
      <c r="GW13" s="330">
        <v>2.0236153841843078E-2</v>
      </c>
      <c r="GX13" s="330">
        <v>3.7266060526276984E-2</v>
      </c>
      <c r="GY13" s="330">
        <v>-4.2586810127534895E-3</v>
      </c>
      <c r="GZ13" s="330">
        <v>-0.33327133224831434</v>
      </c>
      <c r="HA13" s="330">
        <v>1.557304921008495E-3</v>
      </c>
      <c r="HB13" s="331"/>
      <c r="HD13" s="353" t="s">
        <v>241</v>
      </c>
      <c r="HE13" s="384">
        <v>-0.16055575324761837</v>
      </c>
      <c r="HF13" s="330">
        <v>5.8576043817530399E-2</v>
      </c>
      <c r="HG13" s="330">
        <v>-0.14518631834510645</v>
      </c>
      <c r="HH13" s="330">
        <v>1.3629950001533697E-2</v>
      </c>
      <c r="HI13" s="330">
        <v>2.5386318469989955E-2</v>
      </c>
      <c r="HJ13" s="330">
        <v>5.5233726912441612E-2</v>
      </c>
      <c r="HK13" s="330">
        <v>-7.4626120112706404E-2</v>
      </c>
      <c r="HL13" s="331"/>
      <c r="HN13" s="353" t="s">
        <v>241</v>
      </c>
      <c r="HO13" s="384">
        <v>-6.5565945898109101E-2</v>
      </c>
      <c r="HP13" s="330">
        <v>2.1627932339632113E-2</v>
      </c>
      <c r="HQ13" s="330">
        <v>-4.4236926275002482E-2</v>
      </c>
      <c r="HR13" s="330">
        <v>-1.1383598600105503E-2</v>
      </c>
      <c r="HS13" s="330">
        <v>-2.3390071820932615E-2</v>
      </c>
      <c r="HT13" s="330">
        <v>0.24436158921344134</v>
      </c>
      <c r="HU13" s="330">
        <v>-2.7087825090338101E-2</v>
      </c>
      <c r="HV13" s="331"/>
      <c r="HX13" s="353" t="s">
        <v>241</v>
      </c>
      <c r="HY13" s="384">
        <v>0.10838612240413842</v>
      </c>
      <c r="HZ13" s="330">
        <v>-0.15033425501382525</v>
      </c>
      <c r="IA13" s="330">
        <v>7.1148596861595637E-2</v>
      </c>
      <c r="IB13" s="330">
        <v>-5.1713886255162676E-2</v>
      </c>
      <c r="IC13" s="330">
        <v>-6.786664513607178E-3</v>
      </c>
      <c r="ID13" s="330">
        <v>-0.64366480139723381</v>
      </c>
      <c r="IE13" s="330">
        <v>-5.7918743524793285E-3</v>
      </c>
      <c r="IF13" s="331"/>
      <c r="IH13" s="353" t="s">
        <v>241</v>
      </c>
      <c r="II13" s="384">
        <v>0.16651001462275619</v>
      </c>
      <c r="IJ13" s="330">
        <v>7.6572141803771671E-2</v>
      </c>
      <c r="IK13" s="330">
        <v>0.15659629488986046</v>
      </c>
      <c r="IL13" s="330">
        <v>3.7974433278539506E-2</v>
      </c>
      <c r="IM13" s="330">
        <v>6.515469682097344E-2</v>
      </c>
      <c r="IN13" s="330">
        <v>-0.82488228743785574</v>
      </c>
      <c r="IO13" s="330">
        <v>9.6964898798462817E-2</v>
      </c>
      <c r="IP13" s="331"/>
      <c r="IR13" s="353" t="s">
        <v>241</v>
      </c>
      <c r="IS13" s="384">
        <v>3.5025589800900194E-3</v>
      </c>
      <c r="IT13" s="330">
        <v>5.9304410045667375E-2</v>
      </c>
      <c r="IU13" s="330">
        <v>-7.7033909572664675E-3</v>
      </c>
      <c r="IV13" s="330">
        <v>3.2975794297593827E-2</v>
      </c>
      <c r="IW13" s="330">
        <v>-4.1371971138620754E-2</v>
      </c>
      <c r="IX13" s="330">
        <v>2.1982775886240735</v>
      </c>
      <c r="IY13" s="330">
        <v>1.6117460661392056E-2</v>
      </c>
      <c r="IZ13" s="331"/>
      <c r="JB13" s="353" t="s">
        <v>241</v>
      </c>
      <c r="JC13" s="384">
        <v>9.4434882219175398E-3</v>
      </c>
      <c r="JD13" s="330">
        <v>5.0986922308652233E-2</v>
      </c>
      <c r="JE13" s="330">
        <v>1.9462674323215808E-2</v>
      </c>
      <c r="JF13" s="330">
        <v>-5.3094787498547463E-3</v>
      </c>
      <c r="JG13" s="330">
        <v>-2.4211165409729844E-3</v>
      </c>
      <c r="JH13" s="330">
        <v>-0.15564531279353752</v>
      </c>
      <c r="JI13" s="330">
        <v>6.3266537827473277E-3</v>
      </c>
      <c r="JJ13" s="331"/>
      <c r="JL13" s="353" t="s">
        <v>241</v>
      </c>
      <c r="JM13" s="384">
        <v>1.3741541395518924E-3</v>
      </c>
      <c r="JN13" s="330">
        <v>-3.7111502916198351E-2</v>
      </c>
      <c r="JO13" s="330">
        <v>4.4633097963479688E-3</v>
      </c>
      <c r="JP13" s="330">
        <v>-2.4890530997490112E-2</v>
      </c>
      <c r="JQ13" s="330">
        <v>3.8054706530802895E-2</v>
      </c>
      <c r="JR13" s="330">
        <v>5.2378833388956991E-2</v>
      </c>
      <c r="JS13" s="330">
        <v>-5.6561556685485268E-3</v>
      </c>
      <c r="JT13" s="331"/>
      <c r="JV13" s="353" t="s">
        <v>241</v>
      </c>
      <c r="JW13" s="384">
        <v>-4.4234414547345134E-2</v>
      </c>
      <c r="JX13" s="330">
        <v>-0.11039823245753372</v>
      </c>
      <c r="JY13" s="330">
        <v>-5.8004200474522642E-2</v>
      </c>
      <c r="JZ13" s="330">
        <v>4.7243700393765332E-2</v>
      </c>
      <c r="KA13" s="330">
        <v>2.003052215298996E-2</v>
      </c>
      <c r="KB13" s="330">
        <v>1.5409186208354622</v>
      </c>
      <c r="KC13" s="330">
        <v>-7.5274676664020285E-3</v>
      </c>
      <c r="KD13" s="331"/>
    </row>
    <row r="14" spans="1:290" x14ac:dyDescent="0.25">
      <c r="A14" s="353" t="s">
        <v>235</v>
      </c>
      <c r="B14" s="384">
        <v>5.0347346558762454E-2</v>
      </c>
      <c r="C14" s="330">
        <v>-9.2035398230088494E-2</v>
      </c>
      <c r="D14" s="330">
        <v>3.2920288514888131E-2</v>
      </c>
      <c r="E14" s="330">
        <v>-2.8621020754856345E-2</v>
      </c>
      <c r="F14" s="330">
        <v>-1.5167042426726779E-2</v>
      </c>
      <c r="G14" s="330">
        <v>-0.35142794855025067</v>
      </c>
      <c r="H14" s="330">
        <v>-1.7622757318224814E-2</v>
      </c>
      <c r="I14" s="331">
        <v>-1.8348962109946233E-2</v>
      </c>
      <c r="J14" s="365"/>
      <c r="K14" s="353" t="s">
        <v>235</v>
      </c>
      <c r="L14" s="384">
        <v>6.2048274921587118E-3</v>
      </c>
      <c r="M14" s="330">
        <v>2.0142949967511363E-2</v>
      </c>
      <c r="N14" s="330">
        <v>3.5810205908683211E-3</v>
      </c>
      <c r="O14" s="330">
        <v>2.7145192563586069E-2</v>
      </c>
      <c r="P14" s="330">
        <v>-1.3527575442247777E-2</v>
      </c>
      <c r="Q14" s="330">
        <v>-3.6302521008403303E-2</v>
      </c>
      <c r="R14" s="330">
        <v>8.4828240835306563E-3</v>
      </c>
      <c r="S14" s="331">
        <v>0</v>
      </c>
      <c r="T14" s="365"/>
      <c r="U14" s="353" t="s">
        <v>235</v>
      </c>
      <c r="V14" s="384">
        <v>-6.3969641526055415E-2</v>
      </c>
      <c r="W14" s="330">
        <v>6.8152866242038229E-2</v>
      </c>
      <c r="X14" s="330">
        <v>-4.620874219446916E-2</v>
      </c>
      <c r="Y14" s="330">
        <v>4.8858126364881111E-3</v>
      </c>
      <c r="Z14" s="330">
        <v>2.9254571026723103E-2</v>
      </c>
      <c r="AA14" s="330">
        <v>0.32752005580746424</v>
      </c>
      <c r="AB14" s="330">
        <v>-4.0508500828042495E-3</v>
      </c>
      <c r="AC14" s="331">
        <v>1.0704359366001396E-2</v>
      </c>
      <c r="AD14" s="365"/>
      <c r="AE14" s="353" t="s">
        <v>235</v>
      </c>
      <c r="AF14" s="384">
        <v>8.3001520306957247E-2</v>
      </c>
      <c r="AG14" s="330">
        <v>3.2995428344265484E-2</v>
      </c>
      <c r="AH14" s="330">
        <v>6.4721286943509176E-2</v>
      </c>
      <c r="AI14" s="330">
        <v>-1.1676304836273955E-2</v>
      </c>
      <c r="AJ14" s="330">
        <v>-2.5280131183383747E-3</v>
      </c>
      <c r="AK14" s="330">
        <v>-0.40120861797162383</v>
      </c>
      <c r="AL14" s="330">
        <v>1.1077482564329675E-2</v>
      </c>
      <c r="AM14" s="331">
        <v>1.2597703427516845E-2</v>
      </c>
      <c r="AN14" s="365"/>
      <c r="AO14" s="353" t="s">
        <v>235</v>
      </c>
      <c r="AP14" s="384">
        <v>8.5129850596610934E-2</v>
      </c>
      <c r="AQ14" s="330">
        <v>-6.2728497209928763E-2</v>
      </c>
      <c r="AR14" s="330">
        <v>0.27916373858046378</v>
      </c>
      <c r="AS14" s="330">
        <v>3.1231365533691099E-2</v>
      </c>
      <c r="AT14" s="330">
        <v>1.5480512363860475E-2</v>
      </c>
      <c r="AU14" s="330">
        <v>-5.9236507240017458E-2</v>
      </c>
      <c r="AV14" s="330">
        <v>5.6046569410428293E-2</v>
      </c>
      <c r="AW14" s="331">
        <v>1.3297286717392906E-2</v>
      </c>
      <c r="AX14" s="365"/>
      <c r="AY14" s="353" t="s">
        <v>235</v>
      </c>
      <c r="AZ14" s="384">
        <v>0.16260087476128862</v>
      </c>
      <c r="BA14" s="330">
        <v>7.5074933278587566E-2</v>
      </c>
      <c r="BB14" s="330">
        <v>0.12251064414228817</v>
      </c>
      <c r="BC14" s="330">
        <v>9.4325984821106382E-3</v>
      </c>
      <c r="BD14" s="330">
        <v>3.1433389544688002E-2</v>
      </c>
      <c r="BE14" s="330">
        <v>-0.18470149253731347</v>
      </c>
      <c r="BF14" s="330">
        <v>7.6969615488034479E-2</v>
      </c>
      <c r="BG14" s="331">
        <v>1.6599664384967343E-2</v>
      </c>
      <c r="BH14" s="365"/>
      <c r="BI14" s="353" t="s">
        <v>235</v>
      </c>
      <c r="BJ14" s="384">
        <v>-0.10419923168631604</v>
      </c>
      <c r="BK14" s="330">
        <v>2.2019634540138944E-2</v>
      </c>
      <c r="BL14" s="330">
        <v>-7.5370121130551943E-2</v>
      </c>
      <c r="BM14" s="330">
        <v>-4.5934624610647609E-2</v>
      </c>
      <c r="BN14" s="330">
        <v>3.1783402001177255E-2</v>
      </c>
      <c r="BO14" s="330">
        <v>1.3449656750572083</v>
      </c>
      <c r="BP14" s="330">
        <v>-2.9960676611946773E-2</v>
      </c>
      <c r="BQ14" s="331">
        <v>1.3502280068402057E-2</v>
      </c>
      <c r="BR14" s="365"/>
      <c r="BS14" s="353" t="s">
        <v>235</v>
      </c>
      <c r="BT14" s="384">
        <v>-0.21309002720927483</v>
      </c>
      <c r="BU14" s="330">
        <v>-9.3236173393124094E-2</v>
      </c>
      <c r="BV14" s="330">
        <v>-0.16289532883419341</v>
      </c>
      <c r="BW14" s="330">
        <v>-1.6361453017112029E-2</v>
      </c>
      <c r="BX14" s="330">
        <v>4.7664321480636249E-2</v>
      </c>
      <c r="BY14" s="330">
        <v>-4.5620883142229923E-2</v>
      </c>
      <c r="BZ14" s="330">
        <v>-9.4438367329429743E-2</v>
      </c>
      <c r="CA14" s="331">
        <v>1.0803210498564548E-2</v>
      </c>
      <c r="CB14" s="365"/>
      <c r="CC14" s="353" t="s">
        <v>235</v>
      </c>
      <c r="CD14" s="384">
        <v>0.36058672529785391</v>
      </c>
      <c r="CE14" s="330">
        <v>4.4774572429425133E-2</v>
      </c>
      <c r="CF14" s="330">
        <v>0.23187069238065131</v>
      </c>
      <c r="CG14" s="330">
        <v>6.7294750495956665E-3</v>
      </c>
      <c r="CH14" s="330">
        <v>-7.9560348478431867E-2</v>
      </c>
      <c r="CI14" s="330">
        <v>-0.57893456032719837</v>
      </c>
      <c r="CJ14" s="330">
        <v>9.3247086688773101E-2</v>
      </c>
      <c r="CK14" s="331">
        <v>7.39720866611798E-3</v>
      </c>
      <c r="CL14" s="365"/>
      <c r="CM14" s="353" t="s">
        <v>235</v>
      </c>
      <c r="CN14" s="384">
        <v>-9.8729815927574197E-2</v>
      </c>
      <c r="CO14" s="330">
        <v>-0.19393186702696166</v>
      </c>
      <c r="CP14" s="330">
        <v>-7.8766668882383095E-2</v>
      </c>
      <c r="CQ14" s="330">
        <v>1.4309586794466809E-2</v>
      </c>
      <c r="CR14" s="330">
        <v>5.4032855510802197E-2</v>
      </c>
      <c r="CS14" s="330">
        <v>0.48554402358414978</v>
      </c>
      <c r="CT14" s="330">
        <v>-3.4358725886483026E-2</v>
      </c>
      <c r="CU14" s="331">
        <v>6.0049961374549678E-3</v>
      </c>
      <c r="CV14" s="365"/>
      <c r="CW14" s="353" t="s">
        <v>235</v>
      </c>
      <c r="CX14" s="384">
        <v>-2.7584515891746101E-2</v>
      </c>
      <c r="CY14" s="330">
        <v>0.14900905309517992</v>
      </c>
      <c r="CZ14" s="330">
        <v>-8.6363003203789451E-3</v>
      </c>
      <c r="DA14" s="330">
        <v>-2.9552417245759636E-2</v>
      </c>
      <c r="DB14" s="330">
        <v>-4.6956847094038419E-2</v>
      </c>
      <c r="DC14" s="330">
        <v>-0.45565999182672656</v>
      </c>
      <c r="DD14" s="330">
        <v>-3.3788786430638762E-2</v>
      </c>
      <c r="DE14" s="331">
        <v>7.9952417445411702E-3</v>
      </c>
      <c r="DF14" s="365"/>
      <c r="DG14" s="353" t="s">
        <v>235</v>
      </c>
      <c r="DH14" s="384">
        <v>-1.2378352822517088E-2</v>
      </c>
      <c r="DI14" s="330">
        <v>1.2672487223167792E-3</v>
      </c>
      <c r="DJ14" s="330">
        <v>-2.2343403119291887E-2</v>
      </c>
      <c r="DK14" s="330">
        <v>-6.2364966313763646E-3</v>
      </c>
      <c r="DL14" s="330">
        <v>2.4478767257737261E-2</v>
      </c>
      <c r="DM14" s="330">
        <v>0.37902552552552549</v>
      </c>
      <c r="DN14" s="330">
        <v>1.9874956461164257E-3</v>
      </c>
      <c r="DO14" s="331">
        <v>9.9997503574427091E-3</v>
      </c>
      <c r="DP14" s="365"/>
      <c r="DQ14" s="353" t="s">
        <v>235</v>
      </c>
      <c r="DR14" s="384">
        <v>-8.3814680615525397E-2</v>
      </c>
      <c r="DS14" s="330">
        <v>3.3613493632749569E-2</v>
      </c>
      <c r="DT14" s="330">
        <v>-5.1736552350954548E-2</v>
      </c>
      <c r="DU14" s="330">
        <v>7.4419574596636437E-2</v>
      </c>
      <c r="DV14" s="330">
        <v>-3.7752180175791607E-3</v>
      </c>
      <c r="DW14" s="330">
        <v>-0.97604610471554198</v>
      </c>
      <c r="DX14" s="330">
        <v>-3.1971554781584019E-2</v>
      </c>
      <c r="DY14" s="331">
        <v>2.999488648327682E-2</v>
      </c>
      <c r="DZ14" s="365"/>
      <c r="EA14" s="353" t="s">
        <v>235</v>
      </c>
      <c r="EB14" s="384">
        <v>1.5082903720217504E-2</v>
      </c>
      <c r="EC14" s="330">
        <v>-4.8353909465020606E-2</v>
      </c>
      <c r="ED14" s="330">
        <v>-0.14413458623825409</v>
      </c>
      <c r="EE14" s="330">
        <v>-2.1273527078675093E-3</v>
      </c>
      <c r="EF14" s="330">
        <v>-1.4873701756635424E-2</v>
      </c>
      <c r="EG14" s="330">
        <v>6.0681818181818183</v>
      </c>
      <c r="EH14" s="330">
        <v>-9.3007110196068835E-3</v>
      </c>
      <c r="EI14" s="331">
        <v>1.0002508808098077E-2</v>
      </c>
      <c r="EJ14" s="365"/>
      <c r="EK14" s="353" t="s">
        <v>235</v>
      </c>
      <c r="EL14" s="384">
        <v>-2.3369136268487703E-2</v>
      </c>
      <c r="EM14" s="330">
        <v>0.10789189189189194</v>
      </c>
      <c r="EN14" s="330">
        <v>1.4520984593589522E-2</v>
      </c>
      <c r="EO14" s="330">
        <v>-3.4074074074074097E-2</v>
      </c>
      <c r="EP14" s="330">
        <v>2.8829884159833445E-2</v>
      </c>
      <c r="EQ14" s="330">
        <v>5.6913183279742769</v>
      </c>
      <c r="ER14" s="330">
        <v>1.4112245514408341E-2</v>
      </c>
      <c r="ES14" s="331">
        <v>6.0047087284272683E-3</v>
      </c>
      <c r="ET14" s="365"/>
      <c r="EU14" s="353" t="s">
        <v>235</v>
      </c>
      <c r="EV14" s="384">
        <v>0.29666198172874192</v>
      </c>
      <c r="EW14" s="330">
        <v>6.0109289617486301E-2</v>
      </c>
      <c r="EX14" s="330">
        <v>0.22290102984814109</v>
      </c>
      <c r="EY14" s="330">
        <v>-2.0237917103097292E-2</v>
      </c>
      <c r="EZ14" s="330">
        <v>0.28344613827566562</v>
      </c>
      <c r="FA14" s="330">
        <v>-0.37289764536280628</v>
      </c>
      <c r="FB14" s="330">
        <v>0.15719681174269945</v>
      </c>
      <c r="FC14" s="331"/>
      <c r="FD14" s="365"/>
      <c r="FE14" s="353" t="s">
        <v>235</v>
      </c>
      <c r="FF14" s="384">
        <v>1.4849741213451532E-2</v>
      </c>
      <c r="FG14" s="330">
        <v>-9.425625920471277E-2</v>
      </c>
      <c r="FH14" s="330">
        <v>3.4256351698543374E-3</v>
      </c>
      <c r="FI14" s="330">
        <v>6.7427742354243703E-2</v>
      </c>
      <c r="FJ14" s="330">
        <v>5.6234598324297815E-2</v>
      </c>
      <c r="FK14" s="330">
        <v>-0.19463601532567057</v>
      </c>
      <c r="FL14" s="330">
        <v>2.792220494816066E-2</v>
      </c>
      <c r="FM14" s="331"/>
      <c r="FP14" s="353" t="s">
        <v>235</v>
      </c>
      <c r="FQ14" s="384">
        <v>8.6780059277455877E-3</v>
      </c>
      <c r="FR14" s="330">
        <v>0.16727642276422758</v>
      </c>
      <c r="FS14" s="330">
        <v>1.5647226173542084E-2</v>
      </c>
      <c r="FT14" s="330">
        <v>8.834996601924482E-3</v>
      </c>
      <c r="FU14" s="330">
        <v>-1.119873081050724E-3</v>
      </c>
      <c r="FV14" s="330">
        <v>-0.4529019980970504</v>
      </c>
      <c r="FW14" s="330">
        <v>1.0086238844539758E-2</v>
      </c>
      <c r="FX14" s="331"/>
      <c r="FZ14" s="353" t="s">
        <v>235</v>
      </c>
      <c r="GA14" s="384">
        <v>-2.1971622193985179E-3</v>
      </c>
      <c r="GB14" s="330">
        <v>-5.5023506877938298E-2</v>
      </c>
      <c r="GC14" s="330">
        <v>5.3221288515405522E-3</v>
      </c>
      <c r="GD14" s="330">
        <v>-9.6936604736916857E-2</v>
      </c>
      <c r="GE14" s="330">
        <v>-4.6993973933760126E-2</v>
      </c>
      <c r="GF14" s="330">
        <v>0.41217391304347811</v>
      </c>
      <c r="GG14" s="330">
        <v>-3.8325764036253387E-2</v>
      </c>
      <c r="GH14" s="331"/>
      <c r="GJ14" s="353" t="s">
        <v>235</v>
      </c>
      <c r="GK14" s="384">
        <v>-1.9048629719045994E-2</v>
      </c>
      <c r="GL14" s="330">
        <v>-0.11627049935507651</v>
      </c>
      <c r="GM14" s="330">
        <v>-4.0540540540540494E-2</v>
      </c>
      <c r="GN14" s="330">
        <v>-1.2799371809972482E-2</v>
      </c>
      <c r="GO14" s="330">
        <v>7.2202343022400958E-2</v>
      </c>
      <c r="GP14" s="330">
        <v>4.4359605911330053</v>
      </c>
      <c r="GQ14" s="330">
        <v>3.2057825759684924E-2</v>
      </c>
      <c r="GR14" s="331"/>
      <c r="GT14" s="353" t="s">
        <v>235</v>
      </c>
      <c r="GU14" s="384">
        <v>-0.17995943204868159</v>
      </c>
      <c r="GV14" s="330">
        <v>0.10175145954962474</v>
      </c>
      <c r="GW14" s="330">
        <v>-0.13213300421083202</v>
      </c>
      <c r="GX14" s="330">
        <v>3.7265351574928433E-2</v>
      </c>
      <c r="GY14" s="330">
        <v>-2.8344152875559973E-2</v>
      </c>
      <c r="GZ14" s="330">
        <v>-0.39125509741730857</v>
      </c>
      <c r="HA14" s="330">
        <v>-8.4783694674792701E-2</v>
      </c>
      <c r="HB14" s="331"/>
      <c r="HD14" s="353" t="s">
        <v>235</v>
      </c>
      <c r="HE14" s="384">
        <v>1.0619702516407861E-2</v>
      </c>
      <c r="HF14" s="384">
        <v>5.8478425435276232E-2</v>
      </c>
      <c r="HG14" s="384">
        <v>-8.3654007026943717E-4</v>
      </c>
      <c r="HH14" s="384">
        <v>1.3611441279092102E-2</v>
      </c>
      <c r="HI14" s="384">
        <v>-0.23473228568740007</v>
      </c>
      <c r="HJ14" s="384">
        <v>0.13770003721622626</v>
      </c>
      <c r="HK14" s="384">
        <v>8.3402471507794274E-3</v>
      </c>
      <c r="HL14" s="384"/>
      <c r="HN14" s="353" t="s">
        <v>235</v>
      </c>
      <c r="HO14" s="384">
        <v>-7.5057925137884084E-4</v>
      </c>
      <c r="HP14" s="384">
        <v>2.1634185589129284E-2</v>
      </c>
      <c r="HQ14" s="384">
        <v>8.7073007367716535E-3</v>
      </c>
      <c r="HR14" s="384">
        <v>-1.1385988803147189E-2</v>
      </c>
      <c r="HS14" s="384">
        <v>6.3940977559175651E-3</v>
      </c>
      <c r="HT14" s="384">
        <v>0.13248282630029432</v>
      </c>
      <c r="HU14" s="384">
        <v>2.1652520353369134E-3</v>
      </c>
      <c r="HV14" s="384"/>
      <c r="HX14" s="353" t="s">
        <v>235</v>
      </c>
      <c r="HY14" s="384">
        <v>-9.1360548661005916E-3</v>
      </c>
      <c r="HZ14" s="384">
        <v>-0.15030364018200906</v>
      </c>
      <c r="IA14" s="384">
        <v>-2.4142596281540588E-2</v>
      </c>
      <c r="IB14" s="384">
        <v>-5.1701434857470918E-2</v>
      </c>
      <c r="IC14" s="384">
        <v>0.30106579510049492</v>
      </c>
      <c r="ID14" s="384">
        <v>-0.65152166377816279</v>
      </c>
      <c r="IE14" s="384">
        <v>-4.5443943911503026E-2</v>
      </c>
      <c r="IF14" s="384"/>
      <c r="IH14" s="353" t="s">
        <v>235</v>
      </c>
      <c r="II14" s="384">
        <v>1.45500429890931E-2</v>
      </c>
      <c r="IJ14" s="384">
        <v>7.6572268913620789E-2</v>
      </c>
      <c r="IK14" s="384">
        <v>3.0682317878597924E-2</v>
      </c>
      <c r="IL14" s="384">
        <v>3.7974590077713324E-2</v>
      </c>
      <c r="IM14" s="384">
        <v>-6.5303257065524242E-2</v>
      </c>
      <c r="IN14" s="384">
        <v>-0.87664368982255114</v>
      </c>
      <c r="IO14" s="384">
        <v>-5.8129377727328384E-3</v>
      </c>
      <c r="IP14" s="384"/>
      <c r="IR14" s="353" t="s">
        <v>235</v>
      </c>
      <c r="IS14" s="384">
        <v>4.2037955920824408E-5</v>
      </c>
      <c r="IT14" s="384">
        <v>5.9320412570576693E-2</v>
      </c>
      <c r="IU14" s="384">
        <v>-7.7460833450378038E-3</v>
      </c>
      <c r="IV14" s="384">
        <v>3.2966572474016242E-2</v>
      </c>
      <c r="IW14" s="384">
        <v>2.7242079709849713E-2</v>
      </c>
      <c r="IX14" s="384">
        <v>2.7965072133637054</v>
      </c>
      <c r="IY14" s="384">
        <v>2.357323935129273E-2</v>
      </c>
      <c r="IZ14" s="384"/>
      <c r="JB14" s="353" t="s">
        <v>235</v>
      </c>
      <c r="JC14" s="384">
        <v>1.2964948185687965E-3</v>
      </c>
      <c r="JD14" s="384">
        <v>5.0970381072783184E-2</v>
      </c>
      <c r="JE14" s="384">
        <v>1.3463905522288846E-2</v>
      </c>
      <c r="JF14" s="384">
        <v>-5.3005306137810376E-3</v>
      </c>
      <c r="JG14" s="384">
        <v>1.1655333570936519E-2</v>
      </c>
      <c r="JH14" s="384">
        <v>9.9695575221238897E-2</v>
      </c>
      <c r="JI14" s="384">
        <v>6.1928926998732195E-3</v>
      </c>
      <c r="JJ14" s="384"/>
      <c r="JL14" s="353" t="s">
        <v>235</v>
      </c>
      <c r="JM14" s="384">
        <v>8.9035071639892507E-3</v>
      </c>
      <c r="JN14" s="384">
        <v>-3.7110452718515853E-2</v>
      </c>
      <c r="JO14" s="384">
        <v>8.8719002058938526E-3</v>
      </c>
      <c r="JP14" s="384">
        <v>-2.4890749518701648E-2</v>
      </c>
      <c r="JQ14" s="384">
        <v>-3.3139942959346448E-2</v>
      </c>
      <c r="JR14" s="384">
        <v>-0.23122408776040992</v>
      </c>
      <c r="JS14" s="384">
        <v>-1.5191706715206454E-2</v>
      </c>
      <c r="JT14" s="384"/>
      <c r="JV14" s="353" t="s">
        <v>235</v>
      </c>
      <c r="JW14" s="384">
        <v>0.15838900315017282</v>
      </c>
      <c r="JX14" s="384">
        <v>-0.11039894747155643</v>
      </c>
      <c r="JY14" s="384">
        <v>0.10363639114423444</v>
      </c>
      <c r="JZ14" s="384">
        <v>4.7243617297942617E-2</v>
      </c>
      <c r="KA14" s="384">
        <v>4.7906015138714488E-2</v>
      </c>
      <c r="KB14" s="384">
        <v>2.2332821116186756</v>
      </c>
      <c r="KC14" s="384">
        <v>9.1879456132792109E-2</v>
      </c>
      <c r="KD14" s="384"/>
    </row>
    <row r="15" spans="1:290" x14ac:dyDescent="0.25">
      <c r="A15" s="353" t="s">
        <v>236</v>
      </c>
      <c r="B15" s="384">
        <v>3.380581391358075E-2</v>
      </c>
      <c r="C15" s="330">
        <v>-9.2035398230088494E-2</v>
      </c>
      <c r="D15" s="330">
        <v>1.6050008447372914E-2</v>
      </c>
      <c r="E15" s="330">
        <v>-2.8621020754856345E-2</v>
      </c>
      <c r="F15" s="330">
        <v>-2.2081431100344773E-2</v>
      </c>
      <c r="G15" s="330">
        <v>-0.35626477541371154</v>
      </c>
      <c r="H15" s="330">
        <v>-2.3204594680100325E-2</v>
      </c>
      <c r="I15" s="331">
        <v>-2.3874505483499345E-2</v>
      </c>
      <c r="J15" s="365"/>
      <c r="K15" s="353" t="s">
        <v>236</v>
      </c>
      <c r="L15" s="384">
        <v>-1.7130336631033877E-2</v>
      </c>
      <c r="M15" s="330">
        <v>2.0142949967511363E-2</v>
      </c>
      <c r="N15" s="330">
        <v>-2.1117392750249469E-2</v>
      </c>
      <c r="O15" s="330">
        <v>2.7145192563586069E-2</v>
      </c>
      <c r="P15" s="330">
        <v>-6.1928353658535773E-3</v>
      </c>
      <c r="Q15" s="330">
        <v>-8.3731178846860127E-2</v>
      </c>
      <c r="R15" s="330">
        <v>-1.6069760199314402E-3</v>
      </c>
      <c r="S15" s="331">
        <v>-1.6545037130142456E-3</v>
      </c>
      <c r="T15" s="365"/>
      <c r="U15" s="353" t="s">
        <v>236</v>
      </c>
      <c r="V15" s="384">
        <v>-3.8809700736337258E-2</v>
      </c>
      <c r="W15" s="330">
        <v>6.8152866242038229E-2</v>
      </c>
      <c r="X15" s="330">
        <v>-2.0723628333616424E-2</v>
      </c>
      <c r="Y15" s="330">
        <v>4.8858126364881111E-3</v>
      </c>
      <c r="Z15" s="330">
        <v>6.7107659860032864E-3</v>
      </c>
      <c r="AA15" s="330">
        <v>0.33026052104208409</v>
      </c>
      <c r="AB15" s="330">
        <v>9.4826940832978671E-4</v>
      </c>
      <c r="AC15" s="331">
        <v>1.0688591983556078E-2</v>
      </c>
      <c r="AD15" s="365"/>
      <c r="AE15" s="353" t="s">
        <v>236</v>
      </c>
      <c r="AF15" s="384">
        <v>4.6772323154232714E-2</v>
      </c>
      <c r="AG15" s="330">
        <v>3.2995428344265484E-2</v>
      </c>
      <c r="AH15" s="330">
        <v>3.0529054640069352E-2</v>
      </c>
      <c r="AI15" s="330">
        <v>-1.1676304836273955E-2</v>
      </c>
      <c r="AJ15" s="330">
        <v>4.8566803161603597E-2</v>
      </c>
      <c r="AK15" s="330">
        <v>-0.39951792708647177</v>
      </c>
      <c r="AL15" s="330">
        <v>6.7313205853755543E-3</v>
      </c>
      <c r="AM15" s="331">
        <v>1.5609111246695104E-2</v>
      </c>
      <c r="AN15" s="365"/>
      <c r="AO15" s="353" t="s">
        <v>236</v>
      </c>
      <c r="AP15" s="384">
        <v>-2.12165972874983E-2</v>
      </c>
      <c r="AQ15" s="330">
        <v>-6.2728497209928763E-2</v>
      </c>
      <c r="AR15" s="330">
        <v>-2.2386803568422799E-2</v>
      </c>
      <c r="AS15" s="330">
        <v>3.1231365533691099E-2</v>
      </c>
      <c r="AT15" s="330">
        <v>-1.5984015984016029E-2</v>
      </c>
      <c r="AU15" s="330">
        <v>-4.6663321625689903E-2</v>
      </c>
      <c r="AV15" s="330">
        <v>-6.4634357742503002E-3</v>
      </c>
      <c r="AW15" s="331">
        <v>2.0775969962453095E-2</v>
      </c>
      <c r="AX15" s="365"/>
      <c r="AY15" s="353" t="s">
        <v>236</v>
      </c>
      <c r="AZ15" s="384">
        <v>3.9648785841679253E-2</v>
      </c>
      <c r="BA15" s="330">
        <v>7.5138575241223499E-2</v>
      </c>
      <c r="BB15" s="330">
        <v>3.5123966942148747E-2</v>
      </c>
      <c r="BC15" s="330">
        <v>9.4325984821106382E-3</v>
      </c>
      <c r="BD15" s="330">
        <v>5.943700969081691E-2</v>
      </c>
      <c r="BE15" s="330">
        <v>-0.13368421052631574</v>
      </c>
      <c r="BF15" s="330">
        <v>2.9623629112661993E-2</v>
      </c>
      <c r="BG15" s="331">
        <v>1.9605198626777842E-2</v>
      </c>
      <c r="BH15" s="365"/>
      <c r="BI15" s="353" t="s">
        <v>236</v>
      </c>
      <c r="BJ15" s="384">
        <v>-4.8297703879651578E-2</v>
      </c>
      <c r="BK15" s="330">
        <v>2.1959136910445022E-2</v>
      </c>
      <c r="BL15" s="330">
        <v>-3.6094477711244091E-2</v>
      </c>
      <c r="BM15" s="330">
        <v>-4.5934624610647609E-2</v>
      </c>
      <c r="BN15" s="330">
        <v>2.2475825420332766E-2</v>
      </c>
      <c r="BO15" s="330">
        <v>1.1160388821385174</v>
      </c>
      <c r="BP15" s="330">
        <v>-9.1627631117081679E-3</v>
      </c>
      <c r="BQ15" s="331">
        <v>1.3504250892867902E-2</v>
      </c>
      <c r="BR15" s="365"/>
      <c r="BS15" s="353" t="s">
        <v>236</v>
      </c>
      <c r="BT15" s="384">
        <v>-3.7264281752634493E-2</v>
      </c>
      <c r="BU15" s="330">
        <v>-9.3236173393124094E-2</v>
      </c>
      <c r="BV15" s="330">
        <v>-4.1415012942191638E-2</v>
      </c>
      <c r="BW15" s="330">
        <v>-1.6361453017112029E-2</v>
      </c>
      <c r="BX15" s="330">
        <v>-1.8062537275283331E-2</v>
      </c>
      <c r="BY15" s="330">
        <v>2.5839793281654728E-3</v>
      </c>
      <c r="BZ15" s="330">
        <v>-2.9929147324700707E-2</v>
      </c>
      <c r="CA15" s="331">
        <v>1.0820815832562117E-2</v>
      </c>
      <c r="CB15" s="365"/>
      <c r="CC15" s="353" t="s">
        <v>236</v>
      </c>
      <c r="CD15" s="384">
        <v>0.17841068663810158</v>
      </c>
      <c r="CE15" s="330">
        <v>4.4714609519884645E-2</v>
      </c>
      <c r="CF15" s="330">
        <v>0.1193519351935194</v>
      </c>
      <c r="CG15" s="330">
        <v>6.7144819166793483E-3</v>
      </c>
      <c r="CH15" s="330">
        <v>1.2754880694143158E-2</v>
      </c>
      <c r="CI15" s="330">
        <v>-0.53550973654066447</v>
      </c>
      <c r="CJ15" s="330">
        <v>5.3998236997859203E-2</v>
      </c>
      <c r="CK15" s="331">
        <v>7.3714111322393267E-3</v>
      </c>
      <c r="CL15" s="365"/>
      <c r="CM15" s="353" t="s">
        <v>236</v>
      </c>
      <c r="CN15" s="384">
        <v>-9.9883891469078473E-2</v>
      </c>
      <c r="CO15" s="330">
        <v>-0.19388560157790938</v>
      </c>
      <c r="CP15" s="330">
        <v>-8.0572531360566066E-2</v>
      </c>
      <c r="CQ15" s="330">
        <v>1.4324693042292063E-2</v>
      </c>
      <c r="CR15" s="330">
        <v>-2.6473612063056918E-2</v>
      </c>
      <c r="CS15" s="330">
        <v>0.32059186189889044</v>
      </c>
      <c r="CT15" s="330">
        <v>-4.9750292719061368E-2</v>
      </c>
      <c r="CU15" s="331">
        <v>6.0007923376290198E-3</v>
      </c>
      <c r="CV15" s="365"/>
      <c r="CW15" s="353" t="s">
        <v>236</v>
      </c>
      <c r="CX15" s="384">
        <v>1.0489154418004793E-2</v>
      </c>
      <c r="CY15" s="330">
        <v>0.14900905309517992</v>
      </c>
      <c r="CZ15" s="330">
        <v>2.5537869511981823E-2</v>
      </c>
      <c r="DA15" s="330">
        <v>-2.9552417245759636E-2</v>
      </c>
      <c r="DB15" s="330">
        <v>-4.7258646484203033E-2</v>
      </c>
      <c r="DC15" s="330">
        <v>-0.42717086834733903</v>
      </c>
      <c r="DD15" s="330">
        <v>-1.4823848919958856E-2</v>
      </c>
      <c r="DE15" s="331">
        <v>8.0035210859770063E-3</v>
      </c>
      <c r="DF15" s="365"/>
      <c r="DG15" s="353" t="s">
        <v>236</v>
      </c>
      <c r="DH15" s="384">
        <v>4.8239720505240571E-2</v>
      </c>
      <c r="DI15" s="330">
        <v>1.277683134582672E-3</v>
      </c>
      <c r="DJ15" s="330">
        <v>2.4390243902439018E-2</v>
      </c>
      <c r="DK15" s="330">
        <v>-6.2367661212704697E-3</v>
      </c>
      <c r="DL15" s="330">
        <v>2.3739146499168605E-2</v>
      </c>
      <c r="DM15" s="330">
        <v>0.34311328443357791</v>
      </c>
      <c r="DN15" s="330">
        <v>2.6813859996171262E-2</v>
      </c>
      <c r="DO15" s="331">
        <v>9.9967826446661374E-3</v>
      </c>
      <c r="DP15" s="365"/>
      <c r="DQ15" s="353" t="s">
        <v>236</v>
      </c>
      <c r="DR15" s="384">
        <v>0.1752659915395462</v>
      </c>
      <c r="DS15" s="330">
        <v>3.3602722245852791E-2</v>
      </c>
      <c r="DT15" s="330">
        <v>0.15218115218115219</v>
      </c>
      <c r="DU15" s="330">
        <v>7.4419865959012829E-2</v>
      </c>
      <c r="DV15" s="330">
        <v>-1.9579536226653448E-2</v>
      </c>
      <c r="DW15" s="330">
        <v>-1.1189320388349515</v>
      </c>
      <c r="DX15" s="330">
        <v>7.9559013622352723E-2</v>
      </c>
      <c r="DY15" s="331">
        <v>2.2002775944845197E-2</v>
      </c>
      <c r="DZ15" s="365"/>
      <c r="EA15" s="353" t="s">
        <v>236</v>
      </c>
      <c r="EB15" s="384">
        <v>1.2406947890818735E-2</v>
      </c>
      <c r="EC15" s="330">
        <v>-4.8353909465020606E-2</v>
      </c>
      <c r="ED15" s="330">
        <v>-3.1791907514450699E-3</v>
      </c>
      <c r="EE15" s="330">
        <v>-2.1273527078675093E-3</v>
      </c>
      <c r="EF15" s="330">
        <v>-5.613841339959502E-3</v>
      </c>
      <c r="EG15" s="330">
        <v>-1.989795918367347</v>
      </c>
      <c r="EH15" s="330">
        <v>5.3881667568531607E-3</v>
      </c>
      <c r="EI15" s="331">
        <v>2.2998486062872883E-2</v>
      </c>
      <c r="EJ15" s="365"/>
      <c r="EK15" s="353" t="s">
        <v>236</v>
      </c>
      <c r="EL15" s="384">
        <v>-5.9092867916397326E-2</v>
      </c>
      <c r="EM15" s="330">
        <v>0.10789189189189194</v>
      </c>
      <c r="EN15" s="330">
        <v>-1.7831255436358422E-2</v>
      </c>
      <c r="EO15" s="330">
        <v>-3.4074074074074097E-2</v>
      </c>
      <c r="EP15" s="330">
        <v>0.53540027764923659</v>
      </c>
      <c r="EQ15" s="330">
        <v>9.3608247422680417</v>
      </c>
      <c r="ER15" s="330">
        <v>5.5425135986258207E-2</v>
      </c>
      <c r="ES15" s="331"/>
      <c r="ET15" s="365"/>
      <c r="EU15" s="353" t="s">
        <v>236</v>
      </c>
      <c r="EV15" s="384">
        <v>-4.8605942634682438E-2</v>
      </c>
      <c r="EW15" s="330">
        <v>6.0109289617486301E-2</v>
      </c>
      <c r="EX15" s="330">
        <v>-5.4022140221402164E-2</v>
      </c>
      <c r="EY15" s="330">
        <v>-2.0237917103097292E-2</v>
      </c>
      <c r="EZ15" s="330">
        <v>9.3068113321277859E-2</v>
      </c>
      <c r="FA15" s="330">
        <v>-0.49402985074626871</v>
      </c>
      <c r="FB15" s="330">
        <v>-1.8944284706775807E-2</v>
      </c>
      <c r="FC15" s="331"/>
      <c r="FD15" s="365"/>
      <c r="FE15" s="353" t="s">
        <v>236</v>
      </c>
      <c r="FF15" s="384">
        <v>5.3255506077746984E-2</v>
      </c>
      <c r="FG15" s="330">
        <v>-9.425625920471277E-2</v>
      </c>
      <c r="FH15" s="330">
        <v>3.4170697456701475E-2</v>
      </c>
      <c r="FI15" s="330">
        <v>6.7427742354243703E-2</v>
      </c>
      <c r="FJ15" s="330">
        <v>-5.4428146024043257E-2</v>
      </c>
      <c r="FK15" s="330">
        <v>2.7531956735496497E-2</v>
      </c>
      <c r="FL15" s="330">
        <v>2.5260177617536045E-2</v>
      </c>
      <c r="FM15" s="331"/>
      <c r="FP15" s="353" t="s">
        <v>236</v>
      </c>
      <c r="FQ15" s="384">
        <v>-1.8596811975089958E-2</v>
      </c>
      <c r="FR15" s="330">
        <v>0.16727642276422758</v>
      </c>
      <c r="FS15" s="330">
        <v>-6.1858780929389947E-3</v>
      </c>
      <c r="FT15" s="330">
        <v>8.834996601924482E-3</v>
      </c>
      <c r="FU15" s="330">
        <v>-1.6329387064792742E-3</v>
      </c>
      <c r="FV15" s="330">
        <v>-0.35885167464114825</v>
      </c>
      <c r="FW15" s="330">
        <v>-2.6967843543358901E-4</v>
      </c>
      <c r="FX15" s="331"/>
      <c r="FZ15" s="353" t="s">
        <v>236</v>
      </c>
      <c r="GA15" s="384">
        <v>9.8268083248435417E-2</v>
      </c>
      <c r="GB15" s="330">
        <v>-5.5023506877938298E-2</v>
      </c>
      <c r="GC15" s="330">
        <v>8.6230453924396419E-2</v>
      </c>
      <c r="GD15" s="330">
        <v>-9.6936604736916857E-2</v>
      </c>
      <c r="GE15" s="330">
        <v>-2.2489631403703456E-2</v>
      </c>
      <c r="GF15" s="330">
        <v>8.6567164179104483E-2</v>
      </c>
      <c r="GG15" s="330">
        <v>6.1179567966508476E-3</v>
      </c>
      <c r="GH15" s="331"/>
      <c r="GJ15" s="353" t="s">
        <v>236</v>
      </c>
      <c r="GK15" s="384">
        <v>2.252789483448623E-2</v>
      </c>
      <c r="GL15" s="330">
        <v>-0.11627049935507651</v>
      </c>
      <c r="GM15" s="330">
        <v>-5.4507337526205528E-3</v>
      </c>
      <c r="GN15" s="330">
        <v>-1.2799371809972482E-2</v>
      </c>
      <c r="GO15" s="330">
        <v>4.8523963188717607E-2</v>
      </c>
      <c r="GP15" s="330">
        <v>4.042582417582417</v>
      </c>
      <c r="GQ15" s="330">
        <v>3.8704488176309629E-2</v>
      </c>
      <c r="GR15" s="331"/>
      <c r="GT15" s="353" t="s">
        <v>236</v>
      </c>
      <c r="GU15" s="384">
        <v>-0.22435914050957725</v>
      </c>
      <c r="GV15" s="330">
        <v>0.10175145954962474</v>
      </c>
      <c r="GW15" s="330">
        <v>-0.17678471051152331</v>
      </c>
      <c r="GX15" s="330">
        <v>3.7265351574928433E-2</v>
      </c>
      <c r="GY15" s="330">
        <v>-2.6159808503362608E-2</v>
      </c>
      <c r="GZ15" s="330">
        <v>-0.34595478071370195</v>
      </c>
      <c r="HA15" s="330">
        <v>-0.10549899849257641</v>
      </c>
      <c r="HB15" s="331"/>
      <c r="HD15" s="353" t="s">
        <v>236</v>
      </c>
      <c r="HE15" s="384">
        <v>-2.1286549707602354E-2</v>
      </c>
      <c r="HF15" s="330">
        <v>5.8478425435276232E-2</v>
      </c>
      <c r="HG15" s="330">
        <v>-2.7142369409354668E-2</v>
      </c>
      <c r="HH15" s="330">
        <v>1.3611441279092102E-2</v>
      </c>
      <c r="HI15" s="330">
        <v>3.2831977526774657E-2</v>
      </c>
      <c r="HJ15" s="330">
        <v>4.9146189087880036E-2</v>
      </c>
      <c r="HK15" s="330">
        <v>6.3137725656771167E-3</v>
      </c>
      <c r="HL15" s="331"/>
      <c r="HN15" s="353" t="s">
        <v>236</v>
      </c>
      <c r="HO15" s="384">
        <v>2.5778475826277014E-2</v>
      </c>
      <c r="HP15" s="330">
        <v>2.1634185589129284E-2</v>
      </c>
      <c r="HQ15" s="330">
        <v>3.0005264081417807E-2</v>
      </c>
      <c r="HR15" s="330">
        <v>-1.1385988803147189E-2</v>
      </c>
      <c r="HS15" s="330">
        <v>4.3631006346328775E-3</v>
      </c>
      <c r="HT15" s="330">
        <v>0.26200873362445404</v>
      </c>
      <c r="HU15" s="330">
        <v>1.701019694206431E-2</v>
      </c>
      <c r="HV15" s="331"/>
      <c r="HX15" s="353" t="s">
        <v>236</v>
      </c>
      <c r="HY15" s="384">
        <v>0.16789268714842059</v>
      </c>
      <c r="HZ15" s="330">
        <v>-0.15033251662583136</v>
      </c>
      <c r="IA15" s="330">
        <v>0.11703577512776814</v>
      </c>
      <c r="IB15" s="330">
        <v>-5.1693131815573057E-2</v>
      </c>
      <c r="IC15" s="330">
        <v>5.0944992947813829E-2</v>
      </c>
      <c r="ID15" s="330">
        <v>-0.64517143755898076</v>
      </c>
      <c r="IE15" s="330">
        <v>2.6763359123000947E-2</v>
      </c>
      <c r="IF15" s="331"/>
      <c r="IH15" s="353" t="s">
        <v>236</v>
      </c>
      <c r="II15" s="384">
        <v>0.12788212158349246</v>
      </c>
      <c r="IJ15" s="330">
        <v>7.6622039134912584E-2</v>
      </c>
      <c r="IK15" s="330">
        <v>0.1249046820192163</v>
      </c>
      <c r="IL15" s="330">
        <v>3.7968043899289851E-2</v>
      </c>
      <c r="IM15" s="330">
        <v>-7.7732445780545362E-2</v>
      </c>
      <c r="IN15" s="330">
        <v>-0.85106382978723405</v>
      </c>
      <c r="IO15" s="330">
        <v>4.6254901745405828E-2</v>
      </c>
      <c r="IP15" s="331"/>
      <c r="IR15" s="353" t="s">
        <v>236</v>
      </c>
      <c r="IS15" s="384">
        <v>-3.4871380199120519E-3</v>
      </c>
      <c r="IT15" s="330">
        <v>5.9307442127415233E-2</v>
      </c>
      <c r="IU15" s="330">
        <v>-1.2744034707158512E-2</v>
      </c>
      <c r="IV15" s="330">
        <v>3.2964042759961197E-2</v>
      </c>
      <c r="IW15" s="330">
        <v>-9.4295692665890829E-3</v>
      </c>
      <c r="IX15" s="330">
        <v>-5.9523809523809581E-3</v>
      </c>
      <c r="IY15" s="330">
        <v>8.0104986876640364E-3</v>
      </c>
      <c r="IZ15" s="331"/>
      <c r="JB15" s="353" t="s">
        <v>236</v>
      </c>
      <c r="JC15" s="384">
        <v>1.1157318186428586E-3</v>
      </c>
      <c r="JD15" s="330">
        <v>5.0930106555896699E-2</v>
      </c>
      <c r="JE15" s="330">
        <v>1.2496566877231679E-2</v>
      </c>
      <c r="JF15" s="330">
        <v>-5.3061378090543971E-3</v>
      </c>
      <c r="JG15" s="330">
        <v>3.8018568574450573E-2</v>
      </c>
      <c r="JH15" s="330">
        <v>4.9281437125748511</v>
      </c>
      <c r="JI15" s="330">
        <v>1.818503744284632E-2</v>
      </c>
      <c r="JJ15" s="331"/>
      <c r="JL15" s="353" t="s">
        <v>236</v>
      </c>
      <c r="JM15" s="384">
        <v>1.3728470111448874E-2</v>
      </c>
      <c r="JN15" s="330">
        <v>-3.7119780030933094E-2</v>
      </c>
      <c r="JO15" s="330">
        <v>1.3969890139698916E-2</v>
      </c>
      <c r="JP15" s="330">
        <v>-2.489406779661011E-2</v>
      </c>
      <c r="JQ15" s="330">
        <v>3.9852816303424805E-2</v>
      </c>
      <c r="JR15" s="330">
        <v>-0.62424242424242415</v>
      </c>
      <c r="JS15" s="330">
        <v>-1.4627809204268288E-3</v>
      </c>
      <c r="JT15" s="331"/>
      <c r="JV15" s="353" t="s">
        <v>236</v>
      </c>
      <c r="JW15" s="384">
        <v>-6.1216331017941265E-3</v>
      </c>
      <c r="JX15" s="330">
        <v>-0.11029805461359984</v>
      </c>
      <c r="JY15" s="330">
        <v>-2.6083467094703085E-2</v>
      </c>
      <c r="JZ15" s="330">
        <v>4.7256925583921805E-2</v>
      </c>
      <c r="KA15" s="330">
        <v>-3.5222385540856875E-2</v>
      </c>
      <c r="KB15" s="330">
        <v>3.8736559139784941</v>
      </c>
      <c r="KC15" s="330">
        <v>9.7729880347484817E-3</v>
      </c>
      <c r="KD15" s="331"/>
    </row>
    <row r="16" spans="1:290" x14ac:dyDescent="0.25">
      <c r="A16" s="353" t="s">
        <v>238</v>
      </c>
      <c r="B16" s="384">
        <v>4.3717924348982938E-3</v>
      </c>
      <c r="C16" s="330">
        <v>-9.2035398230088494E-2</v>
      </c>
      <c r="D16" s="330">
        <v>-6.2205783456623651E-3</v>
      </c>
      <c r="E16" s="330">
        <v>-2.8621020754856345E-2</v>
      </c>
      <c r="F16" s="330">
        <v>-6.4377682403434005E-3</v>
      </c>
      <c r="G16" s="330">
        <v>-0.36607570675610923</v>
      </c>
      <c r="H16" s="330">
        <v>-3.3428856064053603E-2</v>
      </c>
      <c r="I16" s="331">
        <v>-3.4966744284776925E-2</v>
      </c>
      <c r="J16" s="365"/>
      <c r="K16" s="353" t="s">
        <v>238</v>
      </c>
      <c r="L16" s="384">
        <v>-2.7851375220792455E-2</v>
      </c>
      <c r="M16" s="330">
        <v>2.0142949967511363E-2</v>
      </c>
      <c r="N16" s="330">
        <v>-2.9098291321265419E-2</v>
      </c>
      <c r="O16" s="330">
        <v>2.7145192563586069E-2</v>
      </c>
      <c r="P16" s="330">
        <v>-2.1328293736501056E-2</v>
      </c>
      <c r="Q16" s="330">
        <v>-3.2879818594104347E-2</v>
      </c>
      <c r="R16" s="330">
        <v>-6.2731425517565439E-3</v>
      </c>
      <c r="S16" s="331">
        <v>-6.5721941530134109E-3</v>
      </c>
      <c r="T16" s="365"/>
      <c r="U16" s="353" t="s">
        <v>238</v>
      </c>
      <c r="V16" s="384">
        <v>-1.71960676162348E-3</v>
      </c>
      <c r="W16" s="330">
        <v>6.8152866242038229E-2</v>
      </c>
      <c r="X16" s="330">
        <v>8.1895800662136059E-3</v>
      </c>
      <c r="Y16" s="330">
        <v>4.8858126364881111E-3</v>
      </c>
      <c r="Z16" s="330">
        <v>2.9655172413792789E-2</v>
      </c>
      <c r="AA16" s="330">
        <v>0.32395466979288795</v>
      </c>
      <c r="AB16" s="330">
        <v>1.9091886908420366E-2</v>
      </c>
      <c r="AC16" s="331">
        <v>1.0695115405260216E-2</v>
      </c>
      <c r="AD16" s="365"/>
      <c r="AE16" s="353" t="s">
        <v>238</v>
      </c>
      <c r="AF16" s="384">
        <v>-1.2513000520020875E-2</v>
      </c>
      <c r="AG16" s="330">
        <v>3.2995428344265484E-2</v>
      </c>
      <c r="AH16" s="330">
        <v>-1.7455928102315901E-2</v>
      </c>
      <c r="AI16" s="330">
        <v>-1.1676304836273955E-2</v>
      </c>
      <c r="AJ16" s="330">
        <v>1.2592096450100823E-2</v>
      </c>
      <c r="AK16" s="330">
        <v>-0.40112160566706029</v>
      </c>
      <c r="AL16" s="330">
        <v>-2.3898375362810486E-2</v>
      </c>
      <c r="AM16" s="331">
        <v>1.5614004806351809E-2</v>
      </c>
      <c r="AN16" s="365"/>
      <c r="AO16" s="353" t="s">
        <v>238</v>
      </c>
      <c r="AP16" s="384">
        <v>-4.8843103051048206E-2</v>
      </c>
      <c r="AQ16" s="330">
        <v>-6.2728497209928763E-2</v>
      </c>
      <c r="AR16" s="330">
        <v>-4.608619173262981E-2</v>
      </c>
      <c r="AS16" s="330">
        <v>3.1231365533691099E-2</v>
      </c>
      <c r="AT16" s="330">
        <v>5.9531684085196825E-3</v>
      </c>
      <c r="AU16" s="330">
        <v>-9.8570724494825041E-2</v>
      </c>
      <c r="AV16" s="330">
        <v>-1.7879899594516298E-2</v>
      </c>
      <c r="AW16" s="331">
        <v>2.0773142640503183E-2</v>
      </c>
      <c r="AX16" s="365"/>
      <c r="AY16" s="353" t="s">
        <v>238</v>
      </c>
      <c r="AZ16" s="384">
        <v>7.5123706702654003E-2</v>
      </c>
      <c r="BA16" s="330">
        <v>7.5138575241223499E-2</v>
      </c>
      <c r="BB16" s="330">
        <v>6.453992255209294E-2</v>
      </c>
      <c r="BC16" s="330">
        <v>9.4325984821106382E-3</v>
      </c>
      <c r="BD16" s="330">
        <v>2.4460810099947387E-2</v>
      </c>
      <c r="BE16" s="330">
        <v>-0.10224166211044274</v>
      </c>
      <c r="BF16" s="330">
        <v>4.1247247562126339E-2</v>
      </c>
      <c r="BG16" s="331">
        <v>1.9607592018646994E-2</v>
      </c>
      <c r="BH16" s="365"/>
      <c r="BI16" s="353" t="s">
        <v>238</v>
      </c>
      <c r="BJ16" s="384">
        <v>-8.0720952687479836E-2</v>
      </c>
      <c r="BK16" s="330">
        <v>2.1959136910445022E-2</v>
      </c>
      <c r="BL16" s="330">
        <v>-6.3918240083145644E-2</v>
      </c>
      <c r="BM16" s="330">
        <v>-4.5934624610647609E-2</v>
      </c>
      <c r="BN16" s="330">
        <v>2.965340179717571E-2</v>
      </c>
      <c r="BO16" s="330">
        <v>0.76674786845310583</v>
      </c>
      <c r="BP16" s="330">
        <v>-3.2161423914001182E-2</v>
      </c>
      <c r="BQ16" s="331">
        <v>1.3502819891223795E-2</v>
      </c>
      <c r="BR16" s="365"/>
      <c r="BS16" s="353" t="s">
        <v>238</v>
      </c>
      <c r="BT16" s="384">
        <v>-1.0398431482389284E-2</v>
      </c>
      <c r="BU16" s="330">
        <v>-9.3236173393124094E-2</v>
      </c>
      <c r="BV16" s="330">
        <v>-2.035529237601779E-2</v>
      </c>
      <c r="BW16" s="330">
        <v>-1.6361453017112029E-2</v>
      </c>
      <c r="BX16" s="330">
        <v>-2.5931928687196092E-2</v>
      </c>
      <c r="BY16" s="330">
        <v>9.6863150637711087E-2</v>
      </c>
      <c r="BZ16" s="330">
        <v>-1.6504526063885055E-2</v>
      </c>
      <c r="CA16" s="331">
        <v>1.0819452706722212E-2</v>
      </c>
      <c r="CB16" s="365"/>
      <c r="CC16" s="353" t="s">
        <v>238</v>
      </c>
      <c r="CD16" s="384">
        <v>1.2948876702635859E-2</v>
      </c>
      <c r="CE16" s="330">
        <v>4.4714609519884645E-2</v>
      </c>
      <c r="CF16" s="330">
        <v>-8.5001888930864335E-3</v>
      </c>
      <c r="CG16" s="330">
        <v>6.7144819166793483E-3</v>
      </c>
      <c r="CH16" s="330">
        <v>3.4173812875975963E-2</v>
      </c>
      <c r="CI16" s="330">
        <v>-0.57165304839723441</v>
      </c>
      <c r="CJ16" s="330">
        <v>-1.108187095835717E-2</v>
      </c>
      <c r="CK16" s="331">
        <v>7.3687178921298052E-3</v>
      </c>
      <c r="CL16" s="365"/>
      <c r="CM16" s="353" t="s">
        <v>238</v>
      </c>
      <c r="CN16" s="384">
        <v>-8.2428137333659789E-3</v>
      </c>
      <c r="CO16" s="330">
        <v>-0.19388560157790938</v>
      </c>
      <c r="CP16" s="330">
        <v>-7.4299866641265111E-3</v>
      </c>
      <c r="CQ16" s="330">
        <v>1.4324693042292063E-2</v>
      </c>
      <c r="CR16" s="330">
        <v>-3.6386138613861356E-2</v>
      </c>
      <c r="CS16" s="330">
        <v>0.74761555392516499</v>
      </c>
      <c r="CT16" s="330">
        <v>-2.0727190061646068E-3</v>
      </c>
      <c r="CU16" s="331">
        <v>6.0003407901462356E-3</v>
      </c>
      <c r="CV16" s="365"/>
      <c r="CW16" s="353" t="s">
        <v>238</v>
      </c>
      <c r="CX16" s="384">
        <v>-1.2783940834653973E-2</v>
      </c>
      <c r="CY16" s="330">
        <v>0.14900905309517992</v>
      </c>
      <c r="CZ16" s="330">
        <v>7.2936660268713141E-3</v>
      </c>
      <c r="DA16" s="330">
        <v>-2.9552417245759636E-2</v>
      </c>
      <c r="DB16" s="330">
        <v>-2.2861546365271015E-2</v>
      </c>
      <c r="DC16" s="330">
        <v>-0.46641477749790089</v>
      </c>
      <c r="DD16" s="330">
        <v>-2.4066679173478461E-2</v>
      </c>
      <c r="DE16" s="331">
        <v>8.0091948460468271E-3</v>
      </c>
      <c r="DF16" s="365"/>
      <c r="DG16" s="353" t="s">
        <v>238</v>
      </c>
      <c r="DH16" s="384">
        <v>3.4531963470319657E-2</v>
      </c>
      <c r="DI16" s="330">
        <v>1.277683134582672E-3</v>
      </c>
      <c r="DJ16" s="330">
        <v>1.2766768292682961E-2</v>
      </c>
      <c r="DK16" s="330">
        <v>-6.2367661212704697E-3</v>
      </c>
      <c r="DL16" s="330">
        <v>7.097791798107338E-3</v>
      </c>
      <c r="DM16" s="330">
        <v>0.31077891424075521</v>
      </c>
      <c r="DN16" s="330">
        <v>1.823424413016626E-2</v>
      </c>
      <c r="DO16" s="331">
        <v>9.9859572476205943E-3</v>
      </c>
      <c r="DP16" s="365"/>
      <c r="DQ16" s="353" t="s">
        <v>238</v>
      </c>
      <c r="DR16" s="384">
        <v>0.2312758620689655</v>
      </c>
      <c r="DS16" s="330">
        <v>3.3602722245852791E-2</v>
      </c>
      <c r="DT16" s="330">
        <v>0.19830667920978362</v>
      </c>
      <c r="DU16" s="330">
        <v>7.4419865959012829E-2</v>
      </c>
      <c r="DV16" s="330">
        <v>-1.4748107543722392E-2</v>
      </c>
      <c r="DW16" s="330">
        <v>-1.1098439375750302</v>
      </c>
      <c r="DX16" s="330">
        <v>0.10623263842066934</v>
      </c>
      <c r="DY16" s="331">
        <v>2.1996696336260668E-2</v>
      </c>
      <c r="DZ16" s="365"/>
      <c r="EA16" s="353" t="s">
        <v>238</v>
      </c>
      <c r="EB16" s="384">
        <v>8.8498053602935698E-3</v>
      </c>
      <c r="EC16" s="330">
        <v>-4.8353909465020606E-2</v>
      </c>
      <c r="ED16" s="330">
        <v>-6.9084628670120539E-3</v>
      </c>
      <c r="EE16" s="330">
        <v>-2.1273527078675093E-3</v>
      </c>
      <c r="EF16" s="330">
        <v>-5.2987150615965088E-4</v>
      </c>
      <c r="EG16" s="330">
        <v>-2.0928961748633879</v>
      </c>
      <c r="EH16" s="330">
        <v>4.3517480130673561E-3</v>
      </c>
      <c r="EI16" s="331">
        <v>2.2999999999999968E-2</v>
      </c>
      <c r="EJ16" s="365"/>
      <c r="EK16" s="353" t="s">
        <v>238</v>
      </c>
      <c r="EL16" s="384">
        <v>-8.7138772450934238E-2</v>
      </c>
      <c r="EM16" s="330">
        <v>0.10789189189189194</v>
      </c>
      <c r="EN16" s="330">
        <v>-4.1897233201581008E-2</v>
      </c>
      <c r="EO16" s="330">
        <v>-3.4074074074074097E-2</v>
      </c>
      <c r="EP16" s="330">
        <v>1.1126573889993374</v>
      </c>
      <c r="EQ16" s="330">
        <v>9.4350000000000005</v>
      </c>
      <c r="ER16" s="330">
        <v>7.8089158059543931E-2</v>
      </c>
      <c r="ES16" s="331"/>
      <c r="ET16" s="365"/>
      <c r="EU16" s="353" t="s">
        <v>238</v>
      </c>
      <c r="EV16" s="384">
        <v>3.6491910959737264E-2</v>
      </c>
      <c r="EW16" s="330">
        <v>6.0109289617486301E-2</v>
      </c>
      <c r="EX16" s="330">
        <v>1.3036303630363021E-2</v>
      </c>
      <c r="EY16" s="330">
        <v>-2.0237917103097292E-2</v>
      </c>
      <c r="EZ16" s="330">
        <v>3.5194479297365022E-2</v>
      </c>
      <c r="FA16" s="330">
        <v>-0.52419741255390517</v>
      </c>
      <c r="FB16" s="330">
        <v>5.7752710324563425E-3</v>
      </c>
      <c r="FC16" s="331"/>
      <c r="FD16" s="365"/>
      <c r="FE16" s="353" t="s">
        <v>238</v>
      </c>
      <c r="FF16" s="384">
        <v>-3.6498063607557793E-2</v>
      </c>
      <c r="FG16" s="330">
        <v>-9.425625920471277E-2</v>
      </c>
      <c r="FH16" s="330">
        <v>-3.9094315035021969E-2</v>
      </c>
      <c r="FI16" s="330">
        <v>6.7427742354243703E-2</v>
      </c>
      <c r="FJ16" s="330">
        <v>-3.2604084600933253E-2</v>
      </c>
      <c r="FK16" s="330">
        <v>-4.5317220543806574E-2</v>
      </c>
      <c r="FL16" s="330">
        <v>-9.1000671591672209E-3</v>
      </c>
      <c r="FM16" s="331"/>
      <c r="FP16" s="353" t="s">
        <v>238</v>
      </c>
      <c r="FQ16" s="384">
        <v>1.5925700365408097E-2</v>
      </c>
      <c r="FR16" s="330">
        <v>0.16727642276422758</v>
      </c>
      <c r="FS16" s="330">
        <v>2.2376674012544503E-2</v>
      </c>
      <c r="FT16" s="330">
        <v>8.834996601924482E-3</v>
      </c>
      <c r="FU16" s="330">
        <v>-1.1777234855603554E-2</v>
      </c>
      <c r="FV16" s="330">
        <v>-0.29746835443037978</v>
      </c>
      <c r="FW16" s="330">
        <v>1.4176465936945867E-2</v>
      </c>
      <c r="FX16" s="331"/>
      <c r="FZ16" s="353" t="s">
        <v>238</v>
      </c>
      <c r="GA16" s="384">
        <v>2.1610766417888019E-2</v>
      </c>
      <c r="GB16" s="330">
        <v>-5.5023506877938298E-2</v>
      </c>
      <c r="GC16" s="330">
        <v>2.3876637373569851E-2</v>
      </c>
      <c r="GD16" s="330">
        <v>-9.6936604736916857E-2</v>
      </c>
      <c r="GE16" s="330">
        <v>-1.0142630744849228E-3</v>
      </c>
      <c r="GF16" s="330">
        <v>6.6066066066065993E-2</v>
      </c>
      <c r="GG16" s="330">
        <v>-2.4024860216970048E-2</v>
      </c>
      <c r="GH16" s="331"/>
      <c r="GJ16" s="353" t="s">
        <v>238</v>
      </c>
      <c r="GK16" s="384">
        <v>1.1941086726910135E-2</v>
      </c>
      <c r="GL16" s="330">
        <v>-0.11627049935507651</v>
      </c>
      <c r="GM16" s="330">
        <v>-1.5870445344129503E-2</v>
      </c>
      <c r="GN16" s="330">
        <v>-1.2799371809972482E-2</v>
      </c>
      <c r="GO16" s="330">
        <v>2.0750047591852339E-2</v>
      </c>
      <c r="GP16" s="330">
        <v>4.0830985915492963</v>
      </c>
      <c r="GQ16" s="330">
        <v>2.942082738944362E-2</v>
      </c>
      <c r="GR16" s="331"/>
      <c r="GT16" s="353" t="s">
        <v>238</v>
      </c>
      <c r="GU16" s="384">
        <v>-0.16418775912556913</v>
      </c>
      <c r="GV16" s="330">
        <v>0.10175145954962474</v>
      </c>
      <c r="GW16" s="330">
        <v>-0.11469475069935833</v>
      </c>
      <c r="GX16" s="330">
        <v>3.7265351574928433E-2</v>
      </c>
      <c r="GY16" s="330">
        <v>1.1749347258485554E-2</v>
      </c>
      <c r="GZ16" s="330">
        <v>-0.36436686062621226</v>
      </c>
      <c r="HA16" s="330">
        <v>-6.7192887154529243E-2</v>
      </c>
      <c r="HB16" s="331"/>
      <c r="HD16" s="353" t="s">
        <v>238</v>
      </c>
      <c r="HE16" s="384">
        <v>-1.595670875537601E-3</v>
      </c>
      <c r="HF16" s="330">
        <v>5.8478425435276232E-2</v>
      </c>
      <c r="HG16" s="330">
        <v>-1.1524163568773187E-2</v>
      </c>
      <c r="HH16" s="330">
        <v>1.3611441279092102E-2</v>
      </c>
      <c r="HI16" s="330">
        <v>1.5238095238095176E-2</v>
      </c>
      <c r="HJ16" s="330">
        <v>9.1979075850043557E-2</v>
      </c>
      <c r="HK16" s="330">
        <v>1.2062941218416594E-2</v>
      </c>
      <c r="HL16" s="331"/>
      <c r="HN16" s="353" t="s">
        <v>238</v>
      </c>
      <c r="HO16" s="384">
        <v>6.7750677506774673E-3</v>
      </c>
      <c r="HP16" s="330">
        <v>2.1634185589129284E-2</v>
      </c>
      <c r="HQ16" s="330">
        <v>1.5043249341857788E-2</v>
      </c>
      <c r="HR16" s="330">
        <v>-1.1385988803147189E-2</v>
      </c>
      <c r="HS16" s="330">
        <v>2.5116504266779676E-2</v>
      </c>
      <c r="HT16" s="330">
        <v>0.27305389221556886</v>
      </c>
      <c r="HU16" s="330">
        <v>1.4021160914546003E-2</v>
      </c>
      <c r="HV16" s="331"/>
      <c r="HX16" s="353" t="s">
        <v>238</v>
      </c>
      <c r="HY16" s="384">
        <v>8.4894916658040387E-3</v>
      </c>
      <c r="HZ16" s="330">
        <v>-0.15033251662583136</v>
      </c>
      <c r="IA16" s="330">
        <v>-1.0929974064468254E-2</v>
      </c>
      <c r="IB16" s="330">
        <v>-5.1693131815573057E-2</v>
      </c>
      <c r="IC16" s="330">
        <v>4.0264494037076354E-2</v>
      </c>
      <c r="ID16" s="330">
        <v>-0.65443712762621509</v>
      </c>
      <c r="IE16" s="330">
        <v>-3.9698440087549622E-2</v>
      </c>
      <c r="IF16" s="331"/>
      <c r="IH16" s="353" t="s">
        <v>238</v>
      </c>
      <c r="II16" s="384">
        <v>0.19231427300414053</v>
      </c>
      <c r="IJ16" s="330">
        <v>7.6622039134912584E-2</v>
      </c>
      <c r="IK16" s="330">
        <v>0.17812324405319344</v>
      </c>
      <c r="IL16" s="330">
        <v>3.7968043899289851E-2</v>
      </c>
      <c r="IM16" s="330">
        <v>-8.0476730987514067E-2</v>
      </c>
      <c r="IN16" s="330">
        <v>-0.86842105263157898</v>
      </c>
      <c r="IO16" s="330">
        <v>6.6435126563197222E-2</v>
      </c>
      <c r="IP16" s="331"/>
      <c r="IR16" s="353" t="s">
        <v>238</v>
      </c>
      <c r="IS16" s="384">
        <v>5.2320408690411324E-2</v>
      </c>
      <c r="IT16" s="330">
        <v>5.9307442127415233E-2</v>
      </c>
      <c r="IU16" s="330">
        <v>3.2909379968203506E-2</v>
      </c>
      <c r="IV16" s="330">
        <v>3.2964042759961197E-2</v>
      </c>
      <c r="IW16" s="330">
        <v>-2.6107887915072323E-2</v>
      </c>
      <c r="IX16" s="330">
        <v>0.10344827586206906</v>
      </c>
      <c r="IY16" s="330">
        <v>3.1436584041975704E-2</v>
      </c>
      <c r="IZ16" s="331"/>
      <c r="JB16" s="353" t="s">
        <v>238</v>
      </c>
      <c r="JC16" s="384">
        <v>-3.0082365133911604E-2</v>
      </c>
      <c r="JD16" s="330">
        <v>5.0930106555896699E-2</v>
      </c>
      <c r="JE16" s="330">
        <v>-1.2929044174234315E-2</v>
      </c>
      <c r="JF16" s="330">
        <v>-5.3061378090543971E-3</v>
      </c>
      <c r="JG16" s="330">
        <v>6.0206603713796825E-2</v>
      </c>
      <c r="JH16" s="330">
        <v>4.2625000000000002</v>
      </c>
      <c r="JI16" s="330">
        <v>6.424593255273444E-3</v>
      </c>
      <c r="JJ16" s="331"/>
      <c r="JL16" s="353" t="s">
        <v>238</v>
      </c>
      <c r="JM16" s="384">
        <v>6.0652925793661931E-2</v>
      </c>
      <c r="JN16" s="330">
        <v>-3.7119780030933094E-2</v>
      </c>
      <c r="JO16" s="330">
        <v>5.3017308591922746E-2</v>
      </c>
      <c r="JP16" s="330">
        <v>-2.489406779661011E-2</v>
      </c>
      <c r="JQ16" s="330">
        <v>8.2491481857851368E-3</v>
      </c>
      <c r="JR16" s="330">
        <v>-0.57957244655581952</v>
      </c>
      <c r="JS16" s="330">
        <v>1.3867404518616983E-2</v>
      </c>
      <c r="JT16" s="331"/>
      <c r="JV16" s="353" t="s">
        <v>238</v>
      </c>
      <c r="JW16" s="384">
        <v>-5.1299045599151556E-2</v>
      </c>
      <c r="JX16" s="330">
        <v>-0.11029805461359984</v>
      </c>
      <c r="JY16" s="330">
        <v>-6.4415815193247461E-2</v>
      </c>
      <c r="JZ16" s="330">
        <v>4.7256925583921805E-2</v>
      </c>
      <c r="KA16" s="330">
        <v>2.5967866247702757E-2</v>
      </c>
      <c r="KB16" s="330">
        <v>4.1638418079096047</v>
      </c>
      <c r="KC16" s="330">
        <v>1.5257169257877953E-3</v>
      </c>
      <c r="KD16" s="331"/>
    </row>
    <row r="17" spans="1:290" ht="15.75" thickBot="1" x14ac:dyDescent="0.3">
      <c r="A17" s="354" t="s">
        <v>277</v>
      </c>
      <c r="B17" s="384">
        <v>3.2917019475021111E-2</v>
      </c>
      <c r="C17" s="330">
        <v>-9.2035398230088494E-2</v>
      </c>
      <c r="D17" s="330">
        <v>1.5567282321899826E-2</v>
      </c>
      <c r="E17" s="330">
        <v>-2.8621020754856345E-2</v>
      </c>
      <c r="F17" s="330">
        <v>-0.18967779559702588</v>
      </c>
      <c r="G17" s="330">
        <v>-0.35710955710955711</v>
      </c>
      <c r="H17" s="330">
        <v>-3.8189711747185613E-2</v>
      </c>
      <c r="I17" s="331">
        <v>-3.899308352190644E-2</v>
      </c>
      <c r="J17" s="365"/>
      <c r="K17" s="354" t="s">
        <v>277</v>
      </c>
      <c r="L17" s="384">
        <v>-8.5391262765993788E-4</v>
      </c>
      <c r="M17" s="330">
        <v>2.0142949967511363E-2</v>
      </c>
      <c r="N17" s="330">
        <v>-2.7279812938426598E-3</v>
      </c>
      <c r="O17" s="330">
        <v>2.7145192563586069E-2</v>
      </c>
      <c r="P17" s="330">
        <v>9.5358042461317228E-3</v>
      </c>
      <c r="Q17" s="330">
        <v>-6.5627266134880305E-2</v>
      </c>
      <c r="R17" s="330">
        <v>8.3322398635349987E-3</v>
      </c>
      <c r="S17" s="331">
        <v>0</v>
      </c>
      <c r="T17" s="365"/>
      <c r="U17" s="354" t="s">
        <v>277</v>
      </c>
      <c r="V17" s="384">
        <v>-3.172432654177483E-2</v>
      </c>
      <c r="W17" s="330">
        <v>6.8152866242038229E-2</v>
      </c>
      <c r="X17" s="330">
        <v>-1.5240328253223939E-2</v>
      </c>
      <c r="Y17" s="330">
        <v>4.8858126364881111E-3</v>
      </c>
      <c r="Z17" s="330">
        <v>8.5546248440563893E-3</v>
      </c>
      <c r="AA17" s="330">
        <v>0.33372138145129987</v>
      </c>
      <c r="AB17" s="330">
        <v>4.0991606480577491E-3</v>
      </c>
      <c r="AC17" s="331">
        <v>7.6893400204871322E-3</v>
      </c>
      <c r="AD17" s="365"/>
      <c r="AE17" s="354" t="s">
        <v>277</v>
      </c>
      <c r="AF17" s="384">
        <v>5.4547380313514998E-2</v>
      </c>
      <c r="AG17" s="330">
        <v>3.2995428344265484E-2</v>
      </c>
      <c r="AH17" s="330">
        <v>4.0873015873015922E-2</v>
      </c>
      <c r="AI17" s="330">
        <v>-1.1676304836273955E-2</v>
      </c>
      <c r="AJ17" s="330">
        <v>5.0892383813394511E-2</v>
      </c>
      <c r="AK17" s="330">
        <v>-0.40151294733779452</v>
      </c>
      <c r="AL17" s="330">
        <v>7.9186106791083646E-3</v>
      </c>
      <c r="AM17" s="331">
        <v>1.2607760043301984E-2</v>
      </c>
      <c r="AN17" s="365"/>
      <c r="AO17" s="354" t="s">
        <v>277</v>
      </c>
      <c r="AP17" s="384">
        <v>3.853493588670525E-2</v>
      </c>
      <c r="AQ17" s="330">
        <v>-6.2728497209928763E-2</v>
      </c>
      <c r="AR17" s="330">
        <v>2.4526623459143561E-2</v>
      </c>
      <c r="AS17" s="330">
        <v>3.1231365533691099E-2</v>
      </c>
      <c r="AT17" s="330">
        <v>-9.080208508491663E-3</v>
      </c>
      <c r="AU17" s="330">
        <v>-5.4448225571220268E-2</v>
      </c>
      <c r="AV17" s="330">
        <v>2.1730465083385806E-2</v>
      </c>
      <c r="AW17" s="331">
        <v>1.7770071184584492E-2</v>
      </c>
      <c r="AX17" s="365"/>
      <c r="AY17" s="354" t="s">
        <v>277</v>
      </c>
      <c r="AZ17" s="384">
        <v>0.15104352030947776</v>
      </c>
      <c r="BA17" s="330">
        <v>7.5074933278587566E-2</v>
      </c>
      <c r="BB17" s="330">
        <v>0.12925576779955336</v>
      </c>
      <c r="BC17" s="330">
        <v>9.4452475605348307E-3</v>
      </c>
      <c r="BD17" s="330">
        <v>1.659426438146951E-2</v>
      </c>
      <c r="BE17" s="330">
        <v>-0.14868894601542415</v>
      </c>
      <c r="BF17" s="330">
        <v>7.7560815997785026E-2</v>
      </c>
      <c r="BG17" s="331">
        <v>1.6607570614231723E-2</v>
      </c>
      <c r="BH17" s="365"/>
      <c r="BI17" s="354" t="s">
        <v>277</v>
      </c>
      <c r="BJ17" s="384">
        <v>-0.16308191176845385</v>
      </c>
      <c r="BK17" s="330">
        <v>2.2040640175377879E-2</v>
      </c>
      <c r="BL17" s="330">
        <v>-7.9323949973967647E-2</v>
      </c>
      <c r="BM17" s="330">
        <v>-4.5941925470841909E-2</v>
      </c>
      <c r="BN17" s="330">
        <v>7.1599905855488186E-2</v>
      </c>
      <c r="BO17" s="330">
        <v>1.0327334219108588</v>
      </c>
      <c r="BP17" s="330">
        <v>-6.5097707350013495E-2</v>
      </c>
      <c r="BQ17" s="331">
        <v>1.051001197432461E-2</v>
      </c>
      <c r="BR17" s="365"/>
      <c r="BS17" s="354" t="s">
        <v>277</v>
      </c>
      <c r="BT17" s="384">
        <v>-6.299579653221439E-2</v>
      </c>
      <c r="BU17" s="330">
        <v>-9.3254809785299556E-2</v>
      </c>
      <c r="BV17" s="330">
        <v>-6.500801131964265E-2</v>
      </c>
      <c r="BW17" s="330">
        <v>-1.6366251590636836E-2</v>
      </c>
      <c r="BX17" s="330">
        <v>-5.3542750240274911E-2</v>
      </c>
      <c r="BY17" s="330">
        <v>6.1263295501812275E-2</v>
      </c>
      <c r="BZ17" s="330">
        <v>-4.3724226306690588E-2</v>
      </c>
      <c r="CA17" s="331">
        <v>7.8238745386901894E-3</v>
      </c>
      <c r="CB17" s="365"/>
      <c r="CC17" s="354" t="s">
        <v>277</v>
      </c>
      <c r="CD17" s="384">
        <v>0.32607607142857153</v>
      </c>
      <c r="CE17" s="330">
        <v>4.4774366371316682E-2</v>
      </c>
      <c r="CF17" s="330">
        <v>0.2505257113691462</v>
      </c>
      <c r="CG17" s="330">
        <v>6.7293605981992152E-3</v>
      </c>
      <c r="CH17" s="330">
        <v>3.5776826859776172E-2</v>
      </c>
      <c r="CI17" s="330">
        <v>-0.56710246360582306</v>
      </c>
      <c r="CJ17" s="330">
        <v>0.12643853690398427</v>
      </c>
      <c r="CK17" s="331">
        <v>4.3662076389146915E-3</v>
      </c>
      <c r="CL17" s="365"/>
      <c r="CM17" s="354" t="s">
        <v>277</v>
      </c>
      <c r="CN17" s="384">
        <v>-9.2186049442864959E-2</v>
      </c>
      <c r="CO17" s="330">
        <v>-0.19392776350070712</v>
      </c>
      <c r="CP17" s="330">
        <v>-8.3859078789882344E-2</v>
      </c>
      <c r="CQ17" s="330">
        <v>1.4297196608053838E-2</v>
      </c>
      <c r="CR17" s="330">
        <v>-1.1769510183716808E-2</v>
      </c>
      <c r="CS17" s="330">
        <v>0.44142507000536768</v>
      </c>
      <c r="CT17" s="330">
        <v>-4.919709605379266E-2</v>
      </c>
      <c r="CU17" s="331">
        <v>3.00002870310382E-3</v>
      </c>
      <c r="CV17" s="365"/>
      <c r="CW17" s="354" t="s">
        <v>277</v>
      </c>
      <c r="CX17" s="384">
        <v>1.019810278204244E-2</v>
      </c>
      <c r="CY17" s="330">
        <v>0.14900343037225178</v>
      </c>
      <c r="CZ17" s="330">
        <v>3.7364732717641631E-2</v>
      </c>
      <c r="DA17" s="330">
        <v>-2.9540452377990165E-2</v>
      </c>
      <c r="DB17" s="330">
        <v>-1.7415115181587695E-2</v>
      </c>
      <c r="DC17" s="330">
        <v>-0.45309100045314044</v>
      </c>
      <c r="DD17" s="330">
        <v>-7.5702559416373112E-3</v>
      </c>
      <c r="DE17" s="331">
        <v>5.0059310174402592E-3</v>
      </c>
      <c r="DF17" s="365"/>
      <c r="DG17" s="354" t="s">
        <v>277</v>
      </c>
      <c r="DH17" s="384">
        <v>4.0584711168541322E-2</v>
      </c>
      <c r="DI17" s="330">
        <v>1.2670357751277659E-3</v>
      </c>
      <c r="DJ17" s="330">
        <v>9.8314365471333584E-3</v>
      </c>
      <c r="DK17" s="330">
        <v>-6.2363811357073065E-3</v>
      </c>
      <c r="DL17" s="330">
        <v>-2.348060873834068E-2</v>
      </c>
      <c r="DM17" s="330">
        <v>0.33504511894995909</v>
      </c>
      <c r="DN17" s="330">
        <v>1.9448049553867763E-2</v>
      </c>
      <c r="DO17" s="331">
        <v>6.9940239774158534E-3</v>
      </c>
      <c r="DP17" s="365"/>
      <c r="DQ17" s="354" t="s">
        <v>277</v>
      </c>
      <c r="DR17" s="384">
        <v>8.0124573313822389E-2</v>
      </c>
      <c r="DS17" s="330">
        <v>3.3613713459309448E-2</v>
      </c>
      <c r="DT17" s="330">
        <v>7.2449622936196348E-2</v>
      </c>
      <c r="DU17" s="330">
        <v>7.4419449727094772E-2</v>
      </c>
      <c r="DV17" s="330">
        <v>0.18122969211614215</v>
      </c>
      <c r="DW17" s="330">
        <v>-1.1235083752196728</v>
      </c>
      <c r="DX17" s="330">
        <v>5.851335788112149E-2</v>
      </c>
      <c r="DY17" s="331">
        <v>0.14999763347504164</v>
      </c>
      <c r="DZ17" s="365"/>
      <c r="EA17" s="354" t="s">
        <v>277</v>
      </c>
      <c r="EB17" s="384">
        <v>5.5915551839464525E-3</v>
      </c>
      <c r="EC17" s="330">
        <v>-4.8353909465020606E-2</v>
      </c>
      <c r="ED17" s="330">
        <v>-3.2715376226826439E-3</v>
      </c>
      <c r="EE17" s="330">
        <v>-2.1273527078675093E-3</v>
      </c>
      <c r="EF17" s="330">
        <v>4.3268548730316519E-2</v>
      </c>
      <c r="EG17" s="330">
        <v>-2.0845771144278609</v>
      </c>
      <c r="EH17" s="330">
        <v>6.9474499441926412E-3</v>
      </c>
      <c r="EI17" s="331">
        <v>3.5004590592977933E-2</v>
      </c>
      <c r="EJ17" s="365"/>
      <c r="EK17" s="354" t="s">
        <v>277</v>
      </c>
      <c r="EL17" s="384">
        <v>-1.7279010549290739E-2</v>
      </c>
      <c r="EM17" s="330">
        <v>0.10789189189189194</v>
      </c>
      <c r="EN17" s="330">
        <v>2.7849612094687378E-3</v>
      </c>
      <c r="EO17" s="330">
        <v>-3.4074074074074097E-2</v>
      </c>
      <c r="EP17" s="330">
        <v>-2.9235790046233417E-2</v>
      </c>
      <c r="EQ17" s="330">
        <v>8.2339449541284395</v>
      </c>
      <c r="ER17" s="330">
        <v>5.610098176718134E-3</v>
      </c>
      <c r="ES17" s="331">
        <v>5.9953505444757084E-3</v>
      </c>
      <c r="ET17" s="365"/>
      <c r="EU17" s="354" t="s">
        <v>277</v>
      </c>
      <c r="EV17" s="384">
        <v>-4.2040136432140215E-3</v>
      </c>
      <c r="EW17" s="330">
        <v>6.0109289617486301E-2</v>
      </c>
      <c r="EX17" s="330">
        <v>-8.6292402301129771E-3</v>
      </c>
      <c r="EY17" s="330">
        <v>-2.0237917103097292E-2</v>
      </c>
      <c r="EZ17" s="330">
        <v>1.5485362095531587</v>
      </c>
      <c r="FA17" s="330">
        <v>-0.5012419274714357</v>
      </c>
      <c r="FB17" s="330">
        <v>0.10763935753812923</v>
      </c>
      <c r="FC17" s="331"/>
      <c r="FD17" s="365"/>
      <c r="FE17" s="354" t="s">
        <v>277</v>
      </c>
      <c r="FF17" s="384">
        <v>3.5367213637087759E-2</v>
      </c>
      <c r="FG17" s="330">
        <v>-9.425625920471277E-2</v>
      </c>
      <c r="FH17" s="330">
        <v>2.1110555277638814E-2</v>
      </c>
      <c r="FI17" s="330">
        <v>6.7427742354243703E-2</v>
      </c>
      <c r="FJ17" s="330">
        <v>-5.7546443882598657E-2</v>
      </c>
      <c r="FK17" s="330">
        <v>2.9880478087649476E-2</v>
      </c>
      <c r="FL17" s="330">
        <v>1.8075103068705769E-2</v>
      </c>
      <c r="FM17" s="331"/>
      <c r="FP17" s="354" t="s">
        <v>277</v>
      </c>
      <c r="FQ17" s="384">
        <v>6.9241421757193127E-3</v>
      </c>
      <c r="FR17" s="330">
        <v>0.16727642276422758</v>
      </c>
      <c r="FS17" s="330">
        <v>1.6068979031942002E-2</v>
      </c>
      <c r="FT17" s="330">
        <v>8.834996601924482E-3</v>
      </c>
      <c r="FU17" s="330">
        <v>-5.8319239517116697E-3</v>
      </c>
      <c r="FV17" s="330">
        <v>-0.32205029013539654</v>
      </c>
      <c r="FW17" s="330">
        <v>1.069241357298162E-2</v>
      </c>
      <c r="FX17" s="331"/>
      <c r="FZ17" s="354" t="s">
        <v>277</v>
      </c>
      <c r="GA17" s="384">
        <v>1.5484922575387227E-2</v>
      </c>
      <c r="GB17" s="330">
        <v>-5.5023506877938298E-2</v>
      </c>
      <c r="GC17" s="330">
        <v>-5.959498553519775E-2</v>
      </c>
      <c r="GD17" s="330">
        <v>-9.6936604736916857E-2</v>
      </c>
      <c r="GE17" s="330">
        <v>-5.8661348037774576E-4</v>
      </c>
      <c r="GF17" s="330">
        <v>5.7061340941512179E-3</v>
      </c>
      <c r="GG17" s="330">
        <v>-3.027731175367606E-2</v>
      </c>
      <c r="GH17" s="331"/>
      <c r="GJ17" s="354" t="s">
        <v>277</v>
      </c>
      <c r="GK17" s="384">
        <v>7.1980337078650369E-3</v>
      </c>
      <c r="GL17" s="330">
        <v>-0.11627049935507651</v>
      </c>
      <c r="GM17" s="330">
        <v>-1.5484003281378085E-2</v>
      </c>
      <c r="GN17" s="330">
        <v>-1.2799371809972482E-2</v>
      </c>
      <c r="GO17" s="330">
        <v>-5.6289252802723504E-2</v>
      </c>
      <c r="GP17" s="330">
        <v>4.3602836879432623</v>
      </c>
      <c r="GQ17" s="330">
        <v>1.318922879648291E-2</v>
      </c>
      <c r="GR17" s="331"/>
      <c r="GT17" s="354" t="s">
        <v>277</v>
      </c>
      <c r="GU17" s="384">
        <v>-0.20824721731118803</v>
      </c>
      <c r="GV17" s="330">
        <v>0.10175145954962474</v>
      </c>
      <c r="GW17" s="330">
        <v>-0.16112904905738984</v>
      </c>
      <c r="GX17" s="330">
        <v>3.7265351574928433E-2</v>
      </c>
      <c r="GY17" s="330">
        <v>3.1533772857320522E-2</v>
      </c>
      <c r="GZ17" s="330">
        <v>-0.34136014818735111</v>
      </c>
      <c r="HA17" s="330">
        <v>-9.3111553064545327E-2</v>
      </c>
      <c r="HB17" s="331"/>
      <c r="HD17" s="354" t="s">
        <v>277</v>
      </c>
      <c r="HE17" s="384">
        <v>-3.2645615800729638E-2</v>
      </c>
      <c r="HF17" s="330">
        <v>5.8478425435276232E-2</v>
      </c>
      <c r="HG17" s="330">
        <v>-4.2835857958778277E-2</v>
      </c>
      <c r="HH17" s="330">
        <v>1.3611441279092102E-2</v>
      </c>
      <c r="HI17" s="330">
        <v>-0.56520952668073554</v>
      </c>
      <c r="HJ17" s="330">
        <v>8.7585375652872624E-2</v>
      </c>
      <c r="HK17" s="330">
        <v>-0.10935007974481661</v>
      </c>
      <c r="HL17" s="331"/>
      <c r="HN17" s="354" t="s">
        <v>277</v>
      </c>
      <c r="HO17" s="384">
        <v>1.4175173938487592E-2</v>
      </c>
      <c r="HP17" s="330">
        <v>2.1634185589129284E-2</v>
      </c>
      <c r="HQ17" s="330">
        <v>1.8679465559735344E-2</v>
      </c>
      <c r="HR17" s="330">
        <v>-1.1385988803147189E-2</v>
      </c>
      <c r="HS17" s="330">
        <v>3.2866454028567527E-2</v>
      </c>
      <c r="HT17" s="330">
        <v>0.15921684521610635</v>
      </c>
      <c r="HU17" s="330">
        <v>1.3281104271591201E-2</v>
      </c>
      <c r="HV17" s="331"/>
      <c r="HX17" s="354" t="s">
        <v>277</v>
      </c>
      <c r="HY17" s="384">
        <v>6.8210553311534292E-2</v>
      </c>
      <c r="HZ17" s="330">
        <v>-0.1503045152257613</v>
      </c>
      <c r="IA17" s="330">
        <v>4.6764293900420174E-2</v>
      </c>
      <c r="IB17" s="330">
        <v>-5.1701549646068622E-2</v>
      </c>
      <c r="IC17" s="330">
        <v>9.3380773361975769E-3</v>
      </c>
      <c r="ID17" s="330">
        <v>-0.64413001912045897</v>
      </c>
      <c r="IE17" s="330">
        <v>-2.0467950370015857E-2</v>
      </c>
      <c r="IF17" s="331"/>
      <c r="IH17" s="354" t="s">
        <v>277</v>
      </c>
      <c r="II17" s="384">
        <v>0.14234512222643697</v>
      </c>
      <c r="IJ17" s="330">
        <v>7.6574201468128683E-2</v>
      </c>
      <c r="IK17" s="330">
        <v>0.13908717993635225</v>
      </c>
      <c r="IL17" s="330">
        <v>3.7974836768241135E-2</v>
      </c>
      <c r="IM17" s="330">
        <v>-4.0094179619689911E-2</v>
      </c>
      <c r="IN17" s="330">
        <v>-0.96858657496955369</v>
      </c>
      <c r="IO17" s="330">
        <v>7.2873453568561633E-2</v>
      </c>
      <c r="IP17" s="331"/>
      <c r="IR17" s="354" t="s">
        <v>277</v>
      </c>
      <c r="IS17" s="384">
        <v>-9.3006033109198832E-2</v>
      </c>
      <c r="IT17" s="330">
        <v>5.9302383421275272E-2</v>
      </c>
      <c r="IU17" s="330">
        <v>-0.34100775665691613</v>
      </c>
      <c r="IV17" s="330">
        <v>0.1349247073073836</v>
      </c>
      <c r="IW17" s="330">
        <v>0.34681838212673255</v>
      </c>
      <c r="IX17" s="330">
        <v>12.83181299885975</v>
      </c>
      <c r="IY17" s="330">
        <v>4.7879509928622133E-6</v>
      </c>
      <c r="IZ17" s="331"/>
      <c r="JB17" s="354" t="s">
        <v>277</v>
      </c>
      <c r="JC17" s="384">
        <v>-3.9968082995796059E-2</v>
      </c>
      <c r="JD17" s="330">
        <v>5.0986922308652233E-2</v>
      </c>
      <c r="JE17" s="330">
        <v>-1.9547452666646505E-2</v>
      </c>
      <c r="JF17" s="330">
        <v>-5.3094767517998173E-3</v>
      </c>
      <c r="JG17" s="330">
        <v>-3.7368753724272515E-2</v>
      </c>
      <c r="JH17" s="330">
        <v>0.13839083302419522</v>
      </c>
      <c r="JI17" s="330">
        <v>-1.9516407164464514E-2</v>
      </c>
      <c r="JJ17" s="331"/>
      <c r="JL17" s="354" t="s">
        <v>277</v>
      </c>
      <c r="JM17" s="384">
        <v>7.6541003473308361E-2</v>
      </c>
      <c r="JN17" s="330">
        <v>-3.7109784472833154E-2</v>
      </c>
      <c r="JO17" s="330">
        <v>6.3933532414759103E-2</v>
      </c>
      <c r="JP17" s="330">
        <v>-2.4890899907877392E-2</v>
      </c>
      <c r="JQ17" s="330">
        <v>4.8303347114595795E-2</v>
      </c>
      <c r="JR17" s="330">
        <v>1.3949707623513228</v>
      </c>
      <c r="JS17" s="330">
        <v>4.0711568055495279E-2</v>
      </c>
      <c r="JT17" s="331"/>
      <c r="JV17" s="354" t="s">
        <v>277</v>
      </c>
      <c r="JW17" s="384">
        <v>-3.6330945533847088E-2</v>
      </c>
      <c r="JX17" s="330">
        <v>-0.1103980354328811</v>
      </c>
      <c r="JY17" s="330">
        <v>-4.3396791328715448E-2</v>
      </c>
      <c r="JZ17" s="330">
        <v>4.7243700393765332E-2</v>
      </c>
      <c r="KA17" s="330">
        <v>1.9008484649751403E-3</v>
      </c>
      <c r="KB17" s="330">
        <v>2.1445147440113055E-2</v>
      </c>
      <c r="KC17" s="330">
        <v>-1.2233087461376076E-2</v>
      </c>
      <c r="KD17" s="331"/>
    </row>
    <row r="18" spans="1:290" x14ac:dyDescent="0.25">
      <c r="A18" s="355" t="s">
        <v>244</v>
      </c>
      <c r="B18" s="384">
        <v>2.1581135371178985E-2</v>
      </c>
      <c r="C18" s="330">
        <v>-9.1941384736428045E-2</v>
      </c>
      <c r="D18" s="330">
        <v>7.1556654815273573E-3</v>
      </c>
      <c r="E18" s="330">
        <v>1.5067608476286595E-2</v>
      </c>
      <c r="F18" s="330">
        <v>1.8292567758995161E-2</v>
      </c>
      <c r="G18" s="330">
        <v>-0.35935975609756088</v>
      </c>
      <c r="H18" s="330">
        <v>-1.3928186847870398E-2</v>
      </c>
      <c r="I18" s="331">
        <v>-1.3931017675277718E-2</v>
      </c>
      <c r="J18" s="365"/>
      <c r="K18" s="355" t="s">
        <v>244</v>
      </c>
      <c r="L18" s="384">
        <v>-8.9782906948591319E-3</v>
      </c>
      <c r="M18" s="330">
        <v>2.0211975557610867E-2</v>
      </c>
      <c r="N18" s="330">
        <v>-9.7524438666583401E-3</v>
      </c>
      <c r="O18" s="330">
        <v>2.7609818556323874E-2</v>
      </c>
      <c r="P18" s="330">
        <v>-1.3894479119330011E-2</v>
      </c>
      <c r="Q18" s="330">
        <v>-0.40109693998953033</v>
      </c>
      <c r="R18" s="330">
        <v>-1.3013806097075713E-2</v>
      </c>
      <c r="S18" s="331">
        <v>-1.3013829689950997E-2</v>
      </c>
      <c r="T18" s="365"/>
      <c r="U18" s="355" t="s">
        <v>244</v>
      </c>
      <c r="V18" s="384">
        <v>-4.3264006713546972E-2</v>
      </c>
      <c r="W18" s="330">
        <v>6.8116385130831472E-2</v>
      </c>
      <c r="X18" s="330">
        <v>-3.0573100321618113E-2</v>
      </c>
      <c r="Y18" s="330">
        <v>-6.3811978961901744E-2</v>
      </c>
      <c r="Z18" s="330">
        <v>8.4737154938259928E-4</v>
      </c>
      <c r="AA18" s="330">
        <v>1.0755477860108464</v>
      </c>
      <c r="AB18" s="330">
        <v>-7.6892143701231316E-3</v>
      </c>
      <c r="AC18" s="331">
        <v>1.0700033976729749E-2</v>
      </c>
      <c r="AD18" s="365"/>
      <c r="AE18" s="355" t="s">
        <v>244</v>
      </c>
      <c r="AF18" s="384">
        <v>0.10519501082181222</v>
      </c>
      <c r="AG18" s="330">
        <v>3.3120639274852336E-2</v>
      </c>
      <c r="AH18" s="330">
        <v>9.0339755376129205E-2</v>
      </c>
      <c r="AI18" s="330">
        <v>1.2270202371952586E-2</v>
      </c>
      <c r="AJ18" s="330">
        <v>2.8573871746466133E-2</v>
      </c>
      <c r="AK18" s="330">
        <v>-0.37639618686651161</v>
      </c>
      <c r="AL18" s="330">
        <v>3.4298943523024483E-2</v>
      </c>
      <c r="AM18" s="331">
        <v>1.5599969382165254E-2</v>
      </c>
      <c r="AN18" s="365"/>
      <c r="AO18" s="355" t="s">
        <v>244</v>
      </c>
      <c r="AP18" s="384">
        <v>1.6983926882047352E-2</v>
      </c>
      <c r="AQ18" s="330">
        <v>-6.2822762500673368E-2</v>
      </c>
      <c r="AR18" s="330">
        <v>-2.2875476755730368E-3</v>
      </c>
      <c r="AS18" s="330">
        <v>1.5726551146713175E-2</v>
      </c>
      <c r="AT18" s="330">
        <v>8.0568464923620447E-3</v>
      </c>
      <c r="AU18" s="330">
        <v>-0.40114880342569037</v>
      </c>
      <c r="AV18" s="330">
        <v>-4.8796487545061948E-3</v>
      </c>
      <c r="AW18" s="331">
        <v>2.0800001027173203E-2</v>
      </c>
      <c r="AX18" s="365"/>
      <c r="AY18" s="355" t="s">
        <v>244</v>
      </c>
      <c r="AZ18" s="384">
        <v>0.13625478243318406</v>
      </c>
      <c r="BA18" s="330">
        <v>7.5116869678759773E-2</v>
      </c>
      <c r="BB18" s="330">
        <v>0.12014820846187431</v>
      </c>
      <c r="BC18" s="330">
        <v>6.9298484698648175E-2</v>
      </c>
      <c r="BD18" s="330">
        <v>-4.3818469190224398E-3</v>
      </c>
      <c r="BE18" s="330">
        <v>0.29304423599364399</v>
      </c>
      <c r="BF18" s="330">
        <v>9.4166474802926073E-2</v>
      </c>
      <c r="BG18" s="331">
        <v>1.9599985560407804E-2</v>
      </c>
      <c r="BH18" s="365"/>
      <c r="BI18" s="355" t="s">
        <v>244</v>
      </c>
      <c r="BJ18" s="384">
        <v>-0.16778843995051082</v>
      </c>
      <c r="BK18" s="330">
        <v>2.2038730572174401E-2</v>
      </c>
      <c r="BL18" s="330">
        <v>-0.12267415084610336</v>
      </c>
      <c r="BM18" s="330">
        <v>-1.0588576743402535E-2</v>
      </c>
      <c r="BN18" s="330">
        <v>4.6114032556543422E-2</v>
      </c>
      <c r="BO18" s="330">
        <v>1.2726750178387378</v>
      </c>
      <c r="BP18" s="330">
        <v>1.6301487906379246E-2</v>
      </c>
      <c r="BQ18" s="331">
        <v>1.35000536626948E-2</v>
      </c>
      <c r="BR18" s="365"/>
      <c r="BS18" s="355" t="s">
        <v>244</v>
      </c>
      <c r="BT18" s="384">
        <v>-5.8141322373785734E-2</v>
      </c>
      <c r="BU18" s="330">
        <v>-9.322695764279447E-2</v>
      </c>
      <c r="BV18" s="330">
        <v>-6.2526359239418142E-2</v>
      </c>
      <c r="BW18" s="330">
        <v>-3.714904416293633E-2</v>
      </c>
      <c r="BX18" s="330">
        <v>6.9947904747568235E-2</v>
      </c>
      <c r="BY18" s="330">
        <v>-0.38126738821395245</v>
      </c>
      <c r="BZ18" s="330">
        <v>-5.4267853737604795E-2</v>
      </c>
      <c r="CA18" s="331">
        <v>1.0800031744393314E-2</v>
      </c>
      <c r="CB18" s="365"/>
      <c r="CC18" s="355" t="s">
        <v>244</v>
      </c>
      <c r="CD18" s="384">
        <v>0.24754134744536482</v>
      </c>
      <c r="CE18" s="330">
        <v>4.474422744862093E-2</v>
      </c>
      <c r="CF18" s="330">
        <v>0.19496105851910714</v>
      </c>
      <c r="CG18" s="330">
        <v>3.6684952579094767E-3</v>
      </c>
      <c r="CH18" s="330">
        <v>-8.4832160620935793E-2</v>
      </c>
      <c r="CI18" s="330">
        <v>-0.34965712634524165</v>
      </c>
      <c r="CJ18" s="330">
        <v>8.024313834116921E-2</v>
      </c>
      <c r="CK18" s="331">
        <v>7.2999305304098346E-3</v>
      </c>
      <c r="CL18" s="365"/>
      <c r="CM18" s="355" t="s">
        <v>244</v>
      </c>
      <c r="CN18" s="384">
        <v>-6.8891593377839996E-2</v>
      </c>
      <c r="CO18" s="330">
        <v>-0.19392776350070712</v>
      </c>
      <c r="CP18" s="330">
        <v>-6.6230823966987359E-2</v>
      </c>
      <c r="CQ18" s="330">
        <v>1.5529792926919809E-2</v>
      </c>
      <c r="CR18" s="330">
        <v>6.677946461260667E-2</v>
      </c>
      <c r="CS18" s="330">
        <v>0.47844792552816795</v>
      </c>
      <c r="CT18" s="330">
        <v>-2.1411357186571976E-2</v>
      </c>
      <c r="CU18" s="331">
        <v>5.9999945965164385E-3</v>
      </c>
      <c r="CV18" s="365"/>
      <c r="CW18" s="355" t="s">
        <v>244</v>
      </c>
      <c r="CX18" s="384">
        <v>2.8203032554128871E-2</v>
      </c>
      <c r="CY18" s="330">
        <v>0.14906215286443439</v>
      </c>
      <c r="CZ18" s="330">
        <v>4.5706761295155947E-2</v>
      </c>
      <c r="DA18" s="330">
        <v>-2.3762564842368814E-2</v>
      </c>
      <c r="DB18" s="330">
        <v>-4.1024137333564394E-2</v>
      </c>
      <c r="DC18" s="330">
        <v>-0.65812968202542044</v>
      </c>
      <c r="DD18" s="330">
        <v>-1.2681515334743446E-2</v>
      </c>
      <c r="DE18" s="331">
        <v>7.9999629240738029E-3</v>
      </c>
      <c r="DF18" s="365"/>
      <c r="DG18" s="355" t="s">
        <v>244</v>
      </c>
      <c r="DH18" s="384">
        <v>4.9688350505076764E-2</v>
      </c>
      <c r="DI18" s="330">
        <v>1.2158663100692974E-3</v>
      </c>
      <c r="DJ18" s="330">
        <v>3.0248589702572687E-2</v>
      </c>
      <c r="DK18" s="330">
        <v>-8.4702002198753477E-3</v>
      </c>
      <c r="DL18" s="330">
        <v>7.1368014343094919E-3</v>
      </c>
      <c r="DM18" s="330">
        <v>1.3326222126929677</v>
      </c>
      <c r="DN18" s="330">
        <v>3.6051527331422611E-2</v>
      </c>
      <c r="DO18" s="331">
        <v>1.0000041261493429E-2</v>
      </c>
      <c r="DP18" s="365"/>
      <c r="DQ18" s="355" t="s">
        <v>244</v>
      </c>
      <c r="DR18" s="384">
        <v>8.742272224610706E-2</v>
      </c>
      <c r="DS18" s="330">
        <v>3.3611586682121192E-2</v>
      </c>
      <c r="DT18" s="330">
        <v>8.0996111634573334E-2</v>
      </c>
      <c r="DU18" s="330">
        <v>5.2189317823373785E-2</v>
      </c>
      <c r="DV18" s="330">
        <v>1.632437262383642E-2</v>
      </c>
      <c r="DW18" s="330">
        <v>-0.97692417285959188</v>
      </c>
      <c r="DX18" s="330">
        <v>3.7046451179661349E-2</v>
      </c>
      <c r="DY18" s="331">
        <v>2.0000069566758542E-2</v>
      </c>
      <c r="DZ18" s="365"/>
      <c r="EA18" s="355" t="s">
        <v>244</v>
      </c>
      <c r="EB18" s="384">
        <v>-1.2188621293034133E-3</v>
      </c>
      <c r="EC18" s="330">
        <v>-4.8331375167438628E-2</v>
      </c>
      <c r="ED18" s="330">
        <v>-1.4636068665038797E-2</v>
      </c>
      <c r="EE18" s="330">
        <v>-5.2194447696829347E-3</v>
      </c>
      <c r="EF18" s="330">
        <v>6.4742578450200823E-3</v>
      </c>
      <c r="EG18" s="330">
        <v>3.001194981079466</v>
      </c>
      <c r="EH18" s="330">
        <v>-3.4990768510151597E-3</v>
      </c>
      <c r="EI18" s="331">
        <v>1.9999983979231608E-2</v>
      </c>
      <c r="EJ18" s="365"/>
      <c r="EK18" s="355" t="s">
        <v>244</v>
      </c>
      <c r="EL18" s="384">
        <v>-1.2660729854772628E-2</v>
      </c>
      <c r="EM18" s="330">
        <v>0.10776415645067138</v>
      </c>
      <c r="EN18" s="330">
        <v>1.9738587986409852E-2</v>
      </c>
      <c r="EO18" s="330">
        <v>1.8145320003148755E-2</v>
      </c>
      <c r="EP18" s="330">
        <v>-8.5093609716117933E-3</v>
      </c>
      <c r="EQ18" s="330">
        <v>10.185216525634644</v>
      </c>
      <c r="ER18" s="330">
        <v>2.9313613942422316E-2</v>
      </c>
      <c r="ES18" s="331">
        <v>5.9999349296511783E-3</v>
      </c>
      <c r="ET18" s="365"/>
      <c r="EU18" s="355" t="s">
        <v>244</v>
      </c>
      <c r="EV18" s="384">
        <v>-1.9762035505736311E-3</v>
      </c>
      <c r="EW18" s="330">
        <v>6.0185185185185265E-2</v>
      </c>
      <c r="EX18" s="330">
        <v>-1.4970359835989516E-2</v>
      </c>
      <c r="EY18" s="330">
        <v>-3.5477598064182617E-2</v>
      </c>
      <c r="EZ18" s="330">
        <v>0.18082721601230042</v>
      </c>
      <c r="FA18" s="330">
        <v>-0.35834026816666742</v>
      </c>
      <c r="FB18" s="330">
        <v>5.3463620207028209E-3</v>
      </c>
      <c r="FC18" s="331"/>
      <c r="FD18" s="365"/>
      <c r="FE18" s="355" t="s">
        <v>244</v>
      </c>
      <c r="FF18" s="384">
        <v>6.974715247462202E-3</v>
      </c>
      <c r="FG18" s="330">
        <v>-9.4263864444722636E-2</v>
      </c>
      <c r="FH18" s="330">
        <v>-3.315426968201318E-3</v>
      </c>
      <c r="FI18" s="330">
        <v>-1.5330507148866605E-2</v>
      </c>
      <c r="FJ18" s="330">
        <v>6.2096605762929108E-2</v>
      </c>
      <c r="FK18" s="330">
        <v>-0.49266929286764499</v>
      </c>
      <c r="FL18" s="330">
        <v>-5.6792014069841825E-3</v>
      </c>
      <c r="FM18" s="331"/>
      <c r="FP18" s="355" t="s">
        <v>244</v>
      </c>
      <c r="FQ18" s="384">
        <v>7.4845393209647306E-3</v>
      </c>
      <c r="FR18" s="330">
        <v>0.16738315192536354</v>
      </c>
      <c r="FS18" s="330">
        <v>1.627262748924152E-2</v>
      </c>
      <c r="FT18" s="330">
        <v>5.9344794580423181E-2</v>
      </c>
      <c r="FU18" s="330">
        <v>-1.520118962294033E-2</v>
      </c>
      <c r="FV18" s="330">
        <v>-0.11552815409222025</v>
      </c>
      <c r="FW18" s="330">
        <v>2.6610437331882501E-2</v>
      </c>
      <c r="FX18" s="331"/>
      <c r="FZ18" s="355" t="s">
        <v>244</v>
      </c>
      <c r="GA18" s="384">
        <v>4.4570181976800877E-2</v>
      </c>
      <c r="GB18" s="330">
        <v>-5.5138551542218424E-2</v>
      </c>
      <c r="GC18" s="330">
        <v>4.087143077559835E-2</v>
      </c>
      <c r="GD18" s="330">
        <v>-7.16495551094622E-3</v>
      </c>
      <c r="GE18" s="330">
        <v>-6.0480536515335553E-2</v>
      </c>
      <c r="GF18" s="330">
        <v>0.36100463678516231</v>
      </c>
      <c r="GG18" s="330">
        <v>9.2254245530535173E-3</v>
      </c>
      <c r="GH18" s="331"/>
      <c r="GJ18" s="355" t="s">
        <v>244</v>
      </c>
      <c r="GK18" s="384">
        <v>1.1288871297846342E-2</v>
      </c>
      <c r="GL18" s="330">
        <v>-0.11615410555644622</v>
      </c>
      <c r="GM18" s="330">
        <v>-1.3738645735172837E-2</v>
      </c>
      <c r="GN18" s="330">
        <v>-3.385962189738171E-2</v>
      </c>
      <c r="GO18" s="330">
        <v>0.10081224070115209</v>
      </c>
      <c r="GP18" s="330">
        <v>2.4526954131982697</v>
      </c>
      <c r="GQ18" s="330">
        <v>2.4676013797063565E-2</v>
      </c>
      <c r="GR18" s="331"/>
      <c r="GT18" s="355" t="s">
        <v>244</v>
      </c>
      <c r="GU18" s="384">
        <v>-0.17530100195339315</v>
      </c>
      <c r="GV18" s="330">
        <v>0.10161915126950971</v>
      </c>
      <c r="GW18" s="330">
        <v>-0.1352720219769471</v>
      </c>
      <c r="GX18" s="330">
        <v>3.2043042451682852E-3</v>
      </c>
      <c r="GY18" s="330">
        <v>-1.0066875047851136E-2</v>
      </c>
      <c r="GZ18" s="330">
        <v>2.223435536814956E-2</v>
      </c>
      <c r="HA18" s="330">
        <v>-7.8916910284217295E-2</v>
      </c>
      <c r="HB18" s="331"/>
      <c r="HD18" s="355" t="s">
        <v>244</v>
      </c>
      <c r="HE18" s="384">
        <v>-7.8058514718915548E-2</v>
      </c>
      <c r="HF18" s="330">
        <v>5.8575932956579972E-2</v>
      </c>
      <c r="HG18" s="330">
        <v>-7.4630653994178606E-2</v>
      </c>
      <c r="HH18" s="330">
        <v>3.2447000699368983E-2</v>
      </c>
      <c r="HI18" s="330">
        <v>-3.6601490045960292E-2</v>
      </c>
      <c r="HJ18" s="330">
        <v>0.11197127357670987</v>
      </c>
      <c r="HK18" s="330">
        <v>-2.4210152191069111E-2</v>
      </c>
      <c r="HL18" s="331"/>
      <c r="HN18" s="355" t="s">
        <v>244</v>
      </c>
      <c r="HO18" s="384">
        <v>2.3948271469986217E-2</v>
      </c>
      <c r="HP18" s="330">
        <v>2.1626105799143282E-2</v>
      </c>
      <c r="HQ18" s="330">
        <v>2.8949298478894634E-2</v>
      </c>
      <c r="HR18" s="330">
        <v>-2.8916732127650178E-3</v>
      </c>
      <c r="HS18" s="330">
        <v>4.2350140662194308E-2</v>
      </c>
      <c r="HT18" s="330">
        <v>-0.29794788103960135</v>
      </c>
      <c r="HU18" s="330">
        <v>6.2237267997238312E-3</v>
      </c>
      <c r="HV18" s="331"/>
      <c r="HX18" s="355" t="s">
        <v>244</v>
      </c>
      <c r="HY18" s="384">
        <v>7.5244429983068073E-2</v>
      </c>
      <c r="HZ18" s="330">
        <v>-0.15033250498757492</v>
      </c>
      <c r="IA18" s="330">
        <v>4.5809622048886868E-2</v>
      </c>
      <c r="IB18" s="330">
        <v>5.101935142760459E-3</v>
      </c>
      <c r="IC18" s="330">
        <v>1.319937288077703E-2</v>
      </c>
      <c r="ID18" s="330">
        <v>-0.46138279237506441</v>
      </c>
      <c r="IE18" s="330">
        <v>1.1509624363303427E-2</v>
      </c>
      <c r="IF18" s="331"/>
      <c r="IH18" s="355" t="s">
        <v>244</v>
      </c>
      <c r="II18" s="384">
        <v>9.3466143018646586E-2</v>
      </c>
      <c r="IJ18" s="330">
        <v>7.6571984091185291E-2</v>
      </c>
      <c r="IK18" s="330">
        <v>9.9710750441909052E-2</v>
      </c>
      <c r="IL18" s="330">
        <v>-8.6181735481793125E-3</v>
      </c>
      <c r="IM18" s="330">
        <v>-8.9559292636722243E-2</v>
      </c>
      <c r="IN18" s="330">
        <v>-0.87866729924549669</v>
      </c>
      <c r="IO18" s="330">
        <v>1.6713567549968226E-2</v>
      </c>
      <c r="IP18" s="331"/>
      <c r="IR18" s="355" t="s">
        <v>244</v>
      </c>
      <c r="IS18" s="384">
        <v>2.3846047721658766E-2</v>
      </c>
      <c r="IT18" s="330">
        <v>5.9302383421275272E-2</v>
      </c>
      <c r="IU18" s="330">
        <v>1.2397870619742204E-2</v>
      </c>
      <c r="IV18" s="330">
        <v>-5.4810849093862753E-3</v>
      </c>
      <c r="IW18" s="330">
        <v>9.4255597349485756E-2</v>
      </c>
      <c r="IX18" s="330">
        <v>1.7352421796165489</v>
      </c>
      <c r="IY18" s="330">
        <v>3.0057891113557604E-2</v>
      </c>
      <c r="IZ18" s="331"/>
      <c r="JB18" s="355" t="s">
        <v>244</v>
      </c>
      <c r="JC18" s="384">
        <v>-5.8106600062348031E-2</v>
      </c>
      <c r="JD18" s="330">
        <v>5.0986922308652233E-2</v>
      </c>
      <c r="JE18" s="330">
        <v>-4.010635968186653E-2</v>
      </c>
      <c r="JF18" s="330">
        <v>6.6753410404536348E-2</v>
      </c>
      <c r="JG18" s="330">
        <v>1.3514948050052265E-2</v>
      </c>
      <c r="JH18" s="330">
        <v>0.60193682268849458</v>
      </c>
      <c r="JI18" s="330">
        <v>8.6209005328083922E-5</v>
      </c>
      <c r="JJ18" s="331"/>
      <c r="JL18" s="355" t="s">
        <v>244</v>
      </c>
      <c r="JM18" s="384">
        <v>3.3869510939941991E-2</v>
      </c>
      <c r="JN18" s="330">
        <v>-3.7109784472833154E-2</v>
      </c>
      <c r="JO18" s="330">
        <v>3.0448956841293451E-2</v>
      </c>
      <c r="JP18" s="330">
        <v>6.7577002872651803E-4</v>
      </c>
      <c r="JQ18" s="330">
        <v>1.1109001760943727E-2</v>
      </c>
      <c r="JR18" s="330">
        <v>-0.28627151822211988</v>
      </c>
      <c r="JS18" s="330">
        <v>1.2951139978102542E-2</v>
      </c>
      <c r="JT18" s="331"/>
      <c r="JV18" s="355" t="s">
        <v>244</v>
      </c>
      <c r="JW18" s="384">
        <v>9.8311141665817878E-2</v>
      </c>
      <c r="JX18" s="330">
        <v>-0.1103998201050458</v>
      </c>
      <c r="JY18" s="330">
        <v>6.1999257810288796E-2</v>
      </c>
      <c r="JZ18" s="330">
        <v>-2.8210098377929992E-2</v>
      </c>
      <c r="KA18" s="330">
        <v>1.9507173563992185E-3</v>
      </c>
      <c r="KB18" s="330">
        <v>1.1532659769697702</v>
      </c>
      <c r="KC18" s="330">
        <v>3.4726847288099043E-2</v>
      </c>
      <c r="KD18" s="331"/>
    </row>
    <row r="19" spans="1:290" x14ac:dyDescent="0.25">
      <c r="A19" s="356" t="s">
        <v>245</v>
      </c>
      <c r="B19" s="384">
        <v>0.11837626194771805</v>
      </c>
      <c r="C19" s="330">
        <v>-9.1941384736428045E-2</v>
      </c>
      <c r="D19" s="330">
        <v>6.9907742998352451E-2</v>
      </c>
      <c r="E19" s="330">
        <v>1.5067608476286595E-2</v>
      </c>
      <c r="F19" s="330">
        <v>-1.8454156852481845E-2</v>
      </c>
      <c r="G19" s="330">
        <v>-0.43195116988809767</v>
      </c>
      <c r="H19" s="330">
        <v>1.3737063079848391E-2</v>
      </c>
      <c r="I19" s="331">
        <v>-1.2581089841642491E-6</v>
      </c>
      <c r="J19" s="365"/>
      <c r="K19" s="356" t="s">
        <v>245</v>
      </c>
      <c r="L19" s="384">
        <v>3.1961069263513574E-2</v>
      </c>
      <c r="M19" s="330">
        <v>2.0211975557610867E-2</v>
      </c>
      <c r="N19" s="330">
        <v>2.3318766803093294E-2</v>
      </c>
      <c r="O19" s="330">
        <v>2.7609818556323874E-2</v>
      </c>
      <c r="P19" s="330">
        <v>-2.186649554813334E-2</v>
      </c>
      <c r="Q19" s="330">
        <v>-2.7038352984999757E-2</v>
      </c>
      <c r="R19" s="330">
        <v>1.9496471752303169E-2</v>
      </c>
      <c r="S19" s="331">
        <v>0</v>
      </c>
      <c r="T19" s="365"/>
      <c r="U19" s="356" t="s">
        <v>245</v>
      </c>
      <c r="V19" s="384">
        <v>-0.10048360274063735</v>
      </c>
      <c r="W19" s="330">
        <v>6.8116385130831472E-2</v>
      </c>
      <c r="X19" s="330">
        <v>-6.7670010141774276E-2</v>
      </c>
      <c r="Y19" s="330">
        <v>-6.3811978961901744E-2</v>
      </c>
      <c r="Z19" s="330">
        <v>3.9630436975202299E-2</v>
      </c>
      <c r="AA19" s="330">
        <v>0.3175190596619879</v>
      </c>
      <c r="AB19" s="330">
        <v>-4.3222672504698231E-2</v>
      </c>
      <c r="AC19" s="331">
        <v>7.6917105736770235E-3</v>
      </c>
      <c r="AD19" s="365"/>
      <c r="AE19" s="356" t="s">
        <v>245</v>
      </c>
      <c r="AF19" s="384">
        <v>0.14241338280175964</v>
      </c>
      <c r="AG19" s="330">
        <v>3.3120639274852336E-2</v>
      </c>
      <c r="AH19" s="330">
        <v>0.10314296504552892</v>
      </c>
      <c r="AI19" s="330">
        <v>1.2270202371952586E-2</v>
      </c>
      <c r="AJ19" s="330">
        <v>-1.8074426783713543E-3</v>
      </c>
      <c r="AK19" s="330">
        <v>-0.38728153470759019</v>
      </c>
      <c r="AL19" s="330">
        <v>4.5780798949381044E-2</v>
      </c>
      <c r="AM19" s="331">
        <v>1.2599936775584769E-2</v>
      </c>
      <c r="AN19" s="365"/>
      <c r="AO19" s="356" t="s">
        <v>245</v>
      </c>
      <c r="AP19" s="384">
        <v>0.12382636040886306</v>
      </c>
      <c r="AQ19" s="330">
        <v>-6.2822762500673368E-2</v>
      </c>
      <c r="AR19" s="330">
        <v>8.923738211653319E-2</v>
      </c>
      <c r="AS19" s="330">
        <v>1.5726551146713175E-2</v>
      </c>
      <c r="AT19" s="330">
        <v>1.8590478858934032E-2</v>
      </c>
      <c r="AU19" s="330">
        <v>-0.12068839720555254</v>
      </c>
      <c r="AV19" s="330">
        <v>5.4817462291961605E-2</v>
      </c>
      <c r="AW19" s="331">
        <v>1.7800047444764051E-2</v>
      </c>
      <c r="AX19" s="365"/>
      <c r="AY19" s="356" t="s">
        <v>245</v>
      </c>
      <c r="AZ19" s="384">
        <v>8.507352644705693E-2</v>
      </c>
      <c r="BA19" s="330">
        <v>7.5116869678759773E-2</v>
      </c>
      <c r="BB19" s="330">
        <v>7.0158990690508752E-2</v>
      </c>
      <c r="BC19" s="330">
        <v>6.9298484698648175E-2</v>
      </c>
      <c r="BD19" s="330">
        <v>2.4667289022299976E-2</v>
      </c>
      <c r="BE19" s="330">
        <v>-9.0029352888095854E-2</v>
      </c>
      <c r="BF19" s="330">
        <v>6.6444691819786295E-2</v>
      </c>
      <c r="BG19" s="331">
        <v>1.6599936207207101E-2</v>
      </c>
      <c r="BH19" s="365"/>
      <c r="BI19" s="356" t="s">
        <v>245</v>
      </c>
      <c r="BJ19" s="384">
        <v>-4.7141241114402521E-3</v>
      </c>
      <c r="BK19" s="330">
        <v>2.2038730572174401E-2</v>
      </c>
      <c r="BL19" s="330">
        <v>-2.8716913735044648E-3</v>
      </c>
      <c r="BM19" s="330">
        <v>-1.0588313579769667E-2</v>
      </c>
      <c r="BN19" s="330">
        <v>4.0511972134648945E-2</v>
      </c>
      <c r="BO19" s="330">
        <v>1.0631404374636677</v>
      </c>
      <c r="BP19" s="330">
        <v>2.1739240138612934E-2</v>
      </c>
      <c r="BQ19" s="331">
        <v>1.0500029731117522E-2</v>
      </c>
      <c r="BR19" s="365"/>
      <c r="BS19" s="356" t="s">
        <v>245</v>
      </c>
      <c r="BT19" s="384">
        <v>-0.32860861479103315</v>
      </c>
      <c r="BU19" s="330">
        <v>-9.322695764279447E-2</v>
      </c>
      <c r="BV19" s="330">
        <v>-0.27181023468918941</v>
      </c>
      <c r="BW19" s="330">
        <v>-3.7149300261948424E-2</v>
      </c>
      <c r="BX19" s="330">
        <v>4.0422185116773292E-2</v>
      </c>
      <c r="BY19" s="330">
        <v>3.0167591592520727E-2</v>
      </c>
      <c r="BZ19" s="330">
        <v>-0.16478907491881511</v>
      </c>
      <c r="CA19" s="331">
        <v>7.8000036792470733E-3</v>
      </c>
      <c r="CB19" s="365"/>
      <c r="CC19" s="356" t="s">
        <v>245</v>
      </c>
      <c r="CD19" s="384">
        <v>0.48926485699385025</v>
      </c>
      <c r="CE19" s="330">
        <v>4.4744433500785163E-2</v>
      </c>
      <c r="CF19" s="330">
        <v>0.33870364416418625</v>
      </c>
      <c r="CG19" s="330">
        <v>3.6683768684325274E-3</v>
      </c>
      <c r="CH19" s="330">
        <v>-7.8037808662903149E-2</v>
      </c>
      <c r="CI19" s="330">
        <v>-0.54412761575836877</v>
      </c>
      <c r="CJ19" s="330">
        <v>0.14849425357248322</v>
      </c>
      <c r="CK19" s="331">
        <v>4.4000215301878724E-3</v>
      </c>
      <c r="CL19" s="365"/>
      <c r="CM19" s="356" t="s">
        <v>245</v>
      </c>
      <c r="CN19" s="384">
        <v>-1.0146312684837832E-2</v>
      </c>
      <c r="CO19" s="330">
        <v>-0.19392752802551172</v>
      </c>
      <c r="CP19" s="330">
        <v>-1.0319722624366917E-2</v>
      </c>
      <c r="CQ19" s="330">
        <v>1.5530109310142952E-2</v>
      </c>
      <c r="CR19" s="330">
        <v>5.321786287189282E-2</v>
      </c>
      <c r="CS19" s="330">
        <v>0.35389513756298174</v>
      </c>
      <c r="CT19" s="330">
        <v>2.0838610490662482E-3</v>
      </c>
      <c r="CU19" s="331">
        <v>3.0000082015500472E-3</v>
      </c>
      <c r="CV19" s="365"/>
      <c r="CW19" s="356" t="s">
        <v>245</v>
      </c>
      <c r="CX19" s="384">
        <v>-5.5844504825442532E-3</v>
      </c>
      <c r="CY19" s="330">
        <v>0.14906159056643195</v>
      </c>
      <c r="CZ19" s="330">
        <v>8.4979567276643846E-3</v>
      </c>
      <c r="DA19" s="330">
        <v>-2.3762753830383967E-2</v>
      </c>
      <c r="DB19" s="330">
        <v>-3.5478832966098127E-2</v>
      </c>
      <c r="DC19" s="330">
        <v>-0.44079045977645687</v>
      </c>
      <c r="DD19" s="330">
        <v>-1.793688758662736E-2</v>
      </c>
      <c r="DE19" s="331">
        <v>5.0000031941480573E-3</v>
      </c>
      <c r="DF19" s="365"/>
      <c r="DG19" s="356" t="s">
        <v>245</v>
      </c>
      <c r="DH19" s="384">
        <v>8.769931878894412E-3</v>
      </c>
      <c r="DI19" s="330">
        <v>1.2160792463757058E-3</v>
      </c>
      <c r="DJ19" s="330">
        <v>-7.2499935315273939E-3</v>
      </c>
      <c r="DK19" s="330">
        <v>-8.4703985202036376E-3</v>
      </c>
      <c r="DL19" s="330">
        <v>6.9113023332778513E-4</v>
      </c>
      <c r="DM19" s="330">
        <v>0.39905839211908389</v>
      </c>
      <c r="DN19" s="330">
        <v>6.6170070203746423E-3</v>
      </c>
      <c r="DO19" s="331">
        <v>6.999989136140603E-3</v>
      </c>
      <c r="DP19" s="365"/>
      <c r="DQ19" s="356" t="s">
        <v>245</v>
      </c>
      <c r="DR19" s="384">
        <v>1.1682354196331323E-2</v>
      </c>
      <c r="DS19" s="330">
        <v>3.3611366856013632E-2</v>
      </c>
      <c r="DT19" s="330">
        <v>1.3590601424934068E-2</v>
      </c>
      <c r="DU19" s="330">
        <v>5.2189528255303236E-2</v>
      </c>
      <c r="DV19" s="330">
        <v>1.4093932928863611E-2</v>
      </c>
      <c r="DW19" s="330">
        <v>-1.1314407056372349</v>
      </c>
      <c r="DX19" s="330">
        <v>1.5252157769483925E-3</v>
      </c>
      <c r="DY19" s="331">
        <v>3.000000103292625E-2</v>
      </c>
      <c r="DZ19" s="365"/>
      <c r="EA19" s="356" t="s">
        <v>245</v>
      </c>
      <c r="EB19" s="384">
        <v>5.2836949385012552E-3</v>
      </c>
      <c r="EC19" s="330">
        <v>-4.8331375167438628E-2</v>
      </c>
      <c r="ED19" s="330">
        <v>-8.4699892646614428E-3</v>
      </c>
      <c r="EE19" s="330">
        <v>-5.2194447696829347E-3</v>
      </c>
      <c r="EF19" s="330">
        <v>-5.6338418613904366E-2</v>
      </c>
      <c r="EG19" s="330">
        <v>-2.0427545416138573</v>
      </c>
      <c r="EH19" s="330">
        <v>-5.0376503781283727E-3</v>
      </c>
      <c r="EI19" s="331">
        <v>8.9999969914768635E-2</v>
      </c>
      <c r="EJ19" s="365"/>
      <c r="EK19" s="356" t="s">
        <v>245</v>
      </c>
      <c r="EL19" s="384">
        <v>-1.3562244182723714E-2</v>
      </c>
      <c r="EM19" s="330">
        <v>0.10776415645067138</v>
      </c>
      <c r="EN19" s="330">
        <v>1.8180356501477406E-2</v>
      </c>
      <c r="EO19" s="330">
        <v>1.8145320003148755E-2</v>
      </c>
      <c r="EP19" s="330">
        <v>0.64903061475760404</v>
      </c>
      <c r="EQ19" s="330">
        <v>7.4342030629608624</v>
      </c>
      <c r="ER19" s="330">
        <v>0.11278631918071479</v>
      </c>
      <c r="ES19" s="331"/>
      <c r="ET19" s="365"/>
      <c r="EU19" s="356" t="s">
        <v>245</v>
      </c>
      <c r="EV19" s="384">
        <v>-4.3188269368859339E-3</v>
      </c>
      <c r="EW19" s="330">
        <v>6.0185185185185265E-2</v>
      </c>
      <c r="EX19" s="330">
        <v>-1.7756399970454834E-2</v>
      </c>
      <c r="EY19" s="330">
        <v>-3.5477598064182617E-2</v>
      </c>
      <c r="EZ19" s="330">
        <v>3.7752546422433635E-2</v>
      </c>
      <c r="FA19" s="330">
        <v>-0.46810105056851753</v>
      </c>
      <c r="FB19" s="330">
        <v>-1.2141842595637329E-2</v>
      </c>
      <c r="FC19" s="331"/>
      <c r="FD19" s="365"/>
      <c r="FE19" s="356" t="s">
        <v>245</v>
      </c>
      <c r="FF19" s="384">
        <v>1.5731218090457137E-2</v>
      </c>
      <c r="FG19" s="330">
        <v>-9.4263864444722636E-2</v>
      </c>
      <c r="FH19" s="330">
        <v>3.7210146571675711E-3</v>
      </c>
      <c r="FI19" s="330">
        <v>-1.5330507148866605E-2</v>
      </c>
      <c r="FJ19" s="330">
        <v>4.4794212700815716E-3</v>
      </c>
      <c r="FK19" s="330">
        <v>6.9865525120341027E-2</v>
      </c>
      <c r="FL19" s="330">
        <v>-1.3015612649260946E-3</v>
      </c>
      <c r="FM19" s="331"/>
      <c r="FP19" s="356" t="s">
        <v>245</v>
      </c>
      <c r="FQ19" s="384">
        <v>4.7225429884042809E-3</v>
      </c>
      <c r="FR19" s="330">
        <v>0.16738315192536354</v>
      </c>
      <c r="FS19" s="330">
        <v>1.1230164112301625E-2</v>
      </c>
      <c r="FT19" s="330">
        <v>5.9344794580423181E-2</v>
      </c>
      <c r="FU19" s="330">
        <v>-2.9752926008489597E-2</v>
      </c>
      <c r="FV19" s="330">
        <v>-0.39500097076724378</v>
      </c>
      <c r="FW19" s="330">
        <v>1.580909848931401E-2</v>
      </c>
      <c r="FX19" s="331"/>
      <c r="FZ19" s="356" t="s">
        <v>245</v>
      </c>
      <c r="GA19" s="384">
        <v>4.6682790317272564E-2</v>
      </c>
      <c r="GB19" s="330">
        <v>-5.5138551542218424E-2</v>
      </c>
      <c r="GC19" s="330">
        <v>0.18659937485549771</v>
      </c>
      <c r="GD19" s="330">
        <v>-7.16495551094622E-3</v>
      </c>
      <c r="GE19" s="330">
        <v>-5.8958437376313996E-2</v>
      </c>
      <c r="GF19" s="330">
        <v>0.10429747453606816</v>
      </c>
      <c r="GG19" s="330">
        <v>1.6883656305494044E-2</v>
      </c>
      <c r="GH19" s="331"/>
      <c r="GJ19" s="356" t="s">
        <v>245</v>
      </c>
      <c r="GK19" s="384">
        <v>1.2714144958269913E-2</v>
      </c>
      <c r="GL19" s="330">
        <v>-0.11615410555644622</v>
      </c>
      <c r="GM19" s="330">
        <v>-1.1913578917906469E-2</v>
      </c>
      <c r="GN19" s="330">
        <v>-3.385962189738171E-2</v>
      </c>
      <c r="GO19" s="330">
        <v>-0.12806877017977039</v>
      </c>
      <c r="GP19" s="330">
        <v>3.8939162297049719</v>
      </c>
      <c r="GQ19" s="330">
        <v>-3.8154165506366286E-3</v>
      </c>
      <c r="GR19" s="331"/>
      <c r="GT19" s="356" t="s">
        <v>245</v>
      </c>
      <c r="GU19" s="384">
        <v>4.2605741285213256E-4</v>
      </c>
      <c r="GV19" s="330">
        <v>0.10161915126950971</v>
      </c>
      <c r="GW19" s="330">
        <v>2.1220800699007388E-2</v>
      </c>
      <c r="GX19" s="330">
        <v>3.2043042451682852E-3</v>
      </c>
      <c r="GY19" s="330">
        <v>-1.4831581273479137E-2</v>
      </c>
      <c r="GZ19" s="330">
        <v>-0.30882789566492569</v>
      </c>
      <c r="HA19" s="330">
        <v>-6.5180163862800242E-3</v>
      </c>
      <c r="HB19" s="331"/>
      <c r="HD19" s="356" t="s">
        <v>245</v>
      </c>
      <c r="HE19" s="384">
        <v>3.6791807279447614E-2</v>
      </c>
      <c r="HF19" s="330">
        <v>5.8575932956579972E-2</v>
      </c>
      <c r="HG19" s="330">
        <v>1.9775943056549825E-2</v>
      </c>
      <c r="HH19" s="330">
        <v>3.2447000699368983E-2</v>
      </c>
      <c r="HI19" s="330">
        <v>3.1809987317021345E-2</v>
      </c>
      <c r="HJ19" s="330">
        <v>7.1181236482624907E-2</v>
      </c>
      <c r="HK19" s="330">
        <v>3.5355750391319968E-2</v>
      </c>
      <c r="HL19" s="331"/>
      <c r="HN19" s="356" t="s">
        <v>245</v>
      </c>
      <c r="HO19" s="384">
        <v>2.2139036407907275E-3</v>
      </c>
      <c r="HP19" s="330">
        <v>2.1626105799143282E-2</v>
      </c>
      <c r="HQ19" s="330">
        <v>1.0279446964497837E-2</v>
      </c>
      <c r="HR19" s="330">
        <v>-2.8916732127650178E-3</v>
      </c>
      <c r="HS19" s="330">
        <v>-1.3464646452098578E-2</v>
      </c>
      <c r="HT19" s="330">
        <v>0.1340600557246823</v>
      </c>
      <c r="HU19" s="330">
        <v>3.9252109001911683E-3</v>
      </c>
      <c r="HV19" s="331"/>
      <c r="HX19" s="356" t="s">
        <v>245</v>
      </c>
      <c r="HY19" s="384">
        <v>-2.0325885625824772E-3</v>
      </c>
      <c r="HZ19" s="330">
        <v>-0.15033338000070001</v>
      </c>
      <c r="IA19" s="330">
        <v>-1.483907243759542E-2</v>
      </c>
      <c r="IB19" s="330">
        <v>5.101822168111665E-3</v>
      </c>
      <c r="IC19" s="330">
        <v>-3.8253219132716794E-2</v>
      </c>
      <c r="ID19" s="330">
        <v>-0.62753197155077778</v>
      </c>
      <c r="IE19" s="330">
        <v>-3.4994355604863948E-2</v>
      </c>
      <c r="IF19" s="331"/>
      <c r="IH19" s="356" t="s">
        <v>245</v>
      </c>
      <c r="II19" s="384">
        <v>-2.8145965678627854E-3</v>
      </c>
      <c r="IJ19" s="330">
        <v>7.6572268913620789E-2</v>
      </c>
      <c r="IK19" s="330">
        <v>1.1628641524970418E-2</v>
      </c>
      <c r="IL19" s="330">
        <v>-8.6181745168725545E-3</v>
      </c>
      <c r="IM19" s="330">
        <v>-8.697936012633925E-3</v>
      </c>
      <c r="IN19" s="330">
        <v>-0.8463808101496979</v>
      </c>
      <c r="IO19" s="330">
        <v>-1.0305893483369456E-2</v>
      </c>
      <c r="IP19" s="331"/>
      <c r="IR19" s="356" t="s">
        <v>245</v>
      </c>
      <c r="IS19" s="384">
        <v>7.1309369088369346E-3</v>
      </c>
      <c r="IT19" s="330">
        <v>5.930338538677344E-2</v>
      </c>
      <c r="IU19" s="330">
        <v>-2.4808638813356805E-3</v>
      </c>
      <c r="IV19" s="330">
        <v>-5.4808209814275234E-3</v>
      </c>
      <c r="IW19" s="330">
        <v>-3.988136339118116E-2</v>
      </c>
      <c r="IX19" s="330">
        <v>0.86587489251934657</v>
      </c>
      <c r="IY19" s="330">
        <v>-5.0337177159361687E-5</v>
      </c>
      <c r="IZ19" s="331"/>
      <c r="JB19" s="356" t="s">
        <v>245</v>
      </c>
      <c r="JC19" s="384">
        <v>6.5553461871021542E-3</v>
      </c>
      <c r="JD19" s="330">
        <v>5.0987274312337745E-2</v>
      </c>
      <c r="JE19" s="330">
        <v>1.5495292842848341E-2</v>
      </c>
      <c r="JF19" s="330">
        <v>6.6753362256690707E-2</v>
      </c>
      <c r="JG19" s="330">
        <v>-1.0322378738272834E-2</v>
      </c>
      <c r="JH19" s="330">
        <v>1.1448004331772281</v>
      </c>
      <c r="JI19" s="330">
        <v>2.7580553690207683E-2</v>
      </c>
      <c r="JJ19" s="331"/>
      <c r="JL19" s="356" t="s">
        <v>245</v>
      </c>
      <c r="JM19" s="384">
        <v>1.2815297842848194E-2</v>
      </c>
      <c r="JN19" s="330">
        <v>-3.7110452718515853E-2</v>
      </c>
      <c r="JO19" s="330">
        <v>5.6896059914515063E-3</v>
      </c>
      <c r="JP19" s="330">
        <v>6.7559184107334033E-4</v>
      </c>
      <c r="JQ19" s="330">
        <v>3.7884037675332619E-2</v>
      </c>
      <c r="JR19" s="330">
        <v>1.1324718435728682</v>
      </c>
      <c r="JS19" s="330">
        <v>1.7705340095830729E-2</v>
      </c>
      <c r="JT19" s="331"/>
      <c r="JV19" s="356" t="s">
        <v>245</v>
      </c>
      <c r="JW19" s="384">
        <v>-9.055996492898391E-2</v>
      </c>
      <c r="JX19" s="330">
        <v>-0.11039894747155643</v>
      </c>
      <c r="JY19" s="330">
        <v>-9.3881411676106044E-2</v>
      </c>
      <c r="JZ19" s="330">
        <v>-2.8209922391252792E-2</v>
      </c>
      <c r="KA19" s="330">
        <v>3.2171054869521772E-2</v>
      </c>
      <c r="KB19" s="330">
        <v>-7.4970702270204123E-2</v>
      </c>
      <c r="KC19" s="330">
        <v>-5.6834149100709518E-2</v>
      </c>
      <c r="KD19" s="331"/>
    </row>
    <row r="20" spans="1:290" x14ac:dyDescent="0.25">
      <c r="A20" s="356" t="s">
        <v>247</v>
      </c>
      <c r="B20" s="384">
        <v>0.11987132208709292</v>
      </c>
      <c r="C20" s="330">
        <v>-2.0344217151848972E-2</v>
      </c>
      <c r="D20" s="330">
        <v>0.10136702767749708</v>
      </c>
      <c r="E20" s="330">
        <v>1.5067608476286595E-2</v>
      </c>
      <c r="F20" s="330">
        <v>-6.7600569839223763E-3</v>
      </c>
      <c r="G20" s="330">
        <v>-0.32823393681221169</v>
      </c>
      <c r="H20" s="330">
        <v>2.2478937419411413E-2</v>
      </c>
      <c r="I20" s="331">
        <v>2.788659451618473E-6</v>
      </c>
      <c r="J20" s="365"/>
      <c r="K20" s="356" t="s">
        <v>247</v>
      </c>
      <c r="L20" s="384">
        <v>4.819180032453426E-2</v>
      </c>
      <c r="M20" s="330">
        <v>-7.3084004441258746E-2</v>
      </c>
      <c r="N20" s="330">
        <v>3.5656377152996653E-2</v>
      </c>
      <c r="O20" s="330">
        <v>2.7609818556323874E-2</v>
      </c>
      <c r="P20" s="330">
        <v>1.776748728771604E-2</v>
      </c>
      <c r="Q20" s="330">
        <v>-8.4904339279155985E-2</v>
      </c>
      <c r="R20" s="330">
        <v>2.21359497648288E-2</v>
      </c>
      <c r="S20" s="331">
        <v>0</v>
      </c>
      <c r="T20" s="365"/>
      <c r="U20" s="356" t="s">
        <v>247</v>
      </c>
      <c r="V20" s="384">
        <v>-0.15004588722770951</v>
      </c>
      <c r="W20" s="330">
        <v>8.9705127399779511E-2</v>
      </c>
      <c r="X20" s="330">
        <v>-0.12242818107968396</v>
      </c>
      <c r="Y20" s="330">
        <v>-6.3811978961901744E-2</v>
      </c>
      <c r="Z20" s="330">
        <v>4.3821121243579775E-3</v>
      </c>
      <c r="AA20" s="330">
        <v>0.290755589177078</v>
      </c>
      <c r="AB20" s="330">
        <v>-6.267560867191968E-2</v>
      </c>
      <c r="AC20" s="331">
        <v>1.1000035721299999E-2</v>
      </c>
      <c r="AD20" s="365"/>
      <c r="AE20" s="356" t="s">
        <v>247</v>
      </c>
      <c r="AF20" s="384">
        <v>0.17322916384046169</v>
      </c>
      <c r="AG20" s="330">
        <v>3.3120639274852336E-2</v>
      </c>
      <c r="AH20" s="330">
        <v>0.13704100867491201</v>
      </c>
      <c r="AI20" s="330">
        <v>1.2270202371952586E-2</v>
      </c>
      <c r="AJ20" s="330">
        <v>-3.4231789181247307E-2</v>
      </c>
      <c r="AK20" s="330">
        <v>-0.36536856963262709</v>
      </c>
      <c r="AL20" s="330">
        <v>4.2085600682306892E-2</v>
      </c>
      <c r="AM20" s="331">
        <v>1.5614531145721998E-2</v>
      </c>
      <c r="AN20" s="365"/>
      <c r="AO20" s="356" t="s">
        <v>247</v>
      </c>
      <c r="AP20" s="384">
        <v>9.1330164798021723E-2</v>
      </c>
      <c r="AQ20" s="330">
        <v>-6.2822762500673368E-2</v>
      </c>
      <c r="AR20" s="330">
        <v>7.2940037089588003E-2</v>
      </c>
      <c r="AS20" s="330">
        <v>1.5726551146713175E-2</v>
      </c>
      <c r="AT20" s="330">
        <v>4.366129461861231E-2</v>
      </c>
      <c r="AU20" s="330">
        <v>-0.10524312225727432</v>
      </c>
      <c r="AV20" s="330">
        <v>4.2444172557960645E-2</v>
      </c>
      <c r="AW20" s="331">
        <v>2.1000005690462651E-2</v>
      </c>
      <c r="AX20" s="365"/>
      <c r="AY20" s="356" t="s">
        <v>247</v>
      </c>
      <c r="AZ20" s="384">
        <v>0.17748269770801439</v>
      </c>
      <c r="BA20" s="330">
        <v>7.5116869678759773E-2</v>
      </c>
      <c r="BB20" s="330">
        <v>0.15692654556634483</v>
      </c>
      <c r="BC20" s="330">
        <v>6.9298484698648175E-2</v>
      </c>
      <c r="BD20" s="330">
        <v>7.4650244770657875E-2</v>
      </c>
      <c r="BE20" s="330">
        <v>-0.10590237426481298</v>
      </c>
      <c r="BF20" s="330">
        <v>0.11202071368576089</v>
      </c>
      <c r="BG20" s="331">
        <v>-1.3605606759951467E-2</v>
      </c>
      <c r="BH20" s="365"/>
      <c r="BI20" s="356" t="s">
        <v>247</v>
      </c>
      <c r="BJ20" s="384">
        <v>-0.21199758589805587</v>
      </c>
      <c r="BK20" s="330">
        <v>2.2038730572174401E-2</v>
      </c>
      <c r="BL20" s="330">
        <v>-0.1882567782116015</v>
      </c>
      <c r="BM20" s="330">
        <v>-1.0588576743402535E-2</v>
      </c>
      <c r="BN20" s="330">
        <v>4.3514895732647364E-2</v>
      </c>
      <c r="BO20" s="330">
        <v>1.2065569870111559</v>
      </c>
      <c r="BP20" s="330">
        <v>-6.3004302378844218E-2</v>
      </c>
      <c r="BQ20" s="331">
        <v>1.9599979556200107E-2</v>
      </c>
      <c r="BR20" s="365"/>
      <c r="BS20" s="356" t="s">
        <v>247</v>
      </c>
      <c r="BT20" s="384">
        <v>-8.4166470835498372E-2</v>
      </c>
      <c r="BU20" s="330">
        <v>-9.322695764279447E-2</v>
      </c>
      <c r="BV20" s="330">
        <v>-8.6282517271193404E-2</v>
      </c>
      <c r="BW20" s="330">
        <v>-3.714904416293633E-2</v>
      </c>
      <c r="BX20" s="330">
        <v>-3.9449339545573288E-2</v>
      </c>
      <c r="BY20" s="330">
        <v>-1.912505565994219E-2</v>
      </c>
      <c r="BZ20" s="330">
        <v>-5.8639076128533529E-2</v>
      </c>
      <c r="CA20" s="331">
        <v>1.9787574823695885E-2</v>
      </c>
      <c r="CB20" s="365"/>
      <c r="CC20" s="356" t="s">
        <v>247</v>
      </c>
      <c r="CD20" s="384">
        <v>0.4061377288249402</v>
      </c>
      <c r="CE20" s="330">
        <v>4.474422744862093E-2</v>
      </c>
      <c r="CF20" s="330">
        <v>0.3253644341652866</v>
      </c>
      <c r="CG20" s="330">
        <v>3.6684952579094767E-3</v>
      </c>
      <c r="CH20" s="330">
        <v>0</v>
      </c>
      <c r="CI20" s="330">
        <v>-0.58734078264604639</v>
      </c>
      <c r="CJ20" s="330">
        <v>0.12421350571783239</v>
      </c>
      <c r="CK20" s="331">
        <v>7.3674737163083332E-3</v>
      </c>
      <c r="CL20" s="365"/>
      <c r="CM20" s="356" t="s">
        <v>247</v>
      </c>
      <c r="CN20" s="384">
        <v>-0.10859752231349433</v>
      </c>
      <c r="CO20" s="330">
        <v>-0.19392776350070712</v>
      </c>
      <c r="CP20" s="330">
        <v>-9.824716453085873E-2</v>
      </c>
      <c r="CQ20" s="330">
        <v>1.5529792926919809E-2</v>
      </c>
      <c r="CR20" s="330">
        <v>7.656723756705344E-3</v>
      </c>
      <c r="CS20" s="330">
        <v>0.44793326459836902</v>
      </c>
      <c r="CT20" s="330">
        <v>-4.934637956925144E-2</v>
      </c>
      <c r="CU20" s="331">
        <v>5.9989493164733622E-3</v>
      </c>
      <c r="CV20" s="365"/>
      <c r="CW20" s="356" t="s">
        <v>247</v>
      </c>
      <c r="CX20" s="384">
        <v>3.2050803353252028E-2</v>
      </c>
      <c r="CY20" s="330">
        <v>0.14906215286443439</v>
      </c>
      <c r="CZ20" s="330">
        <v>4.5523377596710102E-2</v>
      </c>
      <c r="DA20" s="330">
        <v>-2.3762564842368814E-2</v>
      </c>
      <c r="DB20" s="330">
        <v>2.9305877115142931E-2</v>
      </c>
      <c r="DC20" s="330">
        <v>-0.35261931369075195</v>
      </c>
      <c r="DD20" s="330">
        <v>8.8525735542073925E-3</v>
      </c>
      <c r="DE20" s="331">
        <v>8.0082617494600297E-3</v>
      </c>
      <c r="DF20" s="365"/>
      <c r="DG20" s="356" t="s">
        <v>247</v>
      </c>
      <c r="DH20" s="384">
        <v>6.8741835305897392E-2</v>
      </c>
      <c r="DI20" s="330">
        <v>1.2158663100692974E-3</v>
      </c>
      <c r="DJ20" s="330">
        <v>4.169400745139773E-2</v>
      </c>
      <c r="DK20" s="330">
        <v>-8.4702002198753477E-3</v>
      </c>
      <c r="DL20" s="330">
        <v>1.7682990141835341E-2</v>
      </c>
      <c r="DM20" s="330">
        <v>0.29672024166640359</v>
      </c>
      <c r="DN20" s="330">
        <v>3.6055527233859616E-2</v>
      </c>
      <c r="DO20" s="331">
        <v>9.9913700947790226E-3</v>
      </c>
      <c r="DP20" s="365"/>
      <c r="DQ20" s="356" t="s">
        <v>247</v>
      </c>
      <c r="DR20" s="384">
        <v>8.1173851317986982E-3</v>
      </c>
      <c r="DS20" s="330">
        <v>3.3611586682121192E-2</v>
      </c>
      <c r="DT20" s="330">
        <v>1.0006299151467179E-2</v>
      </c>
      <c r="DU20" s="330">
        <v>5.2189317823373785E-2</v>
      </c>
      <c r="DV20" s="330">
        <v>-8.0281808387088292E-3</v>
      </c>
      <c r="DW20" s="330">
        <v>-0.97495890744536207</v>
      </c>
      <c r="DX20" s="330">
        <v>-6.5481331808047395E-3</v>
      </c>
      <c r="DY20" s="331">
        <v>0.10800012784480131</v>
      </c>
      <c r="DZ20" s="365"/>
      <c r="EA20" s="356" t="s">
        <v>247</v>
      </c>
      <c r="EB20" s="384">
        <v>3.2946579659622927E-3</v>
      </c>
      <c r="EC20" s="330">
        <v>-4.8331375167438628E-2</v>
      </c>
      <c r="ED20" s="330">
        <v>-1.2952163993193716E-2</v>
      </c>
      <c r="EE20" s="330">
        <v>-5.2194447696829347E-3</v>
      </c>
      <c r="EF20" s="330">
        <v>-2.0538509190461175E-2</v>
      </c>
      <c r="EG20" s="330">
        <v>4.9688816855753641</v>
      </c>
      <c r="EH20" s="330">
        <v>-3.9137090590574027E-3</v>
      </c>
      <c r="EI20" s="331">
        <v>6.0000438629707123E-3</v>
      </c>
      <c r="EJ20" s="365"/>
      <c r="EK20" s="356" t="s">
        <v>247</v>
      </c>
      <c r="EL20" s="384">
        <v>-1.408360065459679E-2</v>
      </c>
      <c r="EM20" s="330">
        <v>0.10776415645067138</v>
      </c>
      <c r="EN20" s="330">
        <v>2.4980530973451334E-2</v>
      </c>
      <c r="EO20" s="330">
        <v>1.8145320003148755E-2</v>
      </c>
      <c r="EP20" s="330">
        <v>5.6657903753570818E-3</v>
      </c>
      <c r="EQ20" s="330">
        <v>5.9555229716520044</v>
      </c>
      <c r="ER20" s="330">
        <v>3.099935650822325E-2</v>
      </c>
      <c r="ES20" s="331">
        <v>6.0000197602225747E-3</v>
      </c>
      <c r="ET20" s="365"/>
      <c r="EU20" s="356" t="s">
        <v>247</v>
      </c>
      <c r="EV20" s="384">
        <v>-3.6282763865293881E-3</v>
      </c>
      <c r="EW20" s="330">
        <v>6.0185185185185265E-2</v>
      </c>
      <c r="EX20" s="330">
        <v>-2.3415078896383123E-2</v>
      </c>
      <c r="EY20" s="330">
        <v>-3.5477598064182617E-2</v>
      </c>
      <c r="EZ20" s="330">
        <v>2.3758081309835938E-2</v>
      </c>
      <c r="FA20" s="330">
        <v>-0.38049953544296883</v>
      </c>
      <c r="FB20" s="330">
        <v>-1.5652421716581436E-2</v>
      </c>
      <c r="FC20" s="331">
        <v>5.9999961569279945E-3</v>
      </c>
      <c r="FD20" s="365"/>
      <c r="FE20" s="356" t="s">
        <v>247</v>
      </c>
      <c r="FF20" s="384">
        <v>2.3591669170448032E-3</v>
      </c>
      <c r="FG20" s="330">
        <v>-9.4263864444722636E-2</v>
      </c>
      <c r="FH20" s="330">
        <v>-4.6591483748678383E-3</v>
      </c>
      <c r="FI20" s="330">
        <v>-1.5330507148866605E-2</v>
      </c>
      <c r="FJ20" s="330">
        <v>5.8166914565742538E-3</v>
      </c>
      <c r="FK20" s="330">
        <v>-0.18739681139328243</v>
      </c>
      <c r="FL20" s="330">
        <v>-1.1121053509345887E-2</v>
      </c>
      <c r="FM20" s="331">
        <v>5.9999717733280021E-3</v>
      </c>
      <c r="FP20" s="356" t="s">
        <v>247</v>
      </c>
      <c r="FQ20" s="384">
        <v>7.7889490102720418E-3</v>
      </c>
      <c r="FR20" s="330">
        <v>0.16738315192536354</v>
      </c>
      <c r="FS20" s="330">
        <v>1.2802907700752698E-2</v>
      </c>
      <c r="FT20" s="330">
        <v>5.9344794580423181E-2</v>
      </c>
      <c r="FU20" s="330">
        <v>4.997879160842952E-3</v>
      </c>
      <c r="FV20" s="330">
        <v>-0.3885631863018798</v>
      </c>
      <c r="FW20" s="330">
        <v>2.4639845705689487E-2</v>
      </c>
      <c r="FX20" s="331">
        <v>6.0000508425249177E-3</v>
      </c>
      <c r="FZ20" s="356" t="s">
        <v>247</v>
      </c>
      <c r="GA20" s="384">
        <v>6.1356509600058333E-2</v>
      </c>
      <c r="GB20" s="330">
        <v>-5.5138551542218424E-2</v>
      </c>
      <c r="GC20" s="330">
        <v>6.3314074432669329E-2</v>
      </c>
      <c r="GD20" s="330">
        <v>-7.16495551094622E-3</v>
      </c>
      <c r="GE20" s="330">
        <v>1.198196219117521E-2</v>
      </c>
      <c r="GF20" s="330">
        <v>0.38636075387464164</v>
      </c>
      <c r="GG20" s="330">
        <v>2.8704114997515132E-2</v>
      </c>
      <c r="GH20" s="331">
        <v>6.0000199221254798E-3</v>
      </c>
      <c r="GJ20" s="356" t="s">
        <v>247</v>
      </c>
      <c r="GK20" s="384">
        <v>2.1782308444711854E-2</v>
      </c>
      <c r="GL20" s="330">
        <v>-0.11615410555644622</v>
      </c>
      <c r="GM20" s="330">
        <v>-7.4477543742154763E-3</v>
      </c>
      <c r="GN20" s="330">
        <v>-3.385962189738171E-2</v>
      </c>
      <c r="GO20" s="330">
        <v>3.2727341097964963E-2</v>
      </c>
      <c r="GP20" s="330">
        <v>4.172547548692239</v>
      </c>
      <c r="GQ20" s="330">
        <v>4.560535008796579E-2</v>
      </c>
      <c r="GR20" s="331">
        <v>5.9999845742675527E-3</v>
      </c>
      <c r="GT20" s="356" t="s">
        <v>247</v>
      </c>
      <c r="GU20" s="384">
        <v>4.5027892066779505E-2</v>
      </c>
      <c r="GV20" s="330">
        <v>0.10161915126950971</v>
      </c>
      <c r="GW20" s="330">
        <v>7.1496473372466493E-2</v>
      </c>
      <c r="GX20" s="330">
        <v>3.2043042451682852E-3</v>
      </c>
      <c r="GY20" s="330">
        <v>5.9418099845575908E-4</v>
      </c>
      <c r="GZ20" s="330">
        <v>-0.41834893863878347</v>
      </c>
      <c r="HA20" s="330">
        <v>5.1038480194889576E-3</v>
      </c>
      <c r="HB20" s="331">
        <v>6.0000472444664953E-3</v>
      </c>
      <c r="HD20" s="356" t="s">
        <v>247</v>
      </c>
      <c r="HE20" s="384">
        <v>2.5787332812428267E-2</v>
      </c>
      <c r="HF20" s="330">
        <v>5.8575932956579972E-2</v>
      </c>
      <c r="HG20" s="330">
        <v>8.1677854847313543E-3</v>
      </c>
      <c r="HH20" s="330">
        <v>3.2447000699368983E-2</v>
      </c>
      <c r="HI20" s="330">
        <v>-6.6387451644633846E-2</v>
      </c>
      <c r="HJ20" s="330">
        <v>0.12982981065409024</v>
      </c>
      <c r="HK20" s="330">
        <v>1.5069932199261027E-2</v>
      </c>
      <c r="HL20" s="331">
        <v>5.9999983521863117E-3</v>
      </c>
      <c r="HN20" s="356" t="s">
        <v>247</v>
      </c>
      <c r="HO20" s="384">
        <v>3.2729106546246548E-3</v>
      </c>
      <c r="HP20" s="330">
        <v>2.1626105799143282E-2</v>
      </c>
      <c r="HQ20" s="330">
        <v>1.3592433160921675E-2</v>
      </c>
      <c r="HR20" s="330">
        <v>-2.8916732127650178E-3</v>
      </c>
      <c r="HS20" s="330">
        <v>6.4920047340856588E-2</v>
      </c>
      <c r="HT20" s="330">
        <v>9.1617639934762685E-2</v>
      </c>
      <c r="HU20" s="330">
        <v>1.6518746917337082E-2</v>
      </c>
      <c r="HV20" s="331">
        <v>5.9996345244390046E-3</v>
      </c>
      <c r="HX20" s="356" t="s">
        <v>247</v>
      </c>
      <c r="HY20" s="384">
        <v>3.2890523466913228E-2</v>
      </c>
      <c r="HZ20" s="330">
        <v>-0.15033250498757492</v>
      </c>
      <c r="IA20" s="330">
        <v>1.9809389082751303E-2</v>
      </c>
      <c r="IB20" s="330">
        <v>5.101935142760459E-3</v>
      </c>
      <c r="IC20" s="330">
        <v>2.7224156461536198E-2</v>
      </c>
      <c r="ID20" s="330">
        <v>-0.60192599751484188</v>
      </c>
      <c r="IE20" s="330">
        <v>-1.0127195272361162E-2</v>
      </c>
      <c r="IF20" s="331">
        <v>6.0003867015377341E-3</v>
      </c>
      <c r="IH20" s="356" t="s">
        <v>247</v>
      </c>
      <c r="II20" s="384">
        <v>2.28216947273501E-2</v>
      </c>
      <c r="IJ20" s="330">
        <v>7.6571984091185291E-2</v>
      </c>
      <c r="IK20" s="330">
        <v>3.795767101268073E-2</v>
      </c>
      <c r="IL20" s="330">
        <v>-8.6181735481793125E-3</v>
      </c>
      <c r="IM20" s="330">
        <v>1.8669544579942004E-2</v>
      </c>
      <c r="IN20" s="330">
        <v>-0.975393591061674</v>
      </c>
      <c r="IO20" s="330">
        <v>2.133933799416789E-3</v>
      </c>
      <c r="IP20" s="331">
        <v>6.0000016185052813E-3</v>
      </c>
      <c r="IR20" s="356" t="s">
        <v>247</v>
      </c>
      <c r="IS20" s="384">
        <v>-1.1866081964915743E-2</v>
      </c>
      <c r="IT20" s="330">
        <v>5.9302574737800741E-2</v>
      </c>
      <c r="IU20" s="330">
        <v>-2.5282663902045251E-2</v>
      </c>
      <c r="IV20" s="330">
        <v>-5.4809337383206714E-3</v>
      </c>
      <c r="IW20" s="330">
        <v>-4.1069688141446459E-2</v>
      </c>
      <c r="IX20" s="330">
        <v>19.224867858041783</v>
      </c>
      <c r="IY20" s="330">
        <v>-5.5671725568533078E-3</v>
      </c>
      <c r="IZ20" s="331">
        <v>6.0000132730308551E-3</v>
      </c>
      <c r="JB20" s="356" t="s">
        <v>247</v>
      </c>
      <c r="JC20" s="384">
        <v>1.1365572949194875E-2</v>
      </c>
      <c r="JD20" s="330">
        <v>5.0986732493984471E-2</v>
      </c>
      <c r="JE20" s="330">
        <v>2.3143317269124823E-2</v>
      </c>
      <c r="JF20" s="330">
        <v>6.6753248253547726E-2</v>
      </c>
      <c r="JG20" s="330">
        <v>5.8599998551971608E-2</v>
      </c>
      <c r="JH20" s="330">
        <v>-2.464612573954553E-2</v>
      </c>
      <c r="JI20" s="330">
        <v>3.6128486936296854E-2</v>
      </c>
      <c r="JJ20" s="331">
        <v>6.0000111947966376E-3</v>
      </c>
      <c r="JL20" s="356" t="s">
        <v>247</v>
      </c>
      <c r="JM20" s="384">
        <v>-3.7486122764334724E-2</v>
      </c>
      <c r="JN20" s="330">
        <v>-3.710995631716961E-2</v>
      </c>
      <c r="JO20" s="330">
        <v>-2.9509707642027257E-2</v>
      </c>
      <c r="JP20" s="330">
        <v>6.7569878254529069E-4</v>
      </c>
      <c r="JQ20" s="330">
        <v>-5.0396082249782731E-2</v>
      </c>
      <c r="JR20" s="330">
        <v>-0.20393630459469456</v>
      </c>
      <c r="JS20" s="330">
        <v>-3.0534661040616792E-2</v>
      </c>
      <c r="JT20" s="331">
        <v>5.9999944359858557E-3</v>
      </c>
      <c r="JV20" s="356" t="s">
        <v>247</v>
      </c>
      <c r="JW20" s="384">
        <v>-8.4186487208124994E-2</v>
      </c>
      <c r="JX20" s="330">
        <v>-0.11039894747155643</v>
      </c>
      <c r="JY20" s="330">
        <v>-9.6971299759466931E-2</v>
      </c>
      <c r="JZ20" s="330">
        <v>-2.8209922391252792E-2</v>
      </c>
      <c r="KA20" s="330">
        <v>3.9851618909479018E-2</v>
      </c>
      <c r="KB20" s="330">
        <v>2.1456998648819763</v>
      </c>
      <c r="KC20" s="330">
        <v>-3.6588681659759918E-2</v>
      </c>
      <c r="KD20" s="331">
        <v>5.9999620743138469E-3</v>
      </c>
    </row>
    <row r="21" spans="1:290" x14ac:dyDescent="0.25">
      <c r="A21" s="356" t="s">
        <v>243</v>
      </c>
      <c r="B21" s="384">
        <v>3.3738517853443055E-2</v>
      </c>
      <c r="C21" s="330">
        <v>-9.2035398230088494E-2</v>
      </c>
      <c r="D21" s="330">
        <v>1.4676226753304817E-2</v>
      </c>
      <c r="E21" s="330">
        <v>-0.12540933035926161</v>
      </c>
      <c r="F21" s="330">
        <v>-1.5671718733890051E-2</v>
      </c>
      <c r="G21" s="330">
        <v>-0.35626477541371154</v>
      </c>
      <c r="H21" s="330">
        <v>-6.3651050080775415E-2</v>
      </c>
      <c r="I21" s="331">
        <v>-7.5654657609869627E-2</v>
      </c>
      <c r="J21" s="365"/>
      <c r="K21" s="356" t="s">
        <v>243</v>
      </c>
      <c r="L21" s="384">
        <v>-1.4631702021045582E-2</v>
      </c>
      <c r="M21" s="330">
        <v>2.0142949967511363E-2</v>
      </c>
      <c r="N21" s="330">
        <v>-1.788671745611119E-2</v>
      </c>
      <c r="O21" s="330">
        <v>-0.29489649184686761</v>
      </c>
      <c r="P21" s="330">
        <v>-3.1947208547187571E-2</v>
      </c>
      <c r="Q21" s="330">
        <v>-8.3731178846860127E-2</v>
      </c>
      <c r="R21" s="330">
        <v>-0.12841830572808838</v>
      </c>
      <c r="S21" s="331">
        <v>-1.3502635610604732E-2</v>
      </c>
      <c r="T21" s="365"/>
      <c r="U21" s="356" t="s">
        <v>243</v>
      </c>
      <c r="V21" s="384">
        <v>-3.8851408617825663E-2</v>
      </c>
      <c r="W21" s="330">
        <v>6.8152866242038229E-2</v>
      </c>
      <c r="X21" s="330">
        <v>-2.3833614390106853E-2</v>
      </c>
      <c r="Y21" s="330">
        <v>-6.903186085885793E-2</v>
      </c>
      <c r="Z21" s="330">
        <v>-2.4128976412032072E-2</v>
      </c>
      <c r="AA21" s="330">
        <v>0.33026052104208409</v>
      </c>
      <c r="AB21" s="330">
        <v>-2.7589790540289698E-2</v>
      </c>
      <c r="AC21" s="331">
        <v>1.0686741596693959E-2</v>
      </c>
      <c r="AD21" s="365"/>
      <c r="AE21" s="356" t="s">
        <v>243</v>
      </c>
      <c r="AF21" s="384">
        <v>4.7970089238474914E-2</v>
      </c>
      <c r="AG21" s="330">
        <v>3.2995428344265484E-2</v>
      </c>
      <c r="AH21" s="330">
        <v>3.5241276056662468E-2</v>
      </c>
      <c r="AI21" s="330">
        <v>1.2234438290485277E-2</v>
      </c>
      <c r="AJ21" s="330">
        <v>1.7185940791662017E-2</v>
      </c>
      <c r="AK21" s="330">
        <v>-0.39951792708647177</v>
      </c>
      <c r="AL21" s="330">
        <v>1.2176037253330198E-2</v>
      </c>
      <c r="AM21" s="331">
        <v>1.5613198947834328E-2</v>
      </c>
      <c r="AN21" s="365"/>
      <c r="AO21" s="356" t="s">
        <v>243</v>
      </c>
      <c r="AP21" s="384">
        <v>-1.8006798828716714E-2</v>
      </c>
      <c r="AQ21" s="330">
        <v>-6.2728497209928763E-2</v>
      </c>
      <c r="AR21" s="330">
        <v>-1.9579486038491547E-2</v>
      </c>
      <c r="AS21" s="330">
        <v>1.5761535320538936E-2</v>
      </c>
      <c r="AT21" s="330">
        <v>1.3407455853499064E-2</v>
      </c>
      <c r="AU21" s="330">
        <v>-4.6663321625689903E-2</v>
      </c>
      <c r="AV21" s="330">
        <v>-7.8060185534353059E-3</v>
      </c>
      <c r="AW21" s="331">
        <v>2.0771094841844841E-2</v>
      </c>
      <c r="AX21" s="365"/>
      <c r="AY21" s="356" t="s">
        <v>243</v>
      </c>
      <c r="AZ21" s="384">
        <v>3.962160680010969E-2</v>
      </c>
      <c r="BA21" s="330">
        <v>7.5138575241223499E-2</v>
      </c>
      <c r="BB21" s="330">
        <v>3.7785090207647774E-2</v>
      </c>
      <c r="BC21" s="330">
        <v>6.9263547194082731E-2</v>
      </c>
      <c r="BD21" s="330">
        <v>-9.680542110358242E-3</v>
      </c>
      <c r="BE21" s="330">
        <v>-0.13368421052631574</v>
      </c>
      <c r="BF21" s="330">
        <v>4.0971456805138431E-2</v>
      </c>
      <c r="BG21" s="331">
        <v>1.9607350558325919E-2</v>
      </c>
      <c r="BH21" s="365"/>
      <c r="BI21" s="356" t="s">
        <v>243</v>
      </c>
      <c r="BJ21" s="384">
        <v>-4.9024132928919967E-2</v>
      </c>
      <c r="BK21" s="330">
        <v>2.1959136910445022E-2</v>
      </c>
      <c r="BL21" s="330">
        <v>-8.2659085939208274E-2</v>
      </c>
      <c r="BM21" s="330">
        <v>-1.0564306928831918E-2</v>
      </c>
      <c r="BN21" s="330">
        <v>3.7362876072553626E-2</v>
      </c>
      <c r="BO21" s="330">
        <v>1.1160388821385174</v>
      </c>
      <c r="BP21" s="330">
        <v>-2.5192595567562846E-3</v>
      </c>
      <c r="BQ21" s="331">
        <v>1.350186020154241E-2</v>
      </c>
      <c r="BR21" s="365"/>
      <c r="BS21" s="356" t="s">
        <v>243</v>
      </c>
      <c r="BT21" s="384">
        <v>-3.6228115791298282E-2</v>
      </c>
      <c r="BU21" s="330">
        <v>-9.3236173393124094E-2</v>
      </c>
      <c r="BV21" s="330">
        <v>-4.1358760429082222E-2</v>
      </c>
      <c r="BW21" s="330">
        <v>-3.7160878486207159E-2</v>
      </c>
      <c r="BX21" s="330">
        <v>2.355774264474924E-2</v>
      </c>
      <c r="BY21" s="330">
        <v>2.5839793281654728E-3</v>
      </c>
      <c r="BZ21" s="330">
        <v>-3.2406051732552538E-2</v>
      </c>
      <c r="CA21" s="331">
        <v>1.0818038167011032E-2</v>
      </c>
      <c r="CB21" s="365"/>
      <c r="CC21" s="356" t="s">
        <v>243</v>
      </c>
      <c r="CD21" s="384">
        <v>0.1785251798561151</v>
      </c>
      <c r="CE21" s="330">
        <v>4.4714609519884645E-2</v>
      </c>
      <c r="CF21" s="330">
        <v>0.12221807783165482</v>
      </c>
      <c r="CG21" s="330">
        <v>3.670086819258117E-3</v>
      </c>
      <c r="CH21" s="330">
        <v>-5.1145662847790502E-3</v>
      </c>
      <c r="CI21" s="330">
        <v>-0.53550973654066447</v>
      </c>
      <c r="CJ21" s="330">
        <v>5.4675678402098277E-2</v>
      </c>
      <c r="CK21" s="331">
        <v>7.3713323713323654E-3</v>
      </c>
      <c r="CL21" s="365"/>
      <c r="CM21" s="356" t="s">
        <v>243</v>
      </c>
      <c r="CN21" s="384">
        <v>-9.9533009797637628E-2</v>
      </c>
      <c r="CO21" s="330">
        <v>-0.19388560157790938</v>
      </c>
      <c r="CP21" s="330">
        <v>-8.2871703966319557E-2</v>
      </c>
      <c r="CQ21" s="330">
        <v>1.5531003027562459E-2</v>
      </c>
      <c r="CR21" s="330">
        <v>2.1591610117210952E-3</v>
      </c>
      <c r="CS21" s="330">
        <v>0.32059186189889044</v>
      </c>
      <c r="CT21" s="330">
        <v>-4.8493543758966938E-2</v>
      </c>
      <c r="CU21" s="331">
        <v>6.0043212013416881E-3</v>
      </c>
      <c r="CV21" s="365"/>
      <c r="CW21" s="356" t="s">
        <v>243</v>
      </c>
      <c r="CX21" s="384">
        <v>1.1016202291370077E-2</v>
      </c>
      <c r="CY21" s="330">
        <v>0.14900905309517992</v>
      </c>
      <c r="CZ21" s="330">
        <v>2.6818071998067152E-2</v>
      </c>
      <c r="DA21" s="330">
        <v>-2.3772649837385734E-2</v>
      </c>
      <c r="DB21" s="330">
        <v>-4.8527752128860201E-2</v>
      </c>
      <c r="DC21" s="330">
        <v>-0.42717086834733903</v>
      </c>
      <c r="DD21" s="330">
        <v>-1.0630277442702096E-2</v>
      </c>
      <c r="DE21" s="331">
        <v>8.009397693293464E-3</v>
      </c>
      <c r="DF21" s="365"/>
      <c r="DG21" s="356" t="s">
        <v>243</v>
      </c>
      <c r="DH21" s="384">
        <v>4.8077245448754594E-2</v>
      </c>
      <c r="DI21" s="330">
        <v>1.277683134582672E-3</v>
      </c>
      <c r="DJ21" s="330">
        <v>2.6588235294117708E-2</v>
      </c>
      <c r="DK21" s="330">
        <v>-8.4476877924962151E-3</v>
      </c>
      <c r="DL21" s="330">
        <v>-1.9193444037092961E-2</v>
      </c>
      <c r="DM21" s="330">
        <v>0.34311328443357791</v>
      </c>
      <c r="DN21" s="330">
        <v>2.1539790190251259E-2</v>
      </c>
      <c r="DO21" s="331">
        <v>9.9939965391814215E-3</v>
      </c>
      <c r="DP21" s="365"/>
      <c r="DQ21" s="356" t="s">
        <v>243</v>
      </c>
      <c r="DR21" s="384">
        <v>0.17561818239979518</v>
      </c>
      <c r="DS21" s="330">
        <v>3.3602722245852791E-2</v>
      </c>
      <c r="DT21" s="330">
        <v>0.15001146000458387</v>
      </c>
      <c r="DU21" s="330">
        <v>5.2157913683452746E-2</v>
      </c>
      <c r="DV21" s="330">
        <v>1.0334212840809279E-2</v>
      </c>
      <c r="DW21" s="330">
        <v>-1.1189320388349515</v>
      </c>
      <c r="DX21" s="330">
        <v>8.0948355173185479E-2</v>
      </c>
      <c r="DY21" s="331">
        <v>4.7995337995337936E-2</v>
      </c>
      <c r="DZ21" s="365"/>
      <c r="EA21" s="356" t="s">
        <v>243</v>
      </c>
      <c r="EB21" s="384">
        <v>1.1890832902506067E-2</v>
      </c>
      <c r="EC21" s="330">
        <v>-4.8353909465020606E-2</v>
      </c>
      <c r="ED21" s="330">
        <v>-2.1923268560039748E-3</v>
      </c>
      <c r="EE21" s="330">
        <v>-5.2081353354875666E-3</v>
      </c>
      <c r="EF21" s="330">
        <v>1.0554951033732305E-2</v>
      </c>
      <c r="EG21" s="330">
        <v>-1.989795918367347</v>
      </c>
      <c r="EH21" s="330">
        <v>6.0958076945194714E-3</v>
      </c>
      <c r="EI21" s="331">
        <v>4.4996552414422075E-2</v>
      </c>
      <c r="EJ21" s="365"/>
      <c r="EK21" s="356" t="s">
        <v>243</v>
      </c>
      <c r="EL21" s="384">
        <v>-6.4671399376142871E-2</v>
      </c>
      <c r="EM21" s="330">
        <v>0.10789189189189194</v>
      </c>
      <c r="EN21" s="330">
        <v>-2.7664036752222072E-2</v>
      </c>
      <c r="EO21" s="330">
        <v>1.8151941302354018E-2</v>
      </c>
      <c r="EP21" s="330">
        <v>0.98740174437385575</v>
      </c>
      <c r="EQ21" s="330">
        <v>9.3608247422680417</v>
      </c>
      <c r="ER21" s="330">
        <v>0.10606458988282363</v>
      </c>
      <c r="ES21" s="331"/>
      <c r="ET21" s="365"/>
      <c r="EU21" s="356" t="s">
        <v>243</v>
      </c>
      <c r="EV21" s="384">
        <v>-3.3895868671477342E-2</v>
      </c>
      <c r="EW21" s="330">
        <v>6.0109289617486301E-2</v>
      </c>
      <c r="EX21" s="330">
        <v>-3.8105998356614559E-2</v>
      </c>
      <c r="EY21" s="330">
        <v>-3.5468978718612723E-2</v>
      </c>
      <c r="EZ21" s="330">
        <v>2.9419732350869626E-2</v>
      </c>
      <c r="FA21" s="330">
        <v>-0.49402985074626871</v>
      </c>
      <c r="FB21" s="330">
        <v>-2.7254968838175565E-2</v>
      </c>
      <c r="FC21" s="331"/>
      <c r="FD21" s="365"/>
      <c r="FE21" s="356" t="s">
        <v>243</v>
      </c>
      <c r="FF21" s="384">
        <v>4.261397452684202E-2</v>
      </c>
      <c r="FG21" s="330">
        <v>-9.425625920471277E-2</v>
      </c>
      <c r="FH21" s="330">
        <v>2.2957821676454791E-2</v>
      </c>
      <c r="FI21" s="330">
        <v>-1.5331932446104856E-2</v>
      </c>
      <c r="FJ21" s="330">
        <v>0</v>
      </c>
      <c r="FK21" s="330">
        <v>2.7531956735496497E-2</v>
      </c>
      <c r="FL21" s="330">
        <v>8.1707679884398567E-3</v>
      </c>
      <c r="FM21" s="331"/>
      <c r="FP21" s="356" t="s">
        <v>243</v>
      </c>
      <c r="FQ21" s="384">
        <v>-1.84667199451993E-2</v>
      </c>
      <c r="FR21" s="330">
        <v>0.16727642276422758</v>
      </c>
      <c r="FS21" s="330">
        <v>-4.2797494780792969E-3</v>
      </c>
      <c r="FT21" s="330">
        <v>5.9318684792918193E-2</v>
      </c>
      <c r="FU21" s="330">
        <v>-1.6631578947368404E-2</v>
      </c>
      <c r="FV21" s="330">
        <v>-0.35885167464114825</v>
      </c>
      <c r="FW21" s="330">
        <v>9.9594245665805253E-3</v>
      </c>
      <c r="FX21" s="331"/>
      <c r="FZ21" s="356" t="s">
        <v>243</v>
      </c>
      <c r="GA21" s="384">
        <v>0.10023554043444133</v>
      </c>
      <c r="GB21" s="330">
        <v>-5.5023506877938298E-2</v>
      </c>
      <c r="GC21" s="330">
        <v>5.0948736764860045E-2</v>
      </c>
      <c r="GD21" s="330">
        <v>-7.1628427532177425E-3</v>
      </c>
      <c r="GE21" s="330">
        <v>9.0986940697916662E-4</v>
      </c>
      <c r="GF21" s="330">
        <v>8.6567164179104483E-2</v>
      </c>
      <c r="GG21" s="330">
        <v>3.6523009495982472E-2</v>
      </c>
      <c r="GH21" s="331"/>
      <c r="GJ21" s="356" t="s">
        <v>243</v>
      </c>
      <c r="GK21" s="384">
        <v>2.3971878634105066E-2</v>
      </c>
      <c r="GL21" s="330">
        <v>-0.11627049935507651</v>
      </c>
      <c r="GM21" s="330">
        <v>-2.7930174563591138E-3</v>
      </c>
      <c r="GN21" s="330">
        <v>-3.3855634464359491E-2</v>
      </c>
      <c r="GO21" s="330">
        <v>1.5346772899844954E-2</v>
      </c>
      <c r="GP21" s="330">
        <v>4.042582417582417</v>
      </c>
      <c r="GQ21" s="330">
        <v>2.594382361824232E-2</v>
      </c>
      <c r="GR21" s="331"/>
      <c r="GT21" s="356" t="s">
        <v>243</v>
      </c>
      <c r="GU21" s="384">
        <v>-0.22584724982577498</v>
      </c>
      <c r="GV21" s="330">
        <v>0.10175145954962474</v>
      </c>
      <c r="GW21" s="330">
        <v>-0.16995098529558864</v>
      </c>
      <c r="GX21" s="330">
        <v>3.2280647168636593E-3</v>
      </c>
      <c r="GY21" s="330">
        <v>-8.0577206656835959E-3</v>
      </c>
      <c r="GZ21" s="330">
        <v>-0.34595478071370195</v>
      </c>
      <c r="HA21" s="330">
        <v>-0.11089522800200192</v>
      </c>
      <c r="HB21" s="331"/>
      <c r="HD21" s="356" t="s">
        <v>243</v>
      </c>
      <c r="HE21" s="384">
        <v>-1.9604574400693478E-2</v>
      </c>
      <c r="HF21" s="330">
        <v>5.8478425435276232E-2</v>
      </c>
      <c r="HG21" s="330">
        <v>-2.2294528802121096E-2</v>
      </c>
      <c r="HH21" s="330">
        <v>3.2448148866059331E-2</v>
      </c>
      <c r="HI21" s="330">
        <v>3.2174143881072481E-2</v>
      </c>
      <c r="HJ21" s="330">
        <v>4.9146189087880036E-2</v>
      </c>
      <c r="HK21" s="330">
        <v>1.2107365958104351E-2</v>
      </c>
      <c r="HL21" s="331"/>
      <c r="HN21" s="356" t="s">
        <v>243</v>
      </c>
      <c r="HO21" s="384">
        <v>2.5709913280054418E-2</v>
      </c>
      <c r="HP21" s="330">
        <v>2.1634185589129284E-2</v>
      </c>
      <c r="HQ21" s="330">
        <v>2.908911623320596E-2</v>
      </c>
      <c r="HR21" s="330">
        <v>-2.8912586362270271E-3</v>
      </c>
      <c r="HS21" s="330">
        <v>-1.8723316701815679E-2</v>
      </c>
      <c r="HT21" s="330">
        <v>0.26200873362445404</v>
      </c>
      <c r="HU21" s="330">
        <v>1.4525151848903581E-2</v>
      </c>
      <c r="HV21" s="331"/>
      <c r="HX21" s="356" t="s">
        <v>243</v>
      </c>
      <c r="HY21" s="384">
        <v>0.16650641556977544</v>
      </c>
      <c r="HZ21" s="330">
        <v>-0.15033251662583136</v>
      </c>
      <c r="IA21" s="330">
        <v>0.1123487842855433</v>
      </c>
      <c r="IB21" s="330">
        <v>5.0837883637731719E-3</v>
      </c>
      <c r="IC21" s="330">
        <v>2.5895056874770651E-2</v>
      </c>
      <c r="ID21" s="330">
        <v>-0.64517143755898076</v>
      </c>
      <c r="IE21" s="330">
        <v>3.9544257537485854E-2</v>
      </c>
      <c r="IF21" s="331"/>
      <c r="IH21" s="356" t="s">
        <v>243</v>
      </c>
      <c r="II21" s="384">
        <v>0.12923855271011575</v>
      </c>
      <c r="IJ21" s="330">
        <v>7.6622039134912584E-2</v>
      </c>
      <c r="IK21" s="330">
        <v>0.12189081511790667</v>
      </c>
      <c r="IL21" s="330">
        <v>-8.6174597227424311E-3</v>
      </c>
      <c r="IM21" s="330">
        <v>-1.0679065964948154E-2</v>
      </c>
      <c r="IN21" s="330">
        <v>-0.85106382978723405</v>
      </c>
      <c r="IO21" s="330">
        <v>4.8100585230680129E-2</v>
      </c>
      <c r="IP21" s="331"/>
      <c r="IR21" s="356" t="s">
        <v>243</v>
      </c>
      <c r="IS21" s="384">
        <v>-4.0775232821545545E-3</v>
      </c>
      <c r="IT21" s="330">
        <v>5.9307442127415233E-2</v>
      </c>
      <c r="IU21" s="330">
        <v>-9.0219790766868004E-3</v>
      </c>
      <c r="IV21" s="330">
        <v>-5.479969765684223E-3</v>
      </c>
      <c r="IW21" s="330">
        <v>-7.7471335605828779E-4</v>
      </c>
      <c r="IX21" s="330">
        <v>-5.9523809523809581E-3</v>
      </c>
      <c r="IY21" s="330">
        <v>-1.0555807667264529E-3</v>
      </c>
      <c r="IZ21" s="331"/>
      <c r="JB21" s="356" t="s">
        <v>243</v>
      </c>
      <c r="JC21" s="384">
        <v>5.0545895673268458E-4</v>
      </c>
      <c r="JD21" s="330">
        <v>5.0930106555896699E-2</v>
      </c>
      <c r="JE21" s="330">
        <v>1.0847457627118688E-2</v>
      </c>
      <c r="JF21" s="330">
        <v>6.6768003040091395E-2</v>
      </c>
      <c r="JG21" s="330">
        <v>1.7056908047759988E-3</v>
      </c>
      <c r="JH21" s="330">
        <v>4.9281437125748511</v>
      </c>
      <c r="JI21" s="330">
        <v>2.9893639083933148E-2</v>
      </c>
      <c r="JJ21" s="331"/>
      <c r="JL21" s="356" t="s">
        <v>243</v>
      </c>
      <c r="JM21" s="384">
        <v>1.2781651005355164E-2</v>
      </c>
      <c r="JN21" s="330">
        <v>-3.7119780030933094E-2</v>
      </c>
      <c r="JO21" s="330">
        <v>1.2455686499952066E-2</v>
      </c>
      <c r="JP21" s="330">
        <v>6.7683100598460281E-4</v>
      </c>
      <c r="JQ21" s="330">
        <v>2.3426212590299235E-2</v>
      </c>
      <c r="JR21" s="330">
        <v>-0.62424242424242415</v>
      </c>
      <c r="JS21" s="330">
        <v>2.6369790767696529E-3</v>
      </c>
      <c r="JT21" s="331"/>
      <c r="JV21" s="356" t="s">
        <v>243</v>
      </c>
      <c r="JW21" s="384">
        <v>-5.4871053025390051E-3</v>
      </c>
      <c r="JX21" s="330">
        <v>-0.11029805461359984</v>
      </c>
      <c r="JY21" s="330">
        <v>-2.2049777609539113E-2</v>
      </c>
      <c r="JZ21" s="330">
        <v>-2.822968210458868E-2</v>
      </c>
      <c r="KA21" s="330">
        <v>2.8133508117374126E-2</v>
      </c>
      <c r="KB21" s="330">
        <v>3.8736559139784941</v>
      </c>
      <c r="KC21" s="330">
        <v>1.2911123650310695E-3</v>
      </c>
      <c r="KD21" s="331"/>
    </row>
    <row r="22" spans="1:290" ht="15.75" thickBot="1" x14ac:dyDescent="0.3">
      <c r="A22" s="357" t="s">
        <v>246</v>
      </c>
      <c r="B22" s="384">
        <v>0.15204881969709794</v>
      </c>
      <c r="C22" s="330">
        <v>-9.1941384736428045E-2</v>
      </c>
      <c r="D22" s="330">
        <v>0.10288175411119817</v>
      </c>
      <c r="E22" s="330">
        <v>1.5067608476286595E-2</v>
      </c>
      <c r="F22" s="330">
        <v>3.6276841757515652E-2</v>
      </c>
      <c r="G22" s="330">
        <v>-0.33212242026266414</v>
      </c>
      <c r="H22" s="330">
        <v>2.758241915618817E-2</v>
      </c>
      <c r="I22" s="331">
        <v>2.6276483929548711E-6</v>
      </c>
      <c r="J22" s="365"/>
      <c r="K22" s="357" t="s">
        <v>246</v>
      </c>
      <c r="L22" s="384">
        <v>1.4782538126837661E-2</v>
      </c>
      <c r="M22" s="330">
        <v>2.0211975557610867E-2</v>
      </c>
      <c r="N22" s="330">
        <v>8.9180476859938643E-3</v>
      </c>
      <c r="O22" s="330">
        <v>2.7609818556323874E-2</v>
      </c>
      <c r="P22" s="330">
        <v>2.8860530283951021E-2</v>
      </c>
      <c r="Q22" s="330">
        <v>-0.12259158727873501</v>
      </c>
      <c r="R22" s="330">
        <v>1.4945791732268916E-2</v>
      </c>
      <c r="S22" s="331">
        <v>0</v>
      </c>
      <c r="T22" s="365"/>
      <c r="U22" s="357" t="s">
        <v>246</v>
      </c>
      <c r="V22" s="384">
        <v>-8.9946729997694971E-2</v>
      </c>
      <c r="W22" s="330">
        <v>6.8116385130831472E-2</v>
      </c>
      <c r="X22" s="330">
        <v>-6.2791180486157033E-2</v>
      </c>
      <c r="Y22" s="330">
        <v>-6.3811978961901744E-2</v>
      </c>
      <c r="Z22" s="330">
        <v>-3.5064480346043612E-2</v>
      </c>
      <c r="AA22" s="330">
        <v>0.34107999727859578</v>
      </c>
      <c r="AB22" s="330">
        <v>-4.8676843847306112E-2</v>
      </c>
      <c r="AC22" s="331">
        <v>1.0999998755327683E-2</v>
      </c>
      <c r="AD22" s="365"/>
      <c r="AE22" s="357" t="s">
        <v>246</v>
      </c>
      <c r="AF22" s="384">
        <v>0.12203766028444818</v>
      </c>
      <c r="AG22" s="330">
        <v>3.3120639274852336E-2</v>
      </c>
      <c r="AH22" s="330">
        <v>9.0338228640834059E-2</v>
      </c>
      <c r="AI22" s="330">
        <v>1.2270202371952586E-2</v>
      </c>
      <c r="AJ22" s="330">
        <v>6.3050406608492612E-3</v>
      </c>
      <c r="AK22" s="330">
        <v>-0.41061244952953924</v>
      </c>
      <c r="AL22" s="330">
        <v>3.8642744246133502E-2</v>
      </c>
      <c r="AM22" s="331">
        <v>1.6000037207480111E-2</v>
      </c>
      <c r="AN22" s="365"/>
      <c r="AO22" s="357" t="s">
        <v>246</v>
      </c>
      <c r="AP22" s="384">
        <v>7.9521102892214618E-2</v>
      </c>
      <c r="AQ22" s="330">
        <v>-6.2822762500673368E-2</v>
      </c>
      <c r="AR22" s="330">
        <v>5.7829682391285296E-2</v>
      </c>
      <c r="AS22" s="330">
        <v>1.5726551146713175E-2</v>
      </c>
      <c r="AT22" s="330">
        <v>-9.7963820397533696E-4</v>
      </c>
      <c r="AU22" s="330">
        <v>-6.3179107047017152E-2</v>
      </c>
      <c r="AV22" s="330">
        <v>3.4847925799769648E-2</v>
      </c>
      <c r="AW22" s="331">
        <v>2.1000026389046706E-2</v>
      </c>
      <c r="AX22" s="365"/>
      <c r="AY22" s="357" t="s">
        <v>246</v>
      </c>
      <c r="AZ22" s="384">
        <v>0.18475312445526587</v>
      </c>
      <c r="BA22" s="330">
        <v>7.5116869678759773E-2</v>
      </c>
      <c r="BB22" s="330">
        <v>0.15396396792302031</v>
      </c>
      <c r="BC22" s="330">
        <v>6.9298484698648175E-2</v>
      </c>
      <c r="BD22" s="330">
        <v>8.4230884710962961E-2</v>
      </c>
      <c r="BE22" s="330">
        <v>-6.1283941542718809E-2</v>
      </c>
      <c r="BF22" s="330">
        <v>0.12190369625990706</v>
      </c>
      <c r="BG22" s="331">
        <v>2.0000005274749873E-2</v>
      </c>
      <c r="BH22" s="365"/>
      <c r="BI22" s="357" t="s">
        <v>246</v>
      </c>
      <c r="BJ22" s="384">
        <v>-0.20074851593568102</v>
      </c>
      <c r="BK22" s="330">
        <v>2.2038730572174401E-2</v>
      </c>
      <c r="BL22" s="330">
        <v>-0.16646027035565983</v>
      </c>
      <c r="BM22" s="330">
        <v>-1.0588576743402535E-2</v>
      </c>
      <c r="BN22" s="330">
        <v>0.10523517099260683</v>
      </c>
      <c r="BO22" s="330">
        <v>1.1147997812131154</v>
      </c>
      <c r="BP22" s="330">
        <v>-7.1109320919565372E-2</v>
      </c>
      <c r="BQ22" s="331">
        <v>1.399993587559034E-2</v>
      </c>
      <c r="BR22" s="365"/>
      <c r="BS22" s="357" t="s">
        <v>246</v>
      </c>
      <c r="BT22" s="384">
        <v>-7.5582118942418147E-2</v>
      </c>
      <c r="BU22" s="330">
        <v>-9.322695764279447E-2</v>
      </c>
      <c r="BV22" s="330">
        <v>-7.2402630915456331E-2</v>
      </c>
      <c r="BW22" s="330">
        <v>-3.714904416293633E-2</v>
      </c>
      <c r="BX22" s="330">
        <v>-3.9502513554000078E-2</v>
      </c>
      <c r="BY22" s="330">
        <v>-4.2737858315478272E-2</v>
      </c>
      <c r="BZ22" s="330">
        <v>-5.8479484687451351E-2</v>
      </c>
      <c r="CA22" s="331">
        <v>1.100002766709174E-2</v>
      </c>
      <c r="CB22" s="365"/>
      <c r="CC22" s="357" t="s">
        <v>246</v>
      </c>
      <c r="CD22" s="384">
        <v>0.39564738337468608</v>
      </c>
      <c r="CE22" s="330">
        <v>4.474422744862093E-2</v>
      </c>
      <c r="CF22" s="330">
        <v>0.28774227678612152</v>
      </c>
      <c r="CG22" s="330">
        <v>3.6684952579094767E-3</v>
      </c>
      <c r="CH22" s="330">
        <v>-4.666487209515284E-2</v>
      </c>
      <c r="CI22" s="330">
        <v>-0.57735110676287149</v>
      </c>
      <c r="CJ22" s="330">
        <v>0.13784023894997999</v>
      </c>
      <c r="CK22" s="331">
        <v>7.0000374549358561E-3</v>
      </c>
      <c r="CL22" s="365"/>
      <c r="CM22" s="357" t="s">
        <v>246</v>
      </c>
      <c r="CN22" s="384">
        <v>-9.5844472503793493E-2</v>
      </c>
      <c r="CO22" s="330">
        <v>-0.19392776350070712</v>
      </c>
      <c r="CP22" s="330">
        <v>-7.7641832443007153E-2</v>
      </c>
      <c r="CQ22" s="330">
        <v>1.5529792926919809E-2</v>
      </c>
      <c r="CR22" s="330">
        <v>3.5290898479174146E-2</v>
      </c>
      <c r="CS22" s="330">
        <v>0.54859765288544371</v>
      </c>
      <c r="CT22" s="330">
        <v>-4.3850765769628999E-2</v>
      </c>
      <c r="CU22" s="331">
        <v>5.9999729494017813E-3</v>
      </c>
      <c r="CV22" s="365"/>
      <c r="CW22" s="357" t="s">
        <v>246</v>
      </c>
      <c r="CX22" s="384">
        <v>5.1522024825293875E-2</v>
      </c>
      <c r="CY22" s="330">
        <v>0.14906215286443439</v>
      </c>
      <c r="CZ22" s="330">
        <v>5.8823981127670844E-2</v>
      </c>
      <c r="DA22" s="330">
        <v>-2.3762564842368814E-2</v>
      </c>
      <c r="DB22" s="330">
        <v>1.4679997975560568E-2</v>
      </c>
      <c r="DC22" s="330">
        <v>-0.52174385358095721</v>
      </c>
      <c r="DD22" s="330">
        <v>1.2779329644079409E-2</v>
      </c>
      <c r="DE22" s="331">
        <v>8.0000537785266546E-3</v>
      </c>
      <c r="DF22" s="365"/>
      <c r="DG22" s="357" t="s">
        <v>246</v>
      </c>
      <c r="DH22" s="384">
        <v>3.5677916880408021E-2</v>
      </c>
      <c r="DI22" s="330">
        <v>1.2158663100692974E-3</v>
      </c>
      <c r="DJ22" s="330">
        <v>3.2111375909650762E-2</v>
      </c>
      <c r="DK22" s="330">
        <v>-8.4702002198753477E-3</v>
      </c>
      <c r="DL22" s="330">
        <v>-3.8495323865604308E-2</v>
      </c>
      <c r="DM22" s="330">
        <v>0.6402969208544198</v>
      </c>
      <c r="DN22" s="330">
        <v>2.1151036223765751E-2</v>
      </c>
      <c r="DO22" s="331">
        <v>9.9999876500671755E-3</v>
      </c>
      <c r="DP22" s="365"/>
      <c r="DQ22" s="357" t="s">
        <v>246</v>
      </c>
      <c r="DR22" s="384">
        <v>2.4089145557417636E-2</v>
      </c>
      <c r="DS22" s="330">
        <v>3.3611586682121192E-2</v>
      </c>
      <c r="DT22" s="330">
        <v>1.030987237738399E-2</v>
      </c>
      <c r="DU22" s="330">
        <v>5.2189317823373785E-2</v>
      </c>
      <c r="DV22" s="330">
        <v>6.5307234071986228E-2</v>
      </c>
      <c r="DW22" s="330">
        <v>-1.0508485842158903</v>
      </c>
      <c r="DX22" s="330">
        <v>1.1859562461043548E-2</v>
      </c>
      <c r="DY22" s="331">
        <v>2.5000055024453998E-2</v>
      </c>
      <c r="DZ22" s="365"/>
      <c r="EA22" s="357" t="s">
        <v>246</v>
      </c>
      <c r="EB22" s="384">
        <v>1.4893431620921639E-3</v>
      </c>
      <c r="EC22" s="330">
        <v>-4.8331375167438628E-2</v>
      </c>
      <c r="ED22" s="330">
        <v>-7.7828643444658183E-3</v>
      </c>
      <c r="EE22" s="330">
        <v>-5.2194447696829347E-3</v>
      </c>
      <c r="EF22" s="330">
        <v>-6.7726065790416998E-2</v>
      </c>
      <c r="EG22" s="330">
        <v>-3.7376906318082788</v>
      </c>
      <c r="EH22" s="330">
        <v>-6.3694053113881478E-3</v>
      </c>
      <c r="EI22" s="331">
        <v>3.7999975425394232E-2</v>
      </c>
      <c r="EJ22" s="365"/>
      <c r="EK22" s="357" t="s">
        <v>246</v>
      </c>
      <c r="EL22" s="384">
        <v>-1.2509279584913201E-2</v>
      </c>
      <c r="EM22" s="330">
        <v>0.10776415645067138</v>
      </c>
      <c r="EN22" s="330">
        <v>8.075234265910643E-3</v>
      </c>
      <c r="EO22" s="330">
        <v>1.8145320003148755E-2</v>
      </c>
      <c r="EP22" s="330">
        <v>1.9540987031679405E-2</v>
      </c>
      <c r="EQ22" s="330">
        <v>6.3567563265955762</v>
      </c>
      <c r="ER22" s="330">
        <v>2.7742516230662945E-2</v>
      </c>
      <c r="ES22" s="331">
        <v>5.9999928745271651E-3</v>
      </c>
      <c r="ET22" s="365"/>
      <c r="EU22" s="357" t="s">
        <v>246</v>
      </c>
      <c r="EV22" s="384">
        <v>2.5112920570694996E-4</v>
      </c>
      <c r="EW22" s="330">
        <v>6.0185185185185265E-2</v>
      </c>
      <c r="EX22" s="330">
        <v>-7.8116742599977154E-3</v>
      </c>
      <c r="EY22" s="330">
        <v>-3.5477598064182617E-2</v>
      </c>
      <c r="EZ22" s="330">
        <v>0.52561314726634634</v>
      </c>
      <c r="FA22" s="330">
        <v>-0.47218886905727736</v>
      </c>
      <c r="FB22" s="330">
        <v>2.5153398933288443E-2</v>
      </c>
      <c r="FC22" s="331"/>
      <c r="FD22" s="365"/>
      <c r="FE22" s="357" t="s">
        <v>246</v>
      </c>
      <c r="FF22" s="384">
        <v>4.0458826093315737E-3</v>
      </c>
      <c r="FG22" s="330">
        <v>-9.4263864444722636E-2</v>
      </c>
      <c r="FH22" s="330">
        <v>-5.4188538549412536E-3</v>
      </c>
      <c r="FI22" s="330">
        <v>-1.5330507148866605E-2</v>
      </c>
      <c r="FJ22" s="330">
        <v>-4.3002648254194956E-3</v>
      </c>
      <c r="FK22" s="330">
        <v>-4.119401149743171E-3</v>
      </c>
      <c r="FL22" s="330">
        <v>-9.6986926321262421E-3</v>
      </c>
      <c r="FM22" s="331"/>
      <c r="FP22" s="357" t="s">
        <v>246</v>
      </c>
      <c r="FQ22" s="384">
        <v>7.4935849761267916E-3</v>
      </c>
      <c r="FR22" s="330">
        <v>0.16738315192536354</v>
      </c>
      <c r="FS22" s="330">
        <v>1.4962604059647501E-2</v>
      </c>
      <c r="FT22" s="330">
        <v>5.9344794580423181E-2</v>
      </c>
      <c r="FU22" s="330">
        <v>-4.2731191277635638E-2</v>
      </c>
      <c r="FV22" s="330">
        <v>-0.26966095590883365</v>
      </c>
      <c r="FW22" s="330">
        <v>2.3104050383790042E-2</v>
      </c>
      <c r="FX22" s="331"/>
      <c r="FZ22" s="357" t="s">
        <v>246</v>
      </c>
      <c r="GA22" s="384">
        <v>1.5531336165734341E-2</v>
      </c>
      <c r="GB22" s="330">
        <v>-5.5138551542218424E-2</v>
      </c>
      <c r="GC22" s="330">
        <v>2.0305865429208401E-2</v>
      </c>
      <c r="GD22" s="330">
        <v>-7.16495551094622E-3</v>
      </c>
      <c r="GE22" s="330">
        <v>5.5510591551225535E-2</v>
      </c>
      <c r="GF22" s="330">
        <v>6.7344811068217785E-3</v>
      </c>
      <c r="GG22" s="330">
        <v>8.9846173096607227E-3</v>
      </c>
      <c r="GH22" s="331"/>
      <c r="GJ22" s="357" t="s">
        <v>246</v>
      </c>
      <c r="GK22" s="384">
        <v>8.9971259545187105E-3</v>
      </c>
      <c r="GL22" s="330">
        <v>-0.11615410555644622</v>
      </c>
      <c r="GM22" s="330">
        <v>-1.6025911460105312E-2</v>
      </c>
      <c r="GN22" s="330">
        <v>-3.385962189738171E-2</v>
      </c>
      <c r="GO22" s="330">
        <v>-1.0862046904756999E-2</v>
      </c>
      <c r="GP22" s="330">
        <v>4.1516737572772051</v>
      </c>
      <c r="GQ22" s="330">
        <v>1.7336760186200277E-2</v>
      </c>
      <c r="GR22" s="331"/>
      <c r="GT22" s="357" t="s">
        <v>246</v>
      </c>
      <c r="GU22" s="384">
        <v>-8.3139497108698744E-3</v>
      </c>
      <c r="GV22" s="330">
        <v>0.10161915126950971</v>
      </c>
      <c r="GW22" s="330">
        <v>1.6115424724148501E-2</v>
      </c>
      <c r="GX22" s="330">
        <v>3.2043042451682852E-3</v>
      </c>
      <c r="GY22" s="330">
        <v>-4.7236108364086926E-2</v>
      </c>
      <c r="GZ22" s="330">
        <v>-0.33766889964630908</v>
      </c>
      <c r="HA22" s="330">
        <v>-1.5243398829756399E-2</v>
      </c>
      <c r="HB22" s="331"/>
      <c r="HD22" s="357" t="s">
        <v>246</v>
      </c>
      <c r="HE22" s="384">
        <v>-7.8695987169004361E-2</v>
      </c>
      <c r="HF22" s="330">
        <v>5.8575932956579972E-2</v>
      </c>
      <c r="HG22" s="330">
        <v>-8.6273591711288816E-2</v>
      </c>
      <c r="HH22" s="330">
        <v>3.2447000699368983E-2</v>
      </c>
      <c r="HI22" s="330">
        <v>3.2778804803924345E-2</v>
      </c>
      <c r="HJ22" s="330">
        <v>6.4729140007218661E-2</v>
      </c>
      <c r="HK22" s="330">
        <v>-2.241671631053704E-2</v>
      </c>
      <c r="HL22" s="331"/>
      <c r="HN22" s="357" t="s">
        <v>246</v>
      </c>
      <c r="HO22" s="384">
        <v>-7.6186859528228748E-2</v>
      </c>
      <c r="HP22" s="330">
        <v>2.1626105799143282E-2</v>
      </c>
      <c r="HQ22" s="330">
        <v>-5.5222537695403917E-2</v>
      </c>
      <c r="HR22" s="330">
        <v>-2.8916732127650178E-3</v>
      </c>
      <c r="HS22" s="330">
        <v>-6.5435499973327434E-3</v>
      </c>
      <c r="HT22" s="330">
        <v>0.1955831709027033</v>
      </c>
      <c r="HU22" s="330">
        <v>-2.9431907580564343E-2</v>
      </c>
      <c r="HV22" s="331"/>
      <c r="HX22" s="357" t="s">
        <v>246</v>
      </c>
      <c r="HY22" s="384">
        <v>4.2695592679242306E-2</v>
      </c>
      <c r="HZ22" s="330">
        <v>-0.15033250498757492</v>
      </c>
      <c r="IA22" s="330">
        <v>2.9132918447694865E-2</v>
      </c>
      <c r="IB22" s="330">
        <v>5.101935142760459E-3</v>
      </c>
      <c r="IC22" s="330">
        <v>4.8377213968799522E-2</v>
      </c>
      <c r="ID22" s="330">
        <v>-0.64498616172258361</v>
      </c>
      <c r="IE22" s="330">
        <v>-7.6757322210343742E-3</v>
      </c>
      <c r="IF22" s="331"/>
      <c r="IH22" s="357" t="s">
        <v>246</v>
      </c>
      <c r="II22" s="384">
        <v>1.534476251675124E-2</v>
      </c>
      <c r="IJ22" s="330">
        <v>7.6571984091185291E-2</v>
      </c>
      <c r="IK22" s="330">
        <v>3.1188525343645333E-2</v>
      </c>
      <c r="IL22" s="330">
        <v>-8.6181735481793125E-3</v>
      </c>
      <c r="IM22" s="330">
        <v>-3.3195282616768414E-2</v>
      </c>
      <c r="IN22" s="330">
        <v>-0.98682228232261815</v>
      </c>
      <c r="IO22" s="330">
        <v>-6.9706689569969879E-3</v>
      </c>
      <c r="IP22" s="331"/>
      <c r="IR22" s="357" t="s">
        <v>246</v>
      </c>
      <c r="IS22" s="384">
        <v>6.969214696719056E-2</v>
      </c>
      <c r="IT22" s="330">
        <v>5.9302383421275272E-2</v>
      </c>
      <c r="IU22" s="330">
        <v>4.7582328601249564E-2</v>
      </c>
      <c r="IV22" s="330">
        <v>-5.4810849093862753E-3</v>
      </c>
      <c r="IW22" s="330">
        <v>-2.5061848111444896E-2</v>
      </c>
      <c r="IX22" s="330">
        <v>30.37258953168044</v>
      </c>
      <c r="IY22" s="330">
        <v>3.6667226718829389E-2</v>
      </c>
      <c r="IZ22" s="331"/>
      <c r="JB22" s="357" t="s">
        <v>246</v>
      </c>
      <c r="JC22" s="384">
        <v>-2.9972669067322526E-2</v>
      </c>
      <c r="JD22" s="330">
        <v>5.0986922308652233E-2</v>
      </c>
      <c r="JE22" s="330">
        <v>-1.0805697420616588E-2</v>
      </c>
      <c r="JF22" s="330">
        <v>6.6753410404536348E-2</v>
      </c>
      <c r="JG22" s="330">
        <v>3.1493381101448441E-2</v>
      </c>
      <c r="JH22" s="330">
        <v>0.23851338001887912</v>
      </c>
      <c r="JI22" s="330">
        <v>1.4964614086644195E-2</v>
      </c>
      <c r="JJ22" s="331"/>
      <c r="JL22" s="357" t="s">
        <v>246</v>
      </c>
      <c r="JM22" s="384">
        <v>4.8393227134516754E-3</v>
      </c>
      <c r="JN22" s="330">
        <v>-3.7109784472833154E-2</v>
      </c>
      <c r="JO22" s="330">
        <v>6.7830679941271914E-3</v>
      </c>
      <c r="JP22" s="330">
        <v>6.7577002872651803E-4</v>
      </c>
      <c r="JQ22" s="330">
        <v>-0.29134167898256713</v>
      </c>
      <c r="JR22" s="330">
        <v>1.2939310149243151</v>
      </c>
      <c r="JS22" s="330">
        <v>-2.6715777540779466E-2</v>
      </c>
      <c r="JT22" s="331"/>
      <c r="JV22" s="357" t="s">
        <v>246</v>
      </c>
      <c r="JW22" s="384">
        <v>8.9505658854202724E-3</v>
      </c>
      <c r="JX22" s="330">
        <v>-0.1103998201050458</v>
      </c>
      <c r="JY22" s="330">
        <v>-4.6980716402521064E-3</v>
      </c>
      <c r="JZ22" s="330">
        <v>-2.8210098377929992E-2</v>
      </c>
      <c r="KA22" s="330">
        <v>1.3978568849429671E-2</v>
      </c>
      <c r="KB22" s="330">
        <v>-2.9361994761202184E-3</v>
      </c>
      <c r="KC22" s="330">
        <v>-1.1964320407137713E-2</v>
      </c>
      <c r="KD22" s="331"/>
    </row>
    <row r="23" spans="1:290" x14ac:dyDescent="0.25">
      <c r="A23" s="358" t="s">
        <v>269</v>
      </c>
      <c r="B23" s="384">
        <v>-3.9007328447699383E-4</v>
      </c>
      <c r="C23" s="330">
        <v>-9.1941384736428045E-2</v>
      </c>
      <c r="D23" s="330">
        <v>-1.4098952070091087E-2</v>
      </c>
      <c r="E23" s="330">
        <v>-4.5940219694253562E-3</v>
      </c>
      <c r="F23" s="330">
        <v>0.10562993141147953</v>
      </c>
      <c r="G23" s="330">
        <v>-0.40095118898623278</v>
      </c>
      <c r="H23" s="330">
        <v>-6.0343873641573696E-3</v>
      </c>
      <c r="I23" s="331"/>
      <c r="J23" s="365"/>
      <c r="K23" s="358" t="s">
        <v>269</v>
      </c>
      <c r="L23" s="384">
        <v>-2.1260791601254173E-2</v>
      </c>
      <c r="M23" s="330">
        <v>2.0211975557610867E-2</v>
      </c>
      <c r="N23" s="330">
        <v>-1.8189801931718992E-2</v>
      </c>
      <c r="O23" s="330">
        <v>-1.7970362229951714E-2</v>
      </c>
      <c r="P23" s="330">
        <v>-7.7426610141110144E-2</v>
      </c>
      <c r="Q23" s="330">
        <v>-5.6636163574572407E-2</v>
      </c>
      <c r="R23" s="330">
        <v>-3.1723307415293049E-2</v>
      </c>
      <c r="S23" s="331"/>
      <c r="T23" s="365"/>
      <c r="U23" s="358" t="s">
        <v>269</v>
      </c>
      <c r="V23" s="384">
        <v>-3.9533147272293742E-3</v>
      </c>
      <c r="W23" s="330">
        <v>6.8116385130831472E-2</v>
      </c>
      <c r="X23" s="330">
        <v>1.1294622098698418E-2</v>
      </c>
      <c r="Y23" s="330">
        <v>1.746223984036949E-2</v>
      </c>
      <c r="Z23" s="330">
        <v>1.2831091090180175E-2</v>
      </c>
      <c r="AA23" s="330">
        <v>0.19110878159154576</v>
      </c>
      <c r="AB23" s="330">
        <v>1.6959732837240938E-2</v>
      </c>
      <c r="AC23" s="331"/>
      <c r="AD23" s="365"/>
      <c r="AE23" s="358" t="s">
        <v>269</v>
      </c>
      <c r="AF23" s="384">
        <v>4.1204368059538747E-3</v>
      </c>
      <c r="AG23" s="330">
        <v>3.3120639274852336E-2</v>
      </c>
      <c r="AH23" s="330">
        <v>7.8323254091657475E-3</v>
      </c>
      <c r="AI23" s="330">
        <v>-2.6469736138348951E-2</v>
      </c>
      <c r="AJ23" s="330">
        <v>1.9417373954791713E-2</v>
      </c>
      <c r="AK23" s="330">
        <v>-0.50032848457052193</v>
      </c>
      <c r="AL23" s="330">
        <v>-1.8147202233882612E-2</v>
      </c>
      <c r="AM23" s="331"/>
      <c r="AN23" s="365"/>
      <c r="AO23" s="358" t="s">
        <v>269</v>
      </c>
      <c r="AP23" s="384">
        <v>-9.5394951849754727E-3</v>
      </c>
      <c r="AQ23" s="330">
        <v>-6.2822762500673368E-2</v>
      </c>
      <c r="AR23" s="330">
        <v>-1.2927469305096346E-2</v>
      </c>
      <c r="AS23" s="330">
        <v>-1.1782413166243866E-5</v>
      </c>
      <c r="AT23" s="330">
        <v>1.8671947225747793E-2</v>
      </c>
      <c r="AU23" s="330">
        <v>0.19157658411942388</v>
      </c>
      <c r="AV23" s="330">
        <v>9.6573078771565007E-5</v>
      </c>
      <c r="AW23" s="331"/>
      <c r="AX23" s="365"/>
      <c r="AY23" s="358" t="s">
        <v>269</v>
      </c>
      <c r="AZ23" s="384">
        <v>1.6863221571087342E-2</v>
      </c>
      <c r="BA23" s="330">
        <v>7.5117485592745392E-2</v>
      </c>
      <c r="BB23" s="330">
        <v>1.7911572054327737E-2</v>
      </c>
      <c r="BC23" s="330">
        <v>-8.5148463521556202E-3</v>
      </c>
      <c r="BD23" s="330">
        <v>9.9391926319736153E-3</v>
      </c>
      <c r="BE23" s="330">
        <v>-0.19360019986363475</v>
      </c>
      <c r="BF23" s="330">
        <v>5.8645698247721039E-3</v>
      </c>
      <c r="BG23" s="331"/>
      <c r="BH23" s="365"/>
      <c r="BI23" s="358" t="s">
        <v>269</v>
      </c>
      <c r="BJ23" s="384">
        <v>-6.9381821480772338E-3</v>
      </c>
      <c r="BK23" s="330">
        <v>2.2038145065979564E-2</v>
      </c>
      <c r="BL23" s="330">
        <v>-6.5272664976692056E-3</v>
      </c>
      <c r="BM23" s="330">
        <v>-2.4638286959527002E-2</v>
      </c>
      <c r="BN23" s="330">
        <v>-4.0717854292366712E-2</v>
      </c>
      <c r="BO23" s="330">
        <v>1.2769636697854059</v>
      </c>
      <c r="BP23" s="330">
        <v>2.9134661872128676E-3</v>
      </c>
      <c r="BQ23" s="331"/>
      <c r="BR23" s="365"/>
      <c r="BS23" s="358" t="s">
        <v>269</v>
      </c>
      <c r="BT23" s="384">
        <v>-8.3193044486938438E-3</v>
      </c>
      <c r="BU23" s="330">
        <v>-9.322695764279447E-2</v>
      </c>
      <c r="BV23" s="330">
        <v>-1.9987998129941075E-2</v>
      </c>
      <c r="BW23" s="330">
        <v>-7.3817218749608121E-3</v>
      </c>
      <c r="BX23" s="330">
        <v>7.0248696580645295E-2</v>
      </c>
      <c r="BY23" s="330">
        <v>0.14746017347922222</v>
      </c>
      <c r="BZ23" s="330">
        <v>9.3250757699419873E-3</v>
      </c>
      <c r="CA23" s="331"/>
      <c r="CB23" s="365"/>
      <c r="CC23" s="358" t="s">
        <v>269</v>
      </c>
      <c r="CD23" s="384">
        <v>-4.2432858402000158E-3</v>
      </c>
      <c r="CE23" s="330">
        <v>4.474422744862093E-2</v>
      </c>
      <c r="CF23" s="330">
        <v>-1.8133239347367193E-2</v>
      </c>
      <c r="CG23" s="330">
        <v>-0.14920683684788444</v>
      </c>
      <c r="CH23" s="330">
        <v>7.3218448141259454E-2</v>
      </c>
      <c r="CI23" s="330">
        <v>-0.63461058643629831</v>
      </c>
      <c r="CJ23" s="330">
        <v>-5.6032321132366197E-2</v>
      </c>
      <c r="CK23" s="331"/>
      <c r="CL23" s="365"/>
      <c r="CM23" s="358" t="s">
        <v>269</v>
      </c>
      <c r="CN23" s="384">
        <v>-8.71610561354157E-3</v>
      </c>
      <c r="CO23" s="330">
        <v>-0.19392776350070712</v>
      </c>
      <c r="CP23" s="330">
        <v>-1.4465218392346586E-2</v>
      </c>
      <c r="CQ23" s="330">
        <v>3.0960709454083248E-3</v>
      </c>
      <c r="CR23" s="330">
        <v>-8.6081655714846009E-2</v>
      </c>
      <c r="CS23" s="330">
        <v>0.66404570346832525</v>
      </c>
      <c r="CT23" s="330">
        <v>-2.5443551731861611E-2</v>
      </c>
      <c r="CU23" s="331"/>
      <c r="CV23" s="365"/>
      <c r="CW23" s="358" t="s">
        <v>269</v>
      </c>
      <c r="CX23" s="384">
        <v>-5.5547944395726162E-3</v>
      </c>
      <c r="CY23" s="330">
        <v>0.14906215286443439</v>
      </c>
      <c r="CZ23" s="330">
        <v>1.0041941061771018E-2</v>
      </c>
      <c r="DA23" s="330">
        <v>-8.1529030951032876E-3</v>
      </c>
      <c r="DB23" s="330">
        <v>6.7108913792532948E-2</v>
      </c>
      <c r="DC23" s="330">
        <v>-0.48179613129700277</v>
      </c>
      <c r="DD23" s="330">
        <v>6.257983956479982E-3</v>
      </c>
      <c r="DE23" s="331"/>
      <c r="DF23" s="365"/>
      <c r="DG23" s="358" t="s">
        <v>269</v>
      </c>
      <c r="DH23" s="384">
        <v>1.1986703119913638E-2</v>
      </c>
      <c r="DI23" s="330">
        <v>1.2158663100692974E-3</v>
      </c>
      <c r="DJ23" s="330">
        <v>-3.7517369995928863E-4</v>
      </c>
      <c r="DK23" s="330">
        <v>-2.1775742868992122E-2</v>
      </c>
      <c r="DL23" s="330">
        <v>-5.87763703922543E-2</v>
      </c>
      <c r="DM23" s="330">
        <v>0.36887373084009556</v>
      </c>
      <c r="DN23" s="330">
        <v>-1.1934875327138756E-2</v>
      </c>
      <c r="DO23" s="331"/>
      <c r="DP23" s="365"/>
      <c r="DQ23" s="358" t="s">
        <v>269</v>
      </c>
      <c r="DR23" s="384">
        <v>1.1944578812797988E-2</v>
      </c>
      <c r="DS23" s="330">
        <v>3.3611586682121192E-2</v>
      </c>
      <c r="DT23" s="330">
        <v>9.355533975983394E-3</v>
      </c>
      <c r="DU23" s="330">
        <v>1.1349842657416702E-2</v>
      </c>
      <c r="DV23" s="330">
        <v>4.5244833632471393E-2</v>
      </c>
      <c r="DW23" s="330">
        <v>-1.1529958245748684</v>
      </c>
      <c r="DX23" s="330">
        <v>-2.6654008160770875E-3</v>
      </c>
      <c r="DY23" s="331"/>
      <c r="DZ23" s="365"/>
      <c r="EA23" s="358" t="s">
        <v>269</v>
      </c>
      <c r="EB23" s="384">
        <v>5.0089286628857317E-3</v>
      </c>
      <c r="EC23" s="330">
        <v>-4.8331375167438628E-2</v>
      </c>
      <c r="ED23" s="330">
        <v>-4.3428975754861571E-3</v>
      </c>
      <c r="EE23" s="330">
        <v>0.10984225390805594</v>
      </c>
      <c r="EF23" s="330">
        <v>-3.1604955835722155E-2</v>
      </c>
      <c r="EG23" s="330">
        <v>-2.0758834980533094</v>
      </c>
      <c r="EH23" s="330">
        <v>2.7636002512895427E-2</v>
      </c>
      <c r="EI23" s="331"/>
      <c r="EJ23" s="365"/>
      <c r="EK23" s="358" t="s">
        <v>269</v>
      </c>
      <c r="EL23" s="384">
        <v>-7.9294974587557528E-3</v>
      </c>
      <c r="EM23" s="330">
        <v>0.10776415645067138</v>
      </c>
      <c r="EN23" s="330">
        <v>2.6617017342214059E-2</v>
      </c>
      <c r="EO23" s="330">
        <v>-2.1503830495977747E-2</v>
      </c>
      <c r="EP23" s="330">
        <v>1.0299682929324001E-2</v>
      </c>
      <c r="EQ23" s="330">
        <v>6.7425449737290801</v>
      </c>
      <c r="ER23" s="330">
        <v>2.2773718308352526E-2</v>
      </c>
      <c r="ES23" s="331"/>
      <c r="ET23" s="365"/>
      <c r="EU23" s="358" t="s">
        <v>269</v>
      </c>
      <c r="EV23" s="384">
        <v>-2.5577891168110079E-3</v>
      </c>
      <c r="EW23" s="330">
        <v>6.0185185185185265E-2</v>
      </c>
      <c r="EX23" s="330">
        <v>-1.4291415614779869E-2</v>
      </c>
      <c r="EY23" s="330">
        <v>-5.0011375950084716E-2</v>
      </c>
      <c r="EZ23" s="330">
        <v>-4.4880709256019495E-3</v>
      </c>
      <c r="FA23" s="330">
        <v>-0.47578793149164317</v>
      </c>
      <c r="FB23" s="330">
        <v>-2.5595124445732132E-2</v>
      </c>
      <c r="FC23" s="331"/>
      <c r="FD23" s="365"/>
      <c r="FE23" s="358" t="s">
        <v>269</v>
      </c>
      <c r="FF23" s="384">
        <v>0.29465249803356475</v>
      </c>
      <c r="FG23" s="330">
        <v>-9.4263864444722636E-2</v>
      </c>
      <c r="FH23" s="330">
        <v>0.23285936175968436</v>
      </c>
      <c r="FI23" s="330">
        <v>5.6163971518582755E-3</v>
      </c>
      <c r="FJ23" s="330">
        <v>3.2075387098011135E-3</v>
      </c>
      <c r="FK23" s="330">
        <v>-2.6576592023593655E-3</v>
      </c>
      <c r="FL23" s="330">
        <v>0.10933000818156327</v>
      </c>
      <c r="FM23" s="331"/>
      <c r="FP23" s="358" t="s">
        <v>269</v>
      </c>
      <c r="FQ23" s="384">
        <v>6.694785916684428E-3</v>
      </c>
      <c r="FR23" s="330">
        <v>0.16738518450765766</v>
      </c>
      <c r="FS23" s="330">
        <v>2.2885300310533277E-2</v>
      </c>
      <c r="FT23" s="330">
        <v>4.2384221444236293E-2</v>
      </c>
      <c r="FU23" s="330">
        <v>2.7207549256317132E-2</v>
      </c>
      <c r="FV23" s="330">
        <v>-0.4170148022074372</v>
      </c>
      <c r="FW23" s="330">
        <v>2.4588901725916951E-2</v>
      </c>
      <c r="FX23" s="331"/>
      <c r="FZ23" s="358" t="s">
        <v>269</v>
      </c>
      <c r="GA23" s="384">
        <v>7.3994030700009733E-2</v>
      </c>
      <c r="GB23" s="330">
        <v>-5.5140196679295712E-2</v>
      </c>
      <c r="GC23" s="330">
        <v>7.7480395499488694E-2</v>
      </c>
      <c r="GD23" s="330">
        <v>-2.2150478423226708E-2</v>
      </c>
      <c r="GE23" s="330">
        <v>-5.3192262421680375E-2</v>
      </c>
      <c r="GF23" s="330">
        <v>8.1095825776684278E-4</v>
      </c>
      <c r="GG23" s="330">
        <v>1.286238305006554E-2</v>
      </c>
      <c r="GH23" s="331"/>
      <c r="GJ23" s="358" t="s">
        <v>269</v>
      </c>
      <c r="GK23" s="384">
        <v>5.9224749311867789E-2</v>
      </c>
      <c r="GL23" s="330">
        <v>-0.11615410555644622</v>
      </c>
      <c r="GM23" s="330">
        <v>2.8977137884661032E-2</v>
      </c>
      <c r="GN23" s="330">
        <v>-3.3959741590258267E-2</v>
      </c>
      <c r="GO23" s="330">
        <v>5.4098434439025102E-2</v>
      </c>
      <c r="GP23" s="330">
        <v>5.1454858860274619</v>
      </c>
      <c r="GQ23" s="330">
        <v>5.7339904077242883E-2</v>
      </c>
      <c r="GR23" s="331"/>
      <c r="GT23" s="358" t="s">
        <v>269</v>
      </c>
      <c r="GU23" s="384">
        <v>4.261890184316728E-2</v>
      </c>
      <c r="GV23" s="330">
        <v>0.10161915126950971</v>
      </c>
      <c r="GW23" s="330">
        <v>5.8541485678554807E-2</v>
      </c>
      <c r="GX23" s="330">
        <v>6.4688462333117218E-4</v>
      </c>
      <c r="GY23" s="330">
        <v>6.5029373918225886E-2</v>
      </c>
      <c r="GZ23" s="330">
        <v>-0.38156358554027386</v>
      </c>
      <c r="HA23" s="330">
        <v>2.491361361281548E-2</v>
      </c>
      <c r="HB23" s="331"/>
      <c r="HD23" s="358" t="s">
        <v>269</v>
      </c>
      <c r="HE23" s="384">
        <v>1.8480025354898649E-2</v>
      </c>
      <c r="HF23" s="330">
        <v>5.8575932956579972E-2</v>
      </c>
      <c r="HG23" s="330">
        <v>7.0570348832989986E-4</v>
      </c>
      <c r="HH23" s="330">
        <v>4.3796257377214334E-2</v>
      </c>
      <c r="HI23" s="330">
        <v>-3.2736908338429162E-2</v>
      </c>
      <c r="HJ23" s="330">
        <v>0.11961902399125472</v>
      </c>
      <c r="HK23" s="330">
        <v>1.6011026647395565E-2</v>
      </c>
      <c r="HL23" s="331"/>
      <c r="HN23" s="358" t="s">
        <v>269</v>
      </c>
      <c r="HO23" s="384">
        <v>-7.8649031803071645E-3</v>
      </c>
      <c r="HP23" s="330">
        <v>2.1626105799143282E-2</v>
      </c>
      <c r="HQ23" s="330">
        <v>3.3349098655028613E-3</v>
      </c>
      <c r="HR23" s="330">
        <v>-1.4115728960734574E-2</v>
      </c>
      <c r="HS23" s="330">
        <v>2.065448104203893E-2</v>
      </c>
      <c r="HT23" s="330">
        <v>7.0232353623449373E-2</v>
      </c>
      <c r="HU23" s="330">
        <v>9.4032122266615498E-4</v>
      </c>
      <c r="HV23" s="331"/>
      <c r="HX23" s="358" t="s">
        <v>269</v>
      </c>
      <c r="HY23" s="384">
        <v>-1.9268739409836928E-2</v>
      </c>
      <c r="HZ23" s="330">
        <v>-0.15033338000070001</v>
      </c>
      <c r="IA23" s="330">
        <v>-1.9848191487053225E-2</v>
      </c>
      <c r="IB23" s="330">
        <v>-4.5413555146657826E-2</v>
      </c>
      <c r="IC23" s="330">
        <v>-2.0159905205895941E-2</v>
      </c>
      <c r="ID23" s="330">
        <v>-0.61776184683868629</v>
      </c>
      <c r="IE23" s="330">
        <v>-4.8800475209028978E-2</v>
      </c>
      <c r="IF23" s="331"/>
      <c r="IH23" s="358" t="s">
        <v>269</v>
      </c>
      <c r="II23" s="384">
        <v>8.5170017867718505E-3</v>
      </c>
      <c r="IJ23" s="330">
        <v>7.6573092778515151E-2</v>
      </c>
      <c r="IK23" s="330">
        <v>1.8280876346521025E-2</v>
      </c>
      <c r="IL23" s="330">
        <v>1.7316674476513683E-2</v>
      </c>
      <c r="IM23" s="330">
        <v>3.1852817887534711E-2</v>
      </c>
      <c r="IN23" s="330">
        <v>-1.0370193577217608</v>
      </c>
      <c r="IO23" s="330">
        <v>7.7643734373408447E-3</v>
      </c>
      <c r="IP23" s="331"/>
      <c r="IR23" s="358" t="s">
        <v>269</v>
      </c>
      <c r="IS23" s="384">
        <v>-4.9223037538111455E-2</v>
      </c>
      <c r="IT23" s="330">
        <v>5.9302574737800741E-2</v>
      </c>
      <c r="IU23" s="330">
        <v>-5.4962222101429696E-2</v>
      </c>
      <c r="IV23" s="330">
        <v>4.4109988316559781E-2</v>
      </c>
      <c r="IW23" s="330">
        <v>-8.6578602237913985E-3</v>
      </c>
      <c r="IX23" s="330"/>
      <c r="IY23" s="330">
        <v>-1.0014513542812431E-2</v>
      </c>
      <c r="IZ23" s="331"/>
      <c r="JB23" s="358" t="s">
        <v>269</v>
      </c>
      <c r="JC23" s="384">
        <v>6.2269719912894803E-2</v>
      </c>
      <c r="JD23" s="330">
        <v>5.0987274312337745E-2</v>
      </c>
      <c r="JE23" s="330">
        <v>5.7922038049566985E-2</v>
      </c>
      <c r="JF23" s="330">
        <v>9.8090669006929282E-3</v>
      </c>
      <c r="JG23" s="330">
        <v>-3.3645531583380336E-2</v>
      </c>
      <c r="JH23" s="330">
        <v>0.25757915952357696</v>
      </c>
      <c r="JI23" s="330">
        <v>2.805454814455131E-2</v>
      </c>
      <c r="JJ23" s="331"/>
      <c r="JL23" s="358" t="s">
        <v>269</v>
      </c>
      <c r="JM23" s="384">
        <v>-5.603659170775744E-2</v>
      </c>
      <c r="JN23" s="330">
        <v>-3.7110452718515853E-2</v>
      </c>
      <c r="JO23" s="330">
        <v>-4.7889534092773502E-2</v>
      </c>
      <c r="JP23" s="330">
        <v>-3.1816226620842235E-2</v>
      </c>
      <c r="JQ23" s="330">
        <v>2.636851002974842E-2</v>
      </c>
      <c r="JR23" s="330">
        <v>1.8848793172619058</v>
      </c>
      <c r="JS23" s="330">
        <v>-2.290223551542871E-2</v>
      </c>
      <c r="JT23" s="331"/>
      <c r="JV23" s="358" t="s">
        <v>269</v>
      </c>
      <c r="JW23" s="384">
        <v>-3.4947716740206712E-2</v>
      </c>
      <c r="JX23" s="330">
        <v>-0.11039894747155643</v>
      </c>
      <c r="JY23" s="330">
        <v>-4.5935080159372033E-2</v>
      </c>
      <c r="JZ23" s="330">
        <v>1.6963911984870322E-2</v>
      </c>
      <c r="KA23" s="330">
        <v>-3.1200365322406928E-2</v>
      </c>
      <c r="KB23" s="330">
        <v>0.12099091188415674</v>
      </c>
      <c r="KC23" s="330">
        <v>-2.4707401787771869E-2</v>
      </c>
      <c r="KD23" s="331"/>
    </row>
    <row r="24" spans="1:290" x14ac:dyDescent="0.25">
      <c r="A24" s="359" t="s">
        <v>278</v>
      </c>
      <c r="B24" s="384">
        <v>4.8261976096129807E-3</v>
      </c>
      <c r="C24" s="330">
        <v>-9.194059795436671E-2</v>
      </c>
      <c r="D24" s="330">
        <v>-2.8680685358254848E-3</v>
      </c>
      <c r="E24" s="330">
        <v>-4.5940219694253562E-3</v>
      </c>
      <c r="F24" s="330">
        <v>-4.0089291388624083E-2</v>
      </c>
      <c r="G24" s="330">
        <v>-0.31643178132962707</v>
      </c>
      <c r="H24" s="330">
        <v>-2.5573236764959435E-2</v>
      </c>
      <c r="I24" s="331">
        <v>-2.5738420670770229E-2</v>
      </c>
      <c r="J24" s="365"/>
      <c r="K24" s="359" t="s">
        <v>278</v>
      </c>
      <c r="L24" s="384">
        <v>1.9104954311863105E-2</v>
      </c>
      <c r="M24" s="330">
        <v>2.0211958045078519E-2</v>
      </c>
      <c r="N24" s="330">
        <v>1.4566544202242147E-2</v>
      </c>
      <c r="O24" s="330">
        <v>-1.7970362229951714E-2</v>
      </c>
      <c r="P24" s="330">
        <v>1.7538173997356495E-3</v>
      </c>
      <c r="Q24" s="330">
        <v>-0.11181261445412415</v>
      </c>
      <c r="R24" s="330">
        <v>-9.4835434689217275E-4</v>
      </c>
      <c r="S24" s="331">
        <v>-9.4835658769824448E-4</v>
      </c>
      <c r="T24" s="365"/>
      <c r="U24" s="359" t="s">
        <v>278</v>
      </c>
      <c r="V24" s="384">
        <v>-1.0554788795530939E-2</v>
      </c>
      <c r="W24" s="330">
        <v>6.8114416406009098E-2</v>
      </c>
      <c r="X24" s="330">
        <v>6.8445146266973254E-3</v>
      </c>
      <c r="Y24" s="330">
        <v>1.7462273185618299E-2</v>
      </c>
      <c r="Z24" s="330">
        <v>-5.0548273260595848E-2</v>
      </c>
      <c r="AA24" s="330">
        <v>0.38216770716926185</v>
      </c>
      <c r="AB24" s="330">
        <v>1.2945315659592409E-2</v>
      </c>
      <c r="AC24" s="331">
        <v>7.5108691138412497E-3</v>
      </c>
      <c r="AD24" s="365"/>
      <c r="AE24" s="359" t="s">
        <v>278</v>
      </c>
      <c r="AF24" s="384">
        <v>3.1075405150587744E-2</v>
      </c>
      <c r="AG24" s="330">
        <v>3.3122461210627882E-2</v>
      </c>
      <c r="AH24" s="330">
        <v>2.4407083949480837E-2</v>
      </c>
      <c r="AI24" s="330">
        <v>-2.6469604179024133E-2</v>
      </c>
      <c r="AJ24" s="330">
        <v>6.5638047068320438E-2</v>
      </c>
      <c r="AK24" s="330">
        <v>-0.36131073345269266</v>
      </c>
      <c r="AL24" s="330">
        <v>-2.8821001222481988E-3</v>
      </c>
      <c r="AM24" s="331">
        <v>1.2614499122109567E-2</v>
      </c>
      <c r="AN24" s="365"/>
      <c r="AO24" s="359" t="s">
        <v>278</v>
      </c>
      <c r="AP24" s="384">
        <v>2.267809190205939E-2</v>
      </c>
      <c r="AQ24" s="330">
        <v>-6.2823676184128568E-2</v>
      </c>
      <c r="AR24" s="330">
        <v>2.2134993905711278E-3</v>
      </c>
      <c r="AS24" s="330">
        <v>-1.1950731342739978E-5</v>
      </c>
      <c r="AT24" s="330">
        <v>1.066554196872143E-2</v>
      </c>
      <c r="AU24" s="330">
        <v>-0.15342107208041622</v>
      </c>
      <c r="AV24" s="330">
        <v>1.9451035181887422E-3</v>
      </c>
      <c r="AW24" s="331">
        <v>1.7775547579142504E-2</v>
      </c>
      <c r="AX24" s="365"/>
      <c r="AY24" s="359" t="s">
        <v>278</v>
      </c>
      <c r="AZ24" s="384">
        <v>8.7112754607528473E-2</v>
      </c>
      <c r="BA24" s="330">
        <v>7.5117706319422606E-2</v>
      </c>
      <c r="BB24" s="330">
        <v>7.7434085380049061E-2</v>
      </c>
      <c r="BC24" s="330">
        <v>-8.5148463521556202E-3</v>
      </c>
      <c r="BD24" s="330">
        <v>-2.486845389334216E-3</v>
      </c>
      <c r="BE24" s="330">
        <v>-8.2220439936429968E-2</v>
      </c>
      <c r="BF24" s="330">
        <v>3.8942517474695029E-2</v>
      </c>
      <c r="BG24" s="331">
        <v>1.6605600635834963E-2</v>
      </c>
      <c r="BH24" s="365"/>
      <c r="BI24" s="359" t="s">
        <v>278</v>
      </c>
      <c r="BJ24" s="384">
        <v>-0.12852614998090306</v>
      </c>
      <c r="BK24" s="330">
        <v>2.2038717946612482E-2</v>
      </c>
      <c r="BL24" s="330">
        <v>0.25913632974148132</v>
      </c>
      <c r="BM24" s="330">
        <v>-2.4638320913070388E-2</v>
      </c>
      <c r="BN24" s="330">
        <v>7.804313553511659E-2</v>
      </c>
      <c r="BO24" s="330">
        <v>0.96375319778098056</v>
      </c>
      <c r="BP24" s="330">
        <v>-1.0263084843504433E-2</v>
      </c>
      <c r="BQ24" s="331">
        <v>1.0506132708014876E-2</v>
      </c>
      <c r="BR24" s="365"/>
      <c r="BS24" s="359" t="s">
        <v>278</v>
      </c>
      <c r="BT24" s="384">
        <v>-4.3789508835319305E-2</v>
      </c>
      <c r="BU24" s="330">
        <v>-9.3227652756309079E-2</v>
      </c>
      <c r="BV24" s="330">
        <v>-5.0036226072209901E-2</v>
      </c>
      <c r="BW24" s="330">
        <v>-7.3815828869925239E-3</v>
      </c>
      <c r="BX24" s="330">
        <v>-3.8771581631022671E-2</v>
      </c>
      <c r="BY24" s="330">
        <v>4.1485709429793557E-2</v>
      </c>
      <c r="BZ24" s="330">
        <v>-3.158427867971849E-2</v>
      </c>
      <c r="CA24" s="331">
        <v>7.8166510270604138E-3</v>
      </c>
      <c r="CB24" s="365"/>
      <c r="CC24" s="359" t="s">
        <v>278</v>
      </c>
      <c r="CD24" s="384">
        <v>0.26398742086657623</v>
      </c>
      <c r="CE24" s="330">
        <v>4.4744648772680959E-2</v>
      </c>
      <c r="CF24" s="330">
        <v>0.2148515310354519</v>
      </c>
      <c r="CG24" s="330">
        <v>-0.14920692636010546</v>
      </c>
      <c r="CH24" s="330">
        <v>-1.246545103786016E-2</v>
      </c>
      <c r="CI24" s="330">
        <v>-0.60051561743133963</v>
      </c>
      <c r="CJ24" s="330">
        <v>4.013680688759768E-2</v>
      </c>
      <c r="CK24" s="331">
        <v>0</v>
      </c>
      <c r="CL24" s="365"/>
      <c r="CM24" s="359" t="s">
        <v>278</v>
      </c>
      <c r="CN24" s="384">
        <v>-0.10879617962439311</v>
      </c>
      <c r="CO24" s="330">
        <v>-0.19392752802551172</v>
      </c>
      <c r="CP24" s="330">
        <v>-0.10433925644141447</v>
      </c>
      <c r="CQ24" s="330">
        <v>3.0961946068760278E-3</v>
      </c>
      <c r="CR24" s="330">
        <v>1.5913891939225391E-2</v>
      </c>
      <c r="CS24" s="330">
        <v>0.61975058670063532</v>
      </c>
      <c r="CT24" s="330">
        <v>-5.7179263469790076E-2</v>
      </c>
      <c r="CU24" s="331">
        <v>-3.3984311091313994E-2</v>
      </c>
      <c r="CV24" s="365"/>
      <c r="CW24" s="359" t="s">
        <v>278</v>
      </c>
      <c r="CX24" s="384">
        <v>6.7823258140152928E-2</v>
      </c>
      <c r="CY24" s="330">
        <v>0.14906281395108695</v>
      </c>
      <c r="CZ24" s="330">
        <v>6.4509982076724884E-2</v>
      </c>
      <c r="DA24" s="330">
        <v>-8.152902090015391E-3</v>
      </c>
      <c r="DB24" s="330">
        <v>2.0360883345768813E-2</v>
      </c>
      <c r="DC24" s="330">
        <v>-0.32413167831042061</v>
      </c>
      <c r="DD24" s="330">
        <v>3.2722134490400713E-2</v>
      </c>
      <c r="DE24" s="331">
        <v>1.5199618315807656E-3</v>
      </c>
      <c r="DF24" s="365"/>
      <c r="DG24" s="359" t="s">
        <v>278</v>
      </c>
      <c r="DH24" s="384">
        <v>5.7594854219962986E-2</v>
      </c>
      <c r="DI24" s="330">
        <v>1.2150132712411702E-3</v>
      </c>
      <c r="DJ24" s="330">
        <v>5.091335901307404E-2</v>
      </c>
      <c r="DK24" s="330">
        <v>-2.1775740162417123E-2</v>
      </c>
      <c r="DL24" s="330">
        <v>-1.1010482232368208E-2</v>
      </c>
      <c r="DM24" s="330">
        <v>6.9970067644759604E-2</v>
      </c>
      <c r="DN24" s="330">
        <v>2.4022297428478116E-2</v>
      </c>
      <c r="DO24" s="331">
        <v>5.0082154393709701E-3</v>
      </c>
      <c r="DP24" s="365"/>
      <c r="DQ24" s="359" t="s">
        <v>278</v>
      </c>
      <c r="DR24" s="384">
        <v>-0.15441847801500874</v>
      </c>
      <c r="DS24" s="330">
        <v>3.3610516145319312E-2</v>
      </c>
      <c r="DT24" s="330">
        <v>-0.13340799989973556</v>
      </c>
      <c r="DU24" s="330">
        <v>1.1349841215306336E-2</v>
      </c>
      <c r="DV24" s="330">
        <v>-1.0849579000060509E-2</v>
      </c>
      <c r="DW24" s="330">
        <v>-0.97979038261682283</v>
      </c>
      <c r="DX24" s="330">
        <v>-9.7988544843794961E-2</v>
      </c>
      <c r="DY24" s="331">
        <v>-6.3233732963528369E-2</v>
      </c>
      <c r="DZ24" s="365"/>
      <c r="EA24" s="359" t="s">
        <v>278</v>
      </c>
      <c r="EB24" s="384">
        <v>9.7186265196686744E-2</v>
      </c>
      <c r="EC24" s="330">
        <v>-4.8330797660733962E-2</v>
      </c>
      <c r="ED24" s="330">
        <v>7.136891381397531E-2</v>
      </c>
      <c r="EE24" s="330">
        <v>0.10984203071810353</v>
      </c>
      <c r="EF24" s="330">
        <v>-3.4948636471721251E-2</v>
      </c>
      <c r="EG24" s="330">
        <v>6.4702904802991084</v>
      </c>
      <c r="EH24" s="330">
        <v>7.6030877711219053E-2</v>
      </c>
      <c r="EI24" s="331"/>
      <c r="EJ24" s="365"/>
      <c r="EK24" s="359" t="s">
        <v>278</v>
      </c>
      <c r="EL24" s="384">
        <v>-0.14560496707780721</v>
      </c>
      <c r="EM24" s="330">
        <v>0.1077643959621188</v>
      </c>
      <c r="EN24" s="330">
        <v>-0.10227895500657407</v>
      </c>
      <c r="EO24" s="330">
        <v>-2.1503945318708379E-2</v>
      </c>
      <c r="EP24" s="330">
        <v>-1.3948508498526184E-2</v>
      </c>
      <c r="EQ24" s="330">
        <v>6.1905852730786703</v>
      </c>
      <c r="ER24" s="330">
        <v>-5.5368001838005346E-2</v>
      </c>
      <c r="ES24" s="331"/>
      <c r="ET24" s="365"/>
      <c r="EU24" s="359" t="s">
        <v>278</v>
      </c>
      <c r="EV24" s="384">
        <v>0.34150945420295259</v>
      </c>
      <c r="EW24" s="330">
        <v>6.0184794828555328E-2</v>
      </c>
      <c r="EX24" s="330">
        <v>0.27825200684275081</v>
      </c>
      <c r="EY24" s="330">
        <v>-5.0011308467815353E-2</v>
      </c>
      <c r="EZ24" s="330">
        <v>6.4572674318465556E-2</v>
      </c>
      <c r="FA24" s="330">
        <v>-0.23986760165058896</v>
      </c>
      <c r="FB24" s="330">
        <v>0.14718518739622913</v>
      </c>
      <c r="FC24" s="331"/>
      <c r="FD24" s="365"/>
      <c r="FE24" s="359" t="s">
        <v>278</v>
      </c>
      <c r="FF24" s="384">
        <v>-3.7443947876489247E-2</v>
      </c>
      <c r="FG24" s="330">
        <v>-9.4264083250765143E-2</v>
      </c>
      <c r="FH24" s="330">
        <v>-4.2125912535607615E-2</v>
      </c>
      <c r="FI24" s="330">
        <v>5.6163572431702502E-3</v>
      </c>
      <c r="FJ24" s="330">
        <v>5.1965725992847808E-2</v>
      </c>
      <c r="FK24" s="330">
        <v>-0.29400498838836736</v>
      </c>
      <c r="FL24" s="330">
        <v>-2.4490590896511948E-2</v>
      </c>
      <c r="FM24" s="331"/>
      <c r="FP24" s="359" t="s">
        <v>278</v>
      </c>
      <c r="FQ24" s="384">
        <v>3.3154643414891549E-2</v>
      </c>
      <c r="FR24" s="330">
        <v>0.16738305073308166</v>
      </c>
      <c r="FS24" s="330">
        <v>3.9778140421129475E-2</v>
      </c>
      <c r="FT24" s="330">
        <v>4.2384510849272541E-2</v>
      </c>
      <c r="FU24" s="330">
        <v>-1.2851791048098657E-3</v>
      </c>
      <c r="FV24" s="330">
        <v>-0.41448110793286236</v>
      </c>
      <c r="FW24" s="330">
        <v>3.4904332521370332E-2</v>
      </c>
      <c r="FX24" s="331"/>
      <c r="FZ24" s="359" t="s">
        <v>278</v>
      </c>
      <c r="GA24" s="384">
        <v>4.0385353786983491E-2</v>
      </c>
      <c r="GB24" s="330">
        <v>-5.5137197027655974E-2</v>
      </c>
      <c r="GC24" s="330">
        <v>-0.21752771729234241</v>
      </c>
      <c r="GD24" s="330">
        <v>-2.2150785646785832E-2</v>
      </c>
      <c r="GE24" s="330">
        <v>2.4944573101662395E-2</v>
      </c>
      <c r="GF24" s="330">
        <v>0.159825513533777</v>
      </c>
      <c r="GG24" s="330">
        <v>-1.4243711073385594E-2</v>
      </c>
      <c r="GH24" s="331"/>
      <c r="GJ24" s="359" t="s">
        <v>278</v>
      </c>
      <c r="GK24" s="384">
        <v>7.0493708758196669E-3</v>
      </c>
      <c r="GL24" s="330">
        <v>-0.11615494131396141</v>
      </c>
      <c r="GM24" s="330">
        <v>-1.6721362391251729E-2</v>
      </c>
      <c r="GN24" s="330">
        <v>-3.3959708712776607E-2</v>
      </c>
      <c r="GO24" s="330">
        <v>-1.5621097682873845E-2</v>
      </c>
      <c r="GP24" s="330">
        <v>5.1539503512027283</v>
      </c>
      <c r="GQ24" s="330">
        <v>2.1662068990457386E-2</v>
      </c>
      <c r="GR24" s="331"/>
      <c r="GT24" s="359" t="s">
        <v>278</v>
      </c>
      <c r="GU24" s="384">
        <v>-0.12256074016546208</v>
      </c>
      <c r="GV24" s="330">
        <v>0.1016191724563256</v>
      </c>
      <c r="GW24" s="330">
        <v>-8.8795999496657368E-2</v>
      </c>
      <c r="GX24" s="330">
        <v>6.4684373544204225E-4</v>
      </c>
      <c r="GY24" s="330">
        <v>4.0061615661890988E-2</v>
      </c>
      <c r="GZ24" s="330">
        <v>-0.39101389100434164</v>
      </c>
      <c r="HA24" s="330">
        <v>-7.0526276516924807E-2</v>
      </c>
      <c r="HB24" s="331"/>
      <c r="HD24" s="359" t="s">
        <v>278</v>
      </c>
      <c r="HE24" s="384">
        <v>-0.12083805497545694</v>
      </c>
      <c r="HF24" s="330">
        <v>5.8575944042656133E-2</v>
      </c>
      <c r="HG24" s="330">
        <v>-0.11336343925287083</v>
      </c>
      <c r="HH24" s="330">
        <v>4.3796676022952501E-2</v>
      </c>
      <c r="HI24" s="330">
        <v>-1.0252331466644237E-2</v>
      </c>
      <c r="HJ24" s="330">
        <v>0.12778858227295306</v>
      </c>
      <c r="HK24" s="330">
        <v>-4.3010895458432945E-2</v>
      </c>
      <c r="HL24" s="331"/>
      <c r="HN24" s="359" t="s">
        <v>278</v>
      </c>
      <c r="HO24" s="384">
        <v>5.6682797115009181E-3</v>
      </c>
      <c r="HP24" s="330">
        <v>2.1626467240180532E-2</v>
      </c>
      <c r="HQ24" s="330">
        <v>1.367463959310173E-2</v>
      </c>
      <c r="HR24" s="330">
        <v>-1.4116079427207343E-2</v>
      </c>
      <c r="HS24" s="330">
        <v>-1.3739197939253067E-3</v>
      </c>
      <c r="HT24" s="330">
        <v>8.7140598734457092E-2</v>
      </c>
      <c r="HU24" s="330">
        <v>3.2970311502963099E-3</v>
      </c>
      <c r="HV24" s="331"/>
      <c r="HX24" s="359" t="s">
        <v>278</v>
      </c>
      <c r="HY24" s="384">
        <v>7.0094202874507419E-2</v>
      </c>
      <c r="HZ24" s="330">
        <v>-0.15033352869456285</v>
      </c>
      <c r="IA24" s="330">
        <v>4.3148651281576585E-2</v>
      </c>
      <c r="IB24" s="330">
        <v>-4.5413403136492274E-2</v>
      </c>
      <c r="IC24" s="330">
        <v>5.8583356846417869E-2</v>
      </c>
      <c r="ID24" s="330">
        <v>-0.62412327821048996</v>
      </c>
      <c r="IE24" s="330">
        <v>-8.5695874953639426E-3</v>
      </c>
      <c r="IF24" s="331"/>
      <c r="IH24" s="359" t="s">
        <v>278</v>
      </c>
      <c r="II24" s="384">
        <v>0.1254542688018534</v>
      </c>
      <c r="IJ24" s="330">
        <v>7.6572268913620789E-2</v>
      </c>
      <c r="IK24" s="330">
        <v>0.1288771298348407</v>
      </c>
      <c r="IL24" s="330">
        <v>1.7316591067681429E-2</v>
      </c>
      <c r="IM24" s="330">
        <v>-2.7882813387768487E-2</v>
      </c>
      <c r="IN24" s="330">
        <v>-0.91038358184959389</v>
      </c>
      <c r="IO24" s="330">
        <v>5.6851088831878817E-2</v>
      </c>
      <c r="IP24" s="331"/>
      <c r="IR24" s="359" t="s">
        <v>278</v>
      </c>
      <c r="IS24" s="384">
        <v>5.620969419280944E-2</v>
      </c>
      <c r="IT24" s="330">
        <v>5.930338538677344E-2</v>
      </c>
      <c r="IU24" s="330">
        <v>3.976665169298129E-2</v>
      </c>
      <c r="IV24" s="330">
        <v>4.4110073922157524E-2</v>
      </c>
      <c r="IW24" s="330">
        <v>-2.3546294854295109E-2</v>
      </c>
      <c r="IX24" s="330">
        <v>3.5534641341800266</v>
      </c>
      <c r="IY24" s="330">
        <v>4.5842238264296557E-2</v>
      </c>
      <c r="IZ24" s="331"/>
      <c r="JB24" s="359" t="s">
        <v>278</v>
      </c>
      <c r="JC24" s="384">
        <v>-5.8388700123195192E-2</v>
      </c>
      <c r="JD24" s="330">
        <v>5.0987274312337745E-2</v>
      </c>
      <c r="JE24" s="330">
        <v>-4.1230987917884938E-2</v>
      </c>
      <c r="JF24" s="330">
        <v>9.8090669006929282E-3</v>
      </c>
      <c r="JG24" s="330">
        <v>-1.1731167400374788E-2</v>
      </c>
      <c r="JH24" s="330">
        <v>-8.7279451003935651E-2</v>
      </c>
      <c r="JI24" s="330">
        <v>-2.6256954889336291E-2</v>
      </c>
      <c r="JJ24" s="331"/>
      <c r="JL24" s="359" t="s">
        <v>278</v>
      </c>
      <c r="JM24" s="384">
        <v>4.3619728098238421E-2</v>
      </c>
      <c r="JN24" s="330">
        <v>-3.7110452718515853E-2</v>
      </c>
      <c r="JO24" s="330">
        <v>3.9704903572042941E-2</v>
      </c>
      <c r="JP24" s="330">
        <v>-3.1816226620842235E-2</v>
      </c>
      <c r="JQ24" s="330">
        <v>-6.3323596450673694E-3</v>
      </c>
      <c r="JR24" s="330">
        <v>0.14391688344909026</v>
      </c>
      <c r="JS24" s="330">
        <v>1.1169421117181177E-2</v>
      </c>
      <c r="JT24" s="331"/>
      <c r="JV24" s="359" t="s">
        <v>278</v>
      </c>
      <c r="JW24" s="384">
        <v>9.9123869380342886E-2</v>
      </c>
      <c r="JX24" s="330">
        <v>-0.11039894747155643</v>
      </c>
      <c r="JY24" s="330">
        <v>6.4813183770205549E-2</v>
      </c>
      <c r="JZ24" s="330">
        <v>1.6963911984870322E-2</v>
      </c>
      <c r="KA24" s="330">
        <v>3.933983406715464E-2</v>
      </c>
      <c r="KB24" s="330">
        <v>2.0358386442410592</v>
      </c>
      <c r="KC24" s="330">
        <v>6.4333245764036887E-2</v>
      </c>
      <c r="KD24" s="331"/>
    </row>
    <row r="25" spans="1:290" x14ac:dyDescent="0.25">
      <c r="A25" s="359" t="s">
        <v>279</v>
      </c>
      <c r="B25" s="384">
        <v>8.709280885065031E-4</v>
      </c>
      <c r="C25" s="330">
        <v>-9.194059795436671E-2</v>
      </c>
      <c r="D25" s="330">
        <v>-7.6888806385742329E-3</v>
      </c>
      <c r="E25" s="330">
        <v>-4.5940219694253562E-3</v>
      </c>
      <c r="F25" s="330">
        <v>-2.7967222326278313E-2</v>
      </c>
      <c r="G25" s="330">
        <v>-0.32508070646098813</v>
      </c>
      <c r="H25" s="330">
        <v>-2.7806986797523022E-2</v>
      </c>
      <c r="I25" s="331"/>
      <c r="J25" s="365"/>
      <c r="K25" s="359" t="s">
        <v>279</v>
      </c>
      <c r="L25" s="384">
        <v>-5.3932745727908174E-3</v>
      </c>
      <c r="M25" s="330">
        <v>2.0211958045078519E-2</v>
      </c>
      <c r="N25" s="330">
        <v>0.20830499216174839</v>
      </c>
      <c r="O25" s="330">
        <v>-1.7970362229951714E-2</v>
      </c>
      <c r="P25" s="330">
        <v>-2.2350305404010295E-2</v>
      </c>
      <c r="Q25" s="330">
        <v>-6.8890336061245783E-2</v>
      </c>
      <c r="R25" s="330">
        <v>7.2106717942557708E-4</v>
      </c>
      <c r="S25" s="331"/>
      <c r="T25" s="365"/>
      <c r="U25" s="359" t="s">
        <v>279</v>
      </c>
      <c r="V25" s="384">
        <v>4.6640838479986447E-3</v>
      </c>
      <c r="W25" s="330">
        <v>6.8114416406009098E-2</v>
      </c>
      <c r="X25" s="330">
        <v>-0.16450147551722055</v>
      </c>
      <c r="Y25" s="330">
        <v>1.7462273185618299E-2</v>
      </c>
      <c r="Z25" s="330">
        <v>-2.4836943196394182E-2</v>
      </c>
      <c r="AA25" s="330">
        <v>0.24336841056728339</v>
      </c>
      <c r="AB25" s="330">
        <v>4.2031944277651015E-3</v>
      </c>
      <c r="AC25" s="331"/>
      <c r="AD25" s="365"/>
      <c r="AE25" s="359" t="s">
        <v>279</v>
      </c>
      <c r="AF25" s="384">
        <v>2.7364853388061878E-4</v>
      </c>
      <c r="AG25" s="330">
        <v>3.3122461210627882E-2</v>
      </c>
      <c r="AH25" s="330">
        <v>-5.2005341920530763E-3</v>
      </c>
      <c r="AI25" s="330">
        <v>-2.6469604179024133E-2</v>
      </c>
      <c r="AJ25" s="330">
        <v>1.6764736259056501E-2</v>
      </c>
      <c r="AK25" s="330">
        <v>-0.34471939328773332</v>
      </c>
      <c r="AL25" s="330">
        <v>-2.0330064577852188E-2</v>
      </c>
      <c r="AM25" s="331"/>
      <c r="AN25" s="365"/>
      <c r="AO25" s="359" t="s">
        <v>279</v>
      </c>
      <c r="AP25" s="384">
        <v>-7.6964141198830648E-3</v>
      </c>
      <c r="AQ25" s="330">
        <v>-6.2823676184128568E-2</v>
      </c>
      <c r="AR25" s="330">
        <v>-1.2673940708906159E-2</v>
      </c>
      <c r="AS25" s="330">
        <v>-1.1950731342739978E-5</v>
      </c>
      <c r="AT25" s="330">
        <v>2.120224262459704E-2</v>
      </c>
      <c r="AU25" s="330">
        <v>-0.17156632440088931</v>
      </c>
      <c r="AV25" s="330">
        <v>-9.765625E-3</v>
      </c>
      <c r="AW25" s="331"/>
      <c r="AX25" s="365"/>
      <c r="AY25" s="359" t="s">
        <v>279</v>
      </c>
      <c r="AZ25" s="384">
        <v>1.487166742484379E-2</v>
      </c>
      <c r="BA25" s="330">
        <v>7.5117706319422606E-2</v>
      </c>
      <c r="BB25" s="330">
        <v>1.3347719516962314E-2</v>
      </c>
      <c r="BC25" s="330">
        <v>-8.5148463521556202E-3</v>
      </c>
      <c r="BD25" s="330">
        <v>3.9233279686309026E-2</v>
      </c>
      <c r="BE25" s="330">
        <v>-0.12604898956518271</v>
      </c>
      <c r="BF25" s="330">
        <v>9.6153846153845587E-3</v>
      </c>
      <c r="BG25" s="331"/>
      <c r="BH25" s="365"/>
      <c r="BI25" s="359" t="s">
        <v>279</v>
      </c>
      <c r="BJ25" s="384">
        <v>-5.4372802203939393E-3</v>
      </c>
      <c r="BK25" s="330">
        <v>2.2038717946612482E-2</v>
      </c>
      <c r="BL25" s="330">
        <v>1.4652205603778E-4</v>
      </c>
      <c r="BM25" s="330">
        <v>-2.4638320913070388E-2</v>
      </c>
      <c r="BN25" s="330">
        <v>-1.8740038208698838E-4</v>
      </c>
      <c r="BO25" s="330">
        <v>1.3460038874672904</v>
      </c>
      <c r="BP25" s="330">
        <v>1.7826617826617853E-2</v>
      </c>
      <c r="BQ25" s="331"/>
      <c r="BR25" s="365"/>
      <c r="BS25" s="359" t="s">
        <v>279</v>
      </c>
      <c r="BT25" s="384">
        <v>-2.3599834377560215E-3</v>
      </c>
      <c r="BU25" s="330">
        <v>-9.3227652756309079E-2</v>
      </c>
      <c r="BV25" s="330">
        <v>-1.1844209745658653E-2</v>
      </c>
      <c r="BW25" s="330">
        <v>-7.3815828869925239E-3</v>
      </c>
      <c r="BX25" s="330">
        <v>9.7426747468449745E-2</v>
      </c>
      <c r="BY25" s="330">
        <v>-3.7585372223924413E-2</v>
      </c>
      <c r="BZ25" s="330">
        <v>5.9980806142034544E-4</v>
      </c>
      <c r="CA25" s="331"/>
      <c r="CB25" s="365"/>
      <c r="CC25" s="359" t="s">
        <v>279</v>
      </c>
      <c r="CD25" s="384">
        <v>0.27790307221629235</v>
      </c>
      <c r="CE25" s="330">
        <v>4.4744648772680959E-2</v>
      </c>
      <c r="CF25" s="330">
        <v>0.16687059009695077</v>
      </c>
      <c r="CG25" s="330">
        <v>-0.14920692636010546</v>
      </c>
      <c r="CH25" s="330">
        <v>-5.2937118590945083E-2</v>
      </c>
      <c r="CI25" s="330">
        <v>-0.58329015101169501</v>
      </c>
      <c r="CJ25" s="330">
        <v>2.613595492147219E-2</v>
      </c>
      <c r="CK25" s="331"/>
      <c r="CL25" s="365"/>
      <c r="CM25" s="359" t="s">
        <v>279</v>
      </c>
      <c r="CN25" s="384">
        <v>-1.1034239416628176E-2</v>
      </c>
      <c r="CO25" s="330">
        <v>-0.19392752802551172</v>
      </c>
      <c r="CP25" s="330">
        <v>-0.14560244100303915</v>
      </c>
      <c r="CQ25" s="330">
        <v>3.0961946068760278E-3</v>
      </c>
      <c r="CR25" s="330">
        <v>2.4920578656218509E-2</v>
      </c>
      <c r="CS25" s="330">
        <v>0.49761839899749055</v>
      </c>
      <c r="CT25" s="330">
        <v>-1.3669821240799079E-2</v>
      </c>
      <c r="CU25" s="331"/>
      <c r="CV25" s="365"/>
      <c r="CW25" s="359" t="s">
        <v>279</v>
      </c>
      <c r="CX25" s="384">
        <v>-3.4986599565567603E-3</v>
      </c>
      <c r="CY25" s="330">
        <v>0.14906281395108695</v>
      </c>
      <c r="CZ25" s="330">
        <v>1.0117552181589462E-2</v>
      </c>
      <c r="DA25" s="330">
        <v>-8.152902090015391E-3</v>
      </c>
      <c r="DB25" s="330">
        <v>2.4501768674271215E-2</v>
      </c>
      <c r="DC25" s="330">
        <v>-0.35249048541096351</v>
      </c>
      <c r="DD25" s="330">
        <v>-2.4875621890547532E-3</v>
      </c>
      <c r="DE25" s="331"/>
      <c r="DF25" s="365"/>
      <c r="DG25" s="359" t="s">
        <v>279</v>
      </c>
      <c r="DH25" s="384">
        <v>9.6357350969069559E-3</v>
      </c>
      <c r="DI25" s="330">
        <v>1.2150132712411702E-3</v>
      </c>
      <c r="DJ25" s="330">
        <v>-1.1223882227521839E-2</v>
      </c>
      <c r="DK25" s="330">
        <v>-2.1775740162417123E-2</v>
      </c>
      <c r="DL25" s="330">
        <v>3.3025789923758327E-2</v>
      </c>
      <c r="DM25" s="330">
        <v>0.18499004196717583</v>
      </c>
      <c r="DN25" s="330">
        <v>5.2250326564540761E-3</v>
      </c>
      <c r="DO25" s="331"/>
      <c r="DP25" s="365"/>
      <c r="DQ25" s="359" t="s">
        <v>279</v>
      </c>
      <c r="DR25" s="384">
        <v>1.4538035988174717E-2</v>
      </c>
      <c r="DS25" s="330">
        <v>3.3610516145319312E-2</v>
      </c>
      <c r="DT25" s="330">
        <v>1.8301754577141269E-2</v>
      </c>
      <c r="DU25" s="330">
        <v>1.1349841215306336E-2</v>
      </c>
      <c r="DV25" s="330">
        <v>-3.7650408329966273E-2</v>
      </c>
      <c r="DW25" s="330">
        <v>-1.0937429401615766</v>
      </c>
      <c r="DX25" s="330">
        <v>-1.5948021264028351E-2</v>
      </c>
      <c r="DY25" s="331"/>
      <c r="DZ25" s="365"/>
      <c r="EA25" s="359" t="s">
        <v>279</v>
      </c>
      <c r="EB25" s="384">
        <v>5.0126221170927691E-3</v>
      </c>
      <c r="EC25" s="330">
        <v>-3.6180762660633234E-2</v>
      </c>
      <c r="ED25" s="330">
        <v>-1.1115132319641901E-2</v>
      </c>
      <c r="EE25" s="330">
        <v>0.10984203071810353</v>
      </c>
      <c r="EF25" s="330">
        <v>-3.1532903610373884E-2</v>
      </c>
      <c r="EG25" s="330">
        <v>-2.9674330869839456</v>
      </c>
      <c r="EH25" s="330">
        <v>3.2533013205282138E-2</v>
      </c>
      <c r="EI25" s="331"/>
      <c r="EJ25" s="365"/>
      <c r="EK25" s="359" t="s">
        <v>279</v>
      </c>
      <c r="EL25" s="384">
        <v>-1.8349185379555169E-2</v>
      </c>
      <c r="EM25" s="330">
        <v>9.5135550798138804E-2</v>
      </c>
      <c r="EN25" s="330">
        <v>2.1561623102670312E-2</v>
      </c>
      <c r="EO25" s="330">
        <v>-2.1503945318708379E-2</v>
      </c>
      <c r="EP25" s="330">
        <v>9.0909244894478609E-3</v>
      </c>
      <c r="EQ25" s="330">
        <v>3.8530070924130833</v>
      </c>
      <c r="ER25" s="330">
        <v>7.7897918846644943E-3</v>
      </c>
      <c r="ES25" s="331"/>
      <c r="ET25" s="365"/>
      <c r="EU25" s="359" t="s">
        <v>279</v>
      </c>
      <c r="EV25" s="384">
        <v>-1.6184813716815848E-4</v>
      </c>
      <c r="EW25" s="330">
        <v>5.8891643827792065E-2</v>
      </c>
      <c r="EX25" s="330">
        <v>-2.2548184270339808E-2</v>
      </c>
      <c r="EY25" s="330">
        <v>-5.0011308467815353E-2</v>
      </c>
      <c r="EZ25" s="330">
        <v>5.5365733744614423E-3</v>
      </c>
      <c r="FA25" s="330">
        <v>-0.22388870815556025</v>
      </c>
      <c r="FB25" s="330">
        <v>-1.6382095062298031E-2</v>
      </c>
      <c r="FC25" s="331"/>
      <c r="FD25" s="365"/>
      <c r="FE25" s="359" t="s">
        <v>279</v>
      </c>
      <c r="FF25" s="384">
        <v>6.1307636458051949E-2</v>
      </c>
      <c r="FG25" s="330">
        <v>-9.4264083250765143E-2</v>
      </c>
      <c r="FH25" s="330">
        <v>4.3481492143321469E-2</v>
      </c>
      <c r="FI25" s="330">
        <v>5.6163572431702502E-3</v>
      </c>
      <c r="FJ25" s="330">
        <v>5.7464291123941837E-2</v>
      </c>
      <c r="FK25" s="330">
        <v>0.13229446378785356</v>
      </c>
      <c r="FL25" s="330">
        <v>3.4717335209946076E-2</v>
      </c>
      <c r="FM25" s="331"/>
      <c r="FP25" s="359" t="s">
        <v>279</v>
      </c>
      <c r="FQ25" s="384">
        <v>-3.7345538989150259E-2</v>
      </c>
      <c r="FR25" s="330">
        <v>0.16738305073308166</v>
      </c>
      <c r="FS25" s="330">
        <v>-2.7918114029828734E-2</v>
      </c>
      <c r="FT25" s="330">
        <v>4.2384510849272541E-2</v>
      </c>
      <c r="FU25" s="330">
        <v>-3.0679616135483773E-2</v>
      </c>
      <c r="FV25" s="330">
        <v>-0.34676592358720587</v>
      </c>
      <c r="FW25" s="330">
        <v>-6.9145318521877377E-3</v>
      </c>
      <c r="FX25" s="331"/>
      <c r="FZ25" s="359" t="s">
        <v>279</v>
      </c>
      <c r="GA25" s="384">
        <v>0.24467726531331657</v>
      </c>
      <c r="GB25" s="330">
        <v>-5.5137197027655974E-2</v>
      </c>
      <c r="GC25" s="330">
        <v>0.22069361183312494</v>
      </c>
      <c r="GD25" s="330">
        <v>-2.2150785646785832E-2</v>
      </c>
      <c r="GE25" s="330">
        <v>1.933458505959984E-2</v>
      </c>
      <c r="GF25" s="330">
        <v>-0.19837022899520254</v>
      </c>
      <c r="GG25" s="330">
        <v>0.11014724346535783</v>
      </c>
      <c r="GH25" s="331"/>
      <c r="GJ25" s="359" t="s">
        <v>279</v>
      </c>
      <c r="GK25" s="384">
        <v>-3.3012542832581903E-3</v>
      </c>
      <c r="GL25" s="330">
        <v>-0.11615494131396141</v>
      </c>
      <c r="GM25" s="330">
        <v>-2.8398253873898143E-2</v>
      </c>
      <c r="GN25" s="330">
        <v>-3.3959708712776607E-2</v>
      </c>
      <c r="GO25" s="330">
        <v>5.4638772236042396E-2</v>
      </c>
      <c r="GP25" s="330">
        <v>3.8345102181773854</v>
      </c>
      <c r="GQ25" s="330">
        <v>1.6964836520666254E-2</v>
      </c>
      <c r="GR25" s="331"/>
      <c r="GT25" s="359" t="s">
        <v>279</v>
      </c>
      <c r="GU25" s="384">
        <v>-5.2935078840222666E-2</v>
      </c>
      <c r="GV25" s="330">
        <v>0.1016191724563256</v>
      </c>
      <c r="GW25" s="330">
        <v>-2.1056039336386233E-2</v>
      </c>
      <c r="GX25" s="330">
        <v>6.4684373544204225E-4</v>
      </c>
      <c r="GY25" s="330">
        <v>-7.4640959331979687E-2</v>
      </c>
      <c r="GZ25" s="330">
        <v>-0.23618574277107038</v>
      </c>
      <c r="HA25" s="330">
        <v>-3.9530886664644646E-2</v>
      </c>
      <c r="HB25" s="331"/>
      <c r="HD25" s="359" t="s">
        <v>279</v>
      </c>
      <c r="HE25" s="384">
        <v>-1.7742664981557944E-3</v>
      </c>
      <c r="HF25" s="330">
        <v>5.8575944042656133E-2</v>
      </c>
      <c r="HG25" s="330">
        <v>-2.0437591441798523E-2</v>
      </c>
      <c r="HH25" s="330">
        <v>4.3796676022952501E-2</v>
      </c>
      <c r="HI25" s="330">
        <v>6.6626944994099838E-2</v>
      </c>
      <c r="HJ25" s="330">
        <v>-7.868763957252714E-2</v>
      </c>
      <c r="HK25" s="330">
        <v>1.8210526315789427E-2</v>
      </c>
      <c r="HL25" s="331"/>
      <c r="HN25" s="359" t="s">
        <v>279</v>
      </c>
      <c r="HO25" s="384">
        <v>-0.26400851967986011</v>
      </c>
      <c r="HP25" s="330">
        <v>2.1626467240180532E-2</v>
      </c>
      <c r="HQ25" s="330">
        <v>0.14845883189122164</v>
      </c>
      <c r="HR25" s="330">
        <v>-1.4116079427207343E-2</v>
      </c>
      <c r="HS25" s="330">
        <v>-0.14310044639268843</v>
      </c>
      <c r="HT25" s="330">
        <v>0.24500960758766552</v>
      </c>
      <c r="HU25" s="330">
        <v>-0.12683267858988939</v>
      </c>
      <c r="HV25" s="331"/>
      <c r="HX25" s="359" t="s">
        <v>279</v>
      </c>
      <c r="HY25" s="384">
        <v>-1.150081111668208E-2</v>
      </c>
      <c r="HZ25" s="330">
        <v>-0.15033352869456285</v>
      </c>
      <c r="IA25" s="330">
        <v>-2.0678195748824499E-2</v>
      </c>
      <c r="IB25" s="330">
        <v>-4.5413403136492274E-2</v>
      </c>
      <c r="IC25" s="330">
        <v>3.8243731286641443E-2</v>
      </c>
      <c r="ID25" s="330">
        <v>-0.61069382201305755</v>
      </c>
      <c r="IE25" s="330">
        <v>-4.2045106643534988E-2</v>
      </c>
      <c r="IF25" s="331"/>
      <c r="IH25" s="359" t="s">
        <v>279</v>
      </c>
      <c r="II25" s="384">
        <v>3.2544155029394783E-2</v>
      </c>
      <c r="IJ25" s="330">
        <v>7.6732922568028064E-2</v>
      </c>
      <c r="IK25" s="330">
        <v>4.7834870340143318E-2</v>
      </c>
      <c r="IL25" s="330">
        <v>1.7316591067681429E-2</v>
      </c>
      <c r="IM25" s="330">
        <v>-3.3516534248609828E-2</v>
      </c>
      <c r="IN25" s="330">
        <v>-2.0918308287493002</v>
      </c>
      <c r="IO25" s="330">
        <v>-5.5395760093747155E-3</v>
      </c>
      <c r="IP25" s="331"/>
      <c r="IR25" s="359" t="s">
        <v>279</v>
      </c>
      <c r="IS25" s="384">
        <v>-1.4301200845867055E-2</v>
      </c>
      <c r="IT25" s="330">
        <v>5.9145332301907695E-2</v>
      </c>
      <c r="IU25" s="330">
        <v>-2.728790312561848E-2</v>
      </c>
      <c r="IV25" s="330">
        <v>4.4110073922157524E-2</v>
      </c>
      <c r="IW25" s="330">
        <v>-4.6892373704318875E-2</v>
      </c>
      <c r="IX25" s="330">
        <v>-1.6173069016152717</v>
      </c>
      <c r="IY25" s="330">
        <v>2.3138735940010709E-2</v>
      </c>
      <c r="IZ25" s="331"/>
      <c r="JB25" s="359" t="s">
        <v>279</v>
      </c>
      <c r="JC25" s="384">
        <v>4.9524411181183867E-3</v>
      </c>
      <c r="JD25" s="330">
        <v>5.0987274312337745E-2</v>
      </c>
      <c r="JE25" s="330">
        <v>1.5946817840642807E-2</v>
      </c>
      <c r="JF25" s="330">
        <v>9.8090669006929282E-3</v>
      </c>
      <c r="JG25" s="330">
        <v>1.231349777112087E-2</v>
      </c>
      <c r="JH25" s="330">
        <v>-0.48174059079036879</v>
      </c>
      <c r="JI25" s="330">
        <v>6.2820541693848642E-3</v>
      </c>
      <c r="JJ25" s="331"/>
      <c r="JL25" s="359" t="s">
        <v>279</v>
      </c>
      <c r="JM25" s="384">
        <v>0.10404839435697723</v>
      </c>
      <c r="JN25" s="330">
        <v>-3.7110452718515853E-2</v>
      </c>
      <c r="JO25" s="330">
        <v>9.5848861960493817E-2</v>
      </c>
      <c r="JP25" s="330">
        <v>-3.1816226620842235E-2</v>
      </c>
      <c r="JQ25" s="330">
        <v>-7.0032833464388086E-2</v>
      </c>
      <c r="JR25" s="330">
        <v>1.3897043636313566</v>
      </c>
      <c r="JS25" s="330">
        <v>4.224325252315049E-2</v>
      </c>
      <c r="JT25" s="331"/>
      <c r="JV25" s="359" t="s">
        <v>279</v>
      </c>
      <c r="JW25" s="384">
        <v>4.9053121462043985E-2</v>
      </c>
      <c r="JX25" s="330">
        <v>-0.11039894747155643</v>
      </c>
      <c r="JY25" s="330">
        <v>2.0259974591983664E-2</v>
      </c>
      <c r="JZ25" s="330">
        <v>1.6963911984870322E-2</v>
      </c>
      <c r="KA25" s="330">
        <v>7.0419689298360968E-2</v>
      </c>
      <c r="KB25" s="330">
        <v>0.4094008844840748</v>
      </c>
      <c r="KC25" s="330">
        <v>3.6338245346293908E-2</v>
      </c>
      <c r="KD25" s="331"/>
    </row>
    <row r="26" spans="1:290" x14ac:dyDescent="0.25">
      <c r="A26" s="359" t="s">
        <v>249</v>
      </c>
      <c r="B26" s="384">
        <v>2.8934693299334038E-2</v>
      </c>
      <c r="C26" s="330">
        <v>-2.0452310717797427E-2</v>
      </c>
      <c r="D26" s="330">
        <v>1.5748031496062968E-2</v>
      </c>
      <c r="E26" s="330">
        <v>-4.6284224250326463E-3</v>
      </c>
      <c r="F26" s="330">
        <v>2.1711768407803578E-2</v>
      </c>
      <c r="G26" s="330">
        <v>-0.38756268806419258</v>
      </c>
      <c r="H26" s="330">
        <v>-1.2239830399287785E-2</v>
      </c>
      <c r="I26" s="331">
        <v>-1.384234299868853E-2</v>
      </c>
      <c r="J26" s="365"/>
      <c r="K26" s="359" t="s">
        <v>249</v>
      </c>
      <c r="L26" s="384">
        <v>-1.9343957594740467E-2</v>
      </c>
      <c r="M26" s="330">
        <v>-0.12748444087532626</v>
      </c>
      <c r="N26" s="330">
        <v>-2.8854435831179887E-2</v>
      </c>
      <c r="O26" s="330">
        <v>-1.7977601676599675E-2</v>
      </c>
      <c r="P26" s="330">
        <v>-7.9971255517913897E-2</v>
      </c>
      <c r="Q26" s="330">
        <v>-5.3062561415001666E-2</v>
      </c>
      <c r="R26" s="330">
        <v>-3.4245600720960008E-2</v>
      </c>
      <c r="S26" s="331">
        <v>-3.8792177090049423E-2</v>
      </c>
      <c r="T26" s="365"/>
      <c r="U26" s="359" t="s">
        <v>249</v>
      </c>
      <c r="V26" s="384">
        <v>6.9846618230316668E-3</v>
      </c>
      <c r="W26" s="330">
        <v>0.1576161988034975</v>
      </c>
      <c r="X26" s="330">
        <v>-0.1531411677753142</v>
      </c>
      <c r="Y26" s="330">
        <v>1.7473073460268797E-2</v>
      </c>
      <c r="Z26" s="330">
        <v>4.9096183887524852E-3</v>
      </c>
      <c r="AA26" s="330">
        <v>0.23106191629194062</v>
      </c>
      <c r="AB26" s="330">
        <v>1.3309758852708508E-2</v>
      </c>
      <c r="AC26" s="331">
        <v>7.6858580212409164E-3</v>
      </c>
      <c r="AD26" s="365"/>
      <c r="AE26" s="359" t="s">
        <v>249</v>
      </c>
      <c r="AF26" s="384">
        <v>8.0411293133496167E-2</v>
      </c>
      <c r="AG26" s="330">
        <v>3.2995428344265484E-2</v>
      </c>
      <c r="AH26" s="330">
        <v>9.4082736952347715E-2</v>
      </c>
      <c r="AI26" s="330">
        <v>-2.6480516501163388E-2</v>
      </c>
      <c r="AJ26" s="330">
        <v>-2.742616033755273E-2</v>
      </c>
      <c r="AK26" s="330">
        <v>-0.33745434110705264</v>
      </c>
      <c r="AL26" s="330">
        <v>9.1605273361768848E-3</v>
      </c>
      <c r="AM26" s="331">
        <v>1.2619608930800198E-2</v>
      </c>
      <c r="AN26" s="365"/>
      <c r="AO26" s="359" t="s">
        <v>249</v>
      </c>
      <c r="AP26" s="384">
        <v>2.280865890247441E-2</v>
      </c>
      <c r="AQ26" s="330">
        <v>-6.2728497209928763E-2</v>
      </c>
      <c r="AR26" s="330">
        <v>-8.2961072112317027E-3</v>
      </c>
      <c r="AS26" s="330">
        <v>0</v>
      </c>
      <c r="AT26" s="330">
        <v>3.6648019180271649E-2</v>
      </c>
      <c r="AU26" s="330">
        <v>-0.11153519932145883</v>
      </c>
      <c r="AV26" s="330">
        <v>4.6467508765189042E-3</v>
      </c>
      <c r="AW26" s="331">
        <v>1.77759517940289E-2</v>
      </c>
      <c r="AX26" s="365"/>
      <c r="AY26" s="359" t="s">
        <v>249</v>
      </c>
      <c r="AZ26" s="384">
        <v>0.13900706535452928</v>
      </c>
      <c r="BA26" s="330">
        <v>7.5074933278587566E-2</v>
      </c>
      <c r="BB26" s="330">
        <v>0.11085424710424727</v>
      </c>
      <c r="BC26" s="330">
        <v>-8.5167480222184747E-3</v>
      </c>
      <c r="BD26" s="330">
        <v>1.4801762114537381E-3</v>
      </c>
      <c r="BE26" s="330">
        <v>-0.12883532219570396</v>
      </c>
      <c r="BF26" s="330">
        <v>5.9188727277073222E-2</v>
      </c>
      <c r="BG26" s="331">
        <v>1.6604321967760211E-2</v>
      </c>
      <c r="BH26" s="365"/>
      <c r="BI26" s="359" t="s">
        <v>249</v>
      </c>
      <c r="BJ26" s="384">
        <v>-0.16186389329812334</v>
      </c>
      <c r="BK26" s="330">
        <v>2.2019634540138944E-2</v>
      </c>
      <c r="BL26" s="330">
        <v>-0.1286112957580445</v>
      </c>
      <c r="BM26" s="330">
        <v>-2.46506095848807E-2</v>
      </c>
      <c r="BN26" s="330">
        <v>3.6241510363514882E-2</v>
      </c>
      <c r="BO26" s="330">
        <v>-1.4295185442909829E-2</v>
      </c>
      <c r="BP26" s="330">
        <v>-7.9441564968521783E-2</v>
      </c>
      <c r="BQ26" s="331">
        <v>1.0509318085557039E-2</v>
      </c>
      <c r="BR26" s="365"/>
      <c r="BS26" s="359" t="s">
        <v>249</v>
      </c>
      <c r="BT26" s="384">
        <v>-7.7710962796537483E-2</v>
      </c>
      <c r="BU26" s="330">
        <v>-9.3236173393124094E-2</v>
      </c>
      <c r="BV26" s="330">
        <v>-7.0965597473824221E-2</v>
      </c>
      <c r="BW26" s="330">
        <v>-7.3800738007380236E-3</v>
      </c>
      <c r="BX26" s="330">
        <v>4.6163642152180773E-2</v>
      </c>
      <c r="BY26" s="330">
        <v>1.0350194552529184</v>
      </c>
      <c r="BZ26" s="330">
        <v>-1.4623144527659025E-2</v>
      </c>
      <c r="CA26" s="331">
        <v>7.819663112671146E-3</v>
      </c>
      <c r="CB26" s="365"/>
      <c r="CC26" s="359" t="s">
        <v>249</v>
      </c>
      <c r="CD26" s="384">
        <v>0.25356846027083196</v>
      </c>
      <c r="CE26" s="330">
        <v>4.4774366371316682E-2</v>
      </c>
      <c r="CF26" s="330">
        <v>0.17393381037567091</v>
      </c>
      <c r="CG26" s="330">
        <v>-0.14919758715017178</v>
      </c>
      <c r="CH26" s="330">
        <v>-8.6008318117265198E-2</v>
      </c>
      <c r="CI26" s="330">
        <v>-0.5530237639989074</v>
      </c>
      <c r="CJ26" s="330">
        <v>1.4193058838163974E-2</v>
      </c>
      <c r="CK26" s="331">
        <v>2.6383166759810332E-3</v>
      </c>
      <c r="CL26" s="365"/>
      <c r="CM26" s="359" t="s">
        <v>249</v>
      </c>
      <c r="CN26" s="384">
        <v>-8.0944532924707935E-2</v>
      </c>
      <c r="CO26" s="330">
        <v>-0.19392776350070712</v>
      </c>
      <c r="CP26" s="330">
        <v>-6.9647943019890968E-2</v>
      </c>
      <c r="CQ26" s="330">
        <v>3.0960709454083248E-3</v>
      </c>
      <c r="CR26" s="330">
        <v>4.3528783713442661E-2</v>
      </c>
      <c r="CS26" s="330">
        <v>0.47809799679780973</v>
      </c>
      <c r="CT26" s="330">
        <v>-3.7078911599002055E-2</v>
      </c>
      <c r="CU26" s="331">
        <v>2.9943224535295999E-3</v>
      </c>
      <c r="CV26" s="365"/>
      <c r="CW26" s="359" t="s">
        <v>249</v>
      </c>
      <c r="CX26" s="384">
        <v>3.4618181953868378E-2</v>
      </c>
      <c r="CY26" s="330">
        <v>0.14900343037225178</v>
      </c>
      <c r="CZ26" s="330">
        <v>2.1417667446324808E-2</v>
      </c>
      <c r="DA26" s="330">
        <v>-8.1730387932716052E-3</v>
      </c>
      <c r="DB26" s="330">
        <v>-1.3436031281607867E-2</v>
      </c>
      <c r="DC26" s="330">
        <v>-0.45673969397162972</v>
      </c>
      <c r="DD26" s="330">
        <v>5.3892665578877987E-3</v>
      </c>
      <c r="DE26" s="331">
        <v>5.0144099667859899E-3</v>
      </c>
      <c r="DF26" s="365"/>
      <c r="DG26" s="359" t="s">
        <v>249</v>
      </c>
      <c r="DH26" s="384">
        <v>0.13703904066360106</v>
      </c>
      <c r="DI26" s="330">
        <v>1.2670357751277659E-3</v>
      </c>
      <c r="DJ26" s="330">
        <v>9.3906350224502805E-2</v>
      </c>
      <c r="DK26" s="330">
        <v>-2.1755883327809099E-2</v>
      </c>
      <c r="DL26" s="330">
        <v>7.1819749892193746E-3</v>
      </c>
      <c r="DM26" s="330">
        <v>0.48407153729071517</v>
      </c>
      <c r="DN26" s="330">
        <v>6.7512637620199961E-2</v>
      </c>
      <c r="DO26" s="331">
        <v>6.9954349643156369E-3</v>
      </c>
      <c r="DP26" s="365"/>
      <c r="DQ26" s="359" t="s">
        <v>249</v>
      </c>
      <c r="DR26" s="384">
        <v>9.0212963917457936E-3</v>
      </c>
      <c r="DS26" s="330">
        <v>3.3613713459309448E-2</v>
      </c>
      <c r="DT26" s="330">
        <v>1.0906532191861145E-2</v>
      </c>
      <c r="DU26" s="330">
        <v>1.1354925055800427E-2</v>
      </c>
      <c r="DV26" s="330">
        <v>4.542408874598354E-2</v>
      </c>
      <c r="DW26" s="330">
        <v>-1.1323029429712781</v>
      </c>
      <c r="DX26" s="330">
        <v>-1.1177804277814936E-2</v>
      </c>
      <c r="DY26" s="331">
        <v>2.9894392726251093E-2</v>
      </c>
      <c r="DZ26" s="365"/>
      <c r="EA26" s="359" t="s">
        <v>249</v>
      </c>
      <c r="EB26" s="384">
        <v>-3.8507884947870993E-3</v>
      </c>
      <c r="EC26" s="330">
        <v>-4.8353909465020606E-2</v>
      </c>
      <c r="ED26" s="330">
        <v>-1.7691415313225042E-2</v>
      </c>
      <c r="EE26" s="330">
        <v>0.10984547091586747</v>
      </c>
      <c r="EF26" s="330">
        <v>-1.6484079041670926E-2</v>
      </c>
      <c r="EG26" s="330">
        <v>-2.1162790697674416</v>
      </c>
      <c r="EH26" s="330">
        <v>3.0053529849492402E-2</v>
      </c>
      <c r="EI26" s="331">
        <v>9.9999999999999978E-2</v>
      </c>
      <c r="EJ26" s="365"/>
      <c r="EK26" s="359" t="s">
        <v>249</v>
      </c>
      <c r="EL26" s="384">
        <v>-1.3043363925631735E-2</v>
      </c>
      <c r="EM26" s="330">
        <v>0.10789189189189194</v>
      </c>
      <c r="EN26" s="330">
        <v>2.2586359610274599E-2</v>
      </c>
      <c r="EO26" s="330">
        <v>-2.1507810731265523E-2</v>
      </c>
      <c r="EP26" s="330">
        <v>0.36570893191755149</v>
      </c>
      <c r="EQ26" s="330">
        <v>6.2222222222222232</v>
      </c>
      <c r="ER26" s="330">
        <v>5.699004917154106E-2</v>
      </c>
      <c r="ES26" s="331"/>
      <c r="ET26" s="365"/>
      <c r="EU26" s="359" t="s">
        <v>249</v>
      </c>
      <c r="EV26" s="384">
        <v>-4.2897871093229957E-3</v>
      </c>
      <c r="EW26" s="330">
        <v>6.0109289617486301E-2</v>
      </c>
      <c r="EX26" s="330">
        <v>-2.0355132091814589E-2</v>
      </c>
      <c r="EY26" s="330">
        <v>-5.0015424957581364E-2</v>
      </c>
      <c r="EZ26" s="330">
        <v>-3.2014635261834005E-2</v>
      </c>
      <c r="FA26" s="330">
        <v>-0.40865384615384615</v>
      </c>
      <c r="FB26" s="330">
        <v>-2.8231896200103638E-2</v>
      </c>
      <c r="FC26" s="331"/>
      <c r="FD26" s="365"/>
      <c r="FE26" s="359" t="s">
        <v>249</v>
      </c>
      <c r="FF26" s="384">
        <v>2.5234145036125252E-2</v>
      </c>
      <c r="FG26" s="330">
        <v>-9.425625920471277E-2</v>
      </c>
      <c r="FH26" s="330">
        <v>1.1788977306218643E-2</v>
      </c>
      <c r="FI26" s="330">
        <v>5.6017860767200956E-3</v>
      </c>
      <c r="FJ26" s="330">
        <v>4.6224112134813915E-2</v>
      </c>
      <c r="FK26" s="330">
        <v>-1.5447154471544818E-2</v>
      </c>
      <c r="FL26" s="330">
        <v>1.3805699246755686E-2</v>
      </c>
      <c r="FM26" s="331"/>
      <c r="FP26" s="359" t="s">
        <v>249</v>
      </c>
      <c r="FQ26" s="384">
        <v>7.3343251637825345E-3</v>
      </c>
      <c r="FR26" s="330">
        <v>0.16727642276422758</v>
      </c>
      <c r="FS26" s="330">
        <v>1.1797261870084508E-2</v>
      </c>
      <c r="FT26" s="330">
        <v>4.2384854478666405E-2</v>
      </c>
      <c r="FU26" s="330">
        <v>-2.4010236339003656E-2</v>
      </c>
      <c r="FV26" s="330">
        <v>-0.36581337737407099</v>
      </c>
      <c r="FW26" s="330">
        <v>1.6482225380165274E-2</v>
      </c>
      <c r="FX26" s="331"/>
      <c r="FZ26" s="359" t="s">
        <v>249</v>
      </c>
      <c r="GA26" s="384">
        <v>2.6092138674405331E-2</v>
      </c>
      <c r="GB26" s="330">
        <v>-5.5023506877938298E-2</v>
      </c>
      <c r="GC26" s="330">
        <v>2.8789405498776451E-2</v>
      </c>
      <c r="GD26" s="330">
        <v>-2.2150795802191949E-2</v>
      </c>
      <c r="GE26" s="330">
        <v>-2.3906840441117751E-3</v>
      </c>
      <c r="GF26" s="330">
        <v>-2.2135416666666657E-2</v>
      </c>
      <c r="GG26" s="330">
        <v>2.9832016027828939E-3</v>
      </c>
      <c r="GH26" s="331"/>
      <c r="GJ26" s="359" t="s">
        <v>249</v>
      </c>
      <c r="GK26" s="384">
        <v>6.3634756698062725E-3</v>
      </c>
      <c r="GL26" s="330">
        <v>-0.11627049935507651</v>
      </c>
      <c r="GM26" s="330">
        <v>-2.0288232824961564E-2</v>
      </c>
      <c r="GN26" s="330">
        <v>-3.3939249930695789E-2</v>
      </c>
      <c r="GO26" s="330">
        <v>-2.7133580705009423E-2</v>
      </c>
      <c r="GP26" s="330">
        <v>4.5925432756324902</v>
      </c>
      <c r="GQ26" s="330">
        <v>1.8844731267766354E-2</v>
      </c>
      <c r="GR26" s="331"/>
      <c r="GT26" s="359" t="s">
        <v>249</v>
      </c>
      <c r="GU26" s="384">
        <v>-7.9316488093744406E-2</v>
      </c>
      <c r="GV26" s="330">
        <v>0.10175145954962474</v>
      </c>
      <c r="GW26" s="330">
        <v>-4.41302485004283E-2</v>
      </c>
      <c r="GX26" s="330">
        <v>6.5589899155528647E-4</v>
      </c>
      <c r="GY26" s="330">
        <v>2.0818434644417995E-2</v>
      </c>
      <c r="GZ26" s="330">
        <v>-0.37404761904761907</v>
      </c>
      <c r="HA26" s="330">
        <v>-4.6051922869761931E-2</v>
      </c>
      <c r="HB26" s="331"/>
      <c r="HD26" s="359" t="s">
        <v>249</v>
      </c>
      <c r="HE26" s="384">
        <v>-0.17142701406301109</v>
      </c>
      <c r="HF26" s="330">
        <v>5.8478425435276232E-2</v>
      </c>
      <c r="HG26" s="330">
        <v>-0.15105333930972667</v>
      </c>
      <c r="HH26" s="330">
        <v>4.3793527242933214E-2</v>
      </c>
      <c r="HI26" s="330">
        <v>6.8342803767416527E-2</v>
      </c>
      <c r="HJ26" s="330">
        <v>7.5313807531380769E-2</v>
      </c>
      <c r="HK26" s="330">
        <v>-5.4734345886736958E-2</v>
      </c>
      <c r="HL26" s="331"/>
      <c r="HN26" s="359" t="s">
        <v>249</v>
      </c>
      <c r="HO26" s="384">
        <v>1.6117360699954252E-3</v>
      </c>
      <c r="HP26" s="330">
        <v>2.1634185589129284E-2</v>
      </c>
      <c r="HQ26" s="330">
        <v>1.0207673354452627E-2</v>
      </c>
      <c r="HR26" s="330">
        <v>-1.412928293889083E-2</v>
      </c>
      <c r="HS26" s="330">
        <v>-3.3952641165755894E-2</v>
      </c>
      <c r="HT26" s="330">
        <v>0.16448532012734354</v>
      </c>
      <c r="HU26" s="330">
        <v>-1.5888565011707852E-3</v>
      </c>
      <c r="HV26" s="331"/>
      <c r="HX26" s="359" t="s">
        <v>249</v>
      </c>
      <c r="HY26" s="384">
        <v>0.1127641128370169</v>
      </c>
      <c r="HZ26" s="330">
        <v>-0.15030276513825697</v>
      </c>
      <c r="IA26" s="330">
        <v>7.1916376306620219E-2</v>
      </c>
      <c r="IB26" s="330">
        <v>-4.5412635853338067E-2</v>
      </c>
      <c r="IC26" s="330">
        <v>0.15165397088769889</v>
      </c>
      <c r="ID26" s="330">
        <v>-0.61359356014580801</v>
      </c>
      <c r="IE26" s="330">
        <v>2.1990547412503746E-2</v>
      </c>
      <c r="IF26" s="331"/>
      <c r="IH26" s="359" t="s">
        <v>249</v>
      </c>
      <c r="II26" s="384">
        <v>0.17201705308400997</v>
      </c>
      <c r="IJ26" s="330">
        <v>7.6571984091185291E-2</v>
      </c>
      <c r="IK26" s="330">
        <v>0.16080646209855678</v>
      </c>
      <c r="IL26" s="330">
        <v>1.7316504770150291E-2</v>
      </c>
      <c r="IM26" s="330">
        <v>-8.3864993470763333E-3</v>
      </c>
      <c r="IN26" s="330">
        <v>-0.86065013167721394</v>
      </c>
      <c r="IO26" s="330">
        <v>7.4723056926088119E-2</v>
      </c>
      <c r="IP26" s="331"/>
      <c r="IR26" s="359" t="s">
        <v>249</v>
      </c>
      <c r="IS26" s="384">
        <v>1.2237639857841969E-2</v>
      </c>
      <c r="IT26" s="330">
        <v>5.9302383421275272E-2</v>
      </c>
      <c r="IU26" s="330">
        <v>-5.3204820356699808E-5</v>
      </c>
      <c r="IV26" s="330">
        <v>4.4110111300141391E-2</v>
      </c>
      <c r="IW26" s="330">
        <v>4.1243002776434917E-2</v>
      </c>
      <c r="IX26" s="330">
        <v>1.1548572718041297</v>
      </c>
      <c r="IY26" s="330">
        <v>2.9421918386337828E-2</v>
      </c>
      <c r="IZ26" s="331"/>
      <c r="JB26" s="359" t="s">
        <v>249</v>
      </c>
      <c r="JC26" s="384">
        <v>-7.6156095318503758E-2</v>
      </c>
      <c r="JD26" s="330">
        <v>5.0986922308652233E-2</v>
      </c>
      <c r="JE26" s="330">
        <v>-5.3099835756381726E-2</v>
      </c>
      <c r="JF26" s="330">
        <v>9.8089872200083587E-3</v>
      </c>
      <c r="JG26" s="330">
        <v>-1.9001396023521206E-2</v>
      </c>
      <c r="JH26" s="330">
        <v>3.2392334476529565</v>
      </c>
      <c r="JI26" s="330">
        <v>-2.0856129722371233E-2</v>
      </c>
      <c r="JJ26" s="331"/>
      <c r="JL26" s="359" t="s">
        <v>249</v>
      </c>
      <c r="JM26" s="384">
        <v>8.8562419725295743E-2</v>
      </c>
      <c r="JN26" s="330">
        <v>-3.7109784472833154E-2</v>
      </c>
      <c r="JO26" s="330">
        <v>7.5571525744535989E-2</v>
      </c>
      <c r="JP26" s="330">
        <v>-3.1816147621263918E-2</v>
      </c>
      <c r="JQ26" s="330">
        <v>-6.6894339620201776E-2</v>
      </c>
      <c r="JR26" s="330">
        <v>-0.23300767017032462</v>
      </c>
      <c r="JS26" s="330">
        <v>1.4633104040696426E-2</v>
      </c>
      <c r="JT26" s="331"/>
      <c r="JV26" s="359" t="s">
        <v>249</v>
      </c>
      <c r="JW26" s="384">
        <v>-2.0327186142774473E-2</v>
      </c>
      <c r="JX26" s="330">
        <v>-0.1103998201050458</v>
      </c>
      <c r="JY26" s="330">
        <v>-3.8305337340486002E-2</v>
      </c>
      <c r="JZ26" s="330">
        <v>1.6963950100076126E-2</v>
      </c>
      <c r="KA26" s="330">
        <v>4.4241962305986829E-2</v>
      </c>
      <c r="KB26" s="330">
        <v>0.21517601210989076</v>
      </c>
      <c r="KC26" s="330">
        <v>-4.1631217693145596E-3</v>
      </c>
      <c r="KD26" s="331"/>
    </row>
    <row r="27" spans="1:290" x14ac:dyDescent="0.25">
      <c r="A27" s="359" t="s">
        <v>280</v>
      </c>
      <c r="B27" s="384">
        <v>0.13494922083795896</v>
      </c>
      <c r="C27" s="330">
        <v>-2.0338316286388786E-2</v>
      </c>
      <c r="D27" s="330">
        <v>0.10922380070002058</v>
      </c>
      <c r="E27" s="330">
        <v>-4.5927181459631946E-3</v>
      </c>
      <c r="F27" s="330">
        <v>-1.4007175167680489E-2</v>
      </c>
      <c r="G27" s="330">
        <v>-0.33386864319538812</v>
      </c>
      <c r="H27" s="330">
        <v>2.1436525612472206E-2</v>
      </c>
      <c r="I27" s="331">
        <v>0</v>
      </c>
      <c r="J27" s="365"/>
      <c r="K27" s="359" t="s">
        <v>280</v>
      </c>
      <c r="L27" s="384">
        <v>1.7961750672931553E-2</v>
      </c>
      <c r="M27" s="330">
        <v>-5.4350881419909264E-2</v>
      </c>
      <c r="N27" s="330">
        <v>6.4779582366588703E-3</v>
      </c>
      <c r="O27" s="330">
        <v>-1.7970993611259378E-2</v>
      </c>
      <c r="P27" s="330">
        <v>-1.2829842434980698E-2</v>
      </c>
      <c r="Q27" s="330">
        <v>-8.7500772701984281E-2</v>
      </c>
      <c r="R27" s="330">
        <v>-8.6980222072120493E-3</v>
      </c>
      <c r="S27" s="331">
        <v>-9.9972535017853418E-3</v>
      </c>
      <c r="T27" s="365"/>
      <c r="U27" s="359" t="s">
        <v>280</v>
      </c>
      <c r="V27" s="384">
        <v>-7.5899768318332742E-2</v>
      </c>
      <c r="W27" s="330">
        <v>6.8111849508482258E-2</v>
      </c>
      <c r="X27" s="330">
        <v>-5.2172469755089879E-2</v>
      </c>
      <c r="Y27" s="330">
        <v>1.7462895099252144E-2</v>
      </c>
      <c r="Z27" s="330">
        <v>-3.7387221358632157E-2</v>
      </c>
      <c r="AA27" s="330">
        <v>0.29973241201774886</v>
      </c>
      <c r="AB27" s="330">
        <v>-1.3783127921293884E-2</v>
      </c>
      <c r="AC27" s="331">
        <v>1.0694667924318977E-2</v>
      </c>
      <c r="AD27" s="365"/>
      <c r="AE27" s="359" t="s">
        <v>280</v>
      </c>
      <c r="AF27" s="384">
        <v>0.13221418613428235</v>
      </c>
      <c r="AG27" s="330">
        <v>3.3116663684974193E-2</v>
      </c>
      <c r="AH27" s="330">
        <v>0.1181827025975289</v>
      </c>
      <c r="AI27" s="330">
        <v>-2.6470684626224882E-2</v>
      </c>
      <c r="AJ27" s="330">
        <v>4.2044016780981575E-2</v>
      </c>
      <c r="AK27" s="330">
        <v>-0.3442353799645575</v>
      </c>
      <c r="AL27" s="330">
        <v>3.1321212121212159E-2</v>
      </c>
      <c r="AM27" s="331">
        <v>1.5604627863250215E-2</v>
      </c>
      <c r="AN27" s="365"/>
      <c r="AO27" s="359" t="s">
        <v>280</v>
      </c>
      <c r="AP27" s="384">
        <v>0.10181194790352156</v>
      </c>
      <c r="AQ27" s="330">
        <v>-6.2821080176245367E-2</v>
      </c>
      <c r="AR27" s="330">
        <v>8.427152029789968E-2</v>
      </c>
      <c r="AS27" s="330">
        <v>-1.3465610514012985E-5</v>
      </c>
      <c r="AT27" s="330">
        <v>2.5090464664861412E-2</v>
      </c>
      <c r="AU27" s="330">
        <v>-0.11508961570559952</v>
      </c>
      <c r="AV27" s="330">
        <v>3.7316064124864837E-2</v>
      </c>
      <c r="AW27" s="331">
        <v>2.079729729729728E-2</v>
      </c>
      <c r="AX27" s="365"/>
      <c r="AY27" s="359" t="s">
        <v>280</v>
      </c>
      <c r="AZ27" s="384"/>
      <c r="BA27" s="330"/>
      <c r="BB27" s="330"/>
      <c r="BC27" s="330"/>
      <c r="BD27" s="330"/>
      <c r="BE27" s="330"/>
      <c r="BF27" s="330"/>
      <c r="BG27" s="331"/>
      <c r="BH27" s="365"/>
      <c r="BI27" s="359" t="s">
        <v>280</v>
      </c>
      <c r="BJ27" s="384">
        <v>-0.16825765411021262</v>
      </c>
      <c r="BK27" s="330">
        <v>2.2038730572174401E-2</v>
      </c>
      <c r="BL27" s="330">
        <v>-0.12463130565462176</v>
      </c>
      <c r="BM27" s="330">
        <v>-2.463838631047598E-2</v>
      </c>
      <c r="BN27" s="330">
        <v>6.9195655099930919E-2</v>
      </c>
      <c r="BO27" s="330">
        <v>0.90543131316221526</v>
      </c>
      <c r="BP27" s="330">
        <v>-5.333850606047897E-2</v>
      </c>
      <c r="BQ27" s="331">
        <v>1.3490002596728104E-2</v>
      </c>
      <c r="BR27" s="365"/>
      <c r="BS27" s="359" t="s">
        <v>280</v>
      </c>
      <c r="BT27" s="384">
        <v>-0.14817830688608502</v>
      </c>
      <c r="BU27" s="330">
        <v>-9.322695764279447E-2</v>
      </c>
      <c r="BV27" s="330">
        <v>-0.14108019377827608</v>
      </c>
      <c r="BW27" s="330">
        <v>-7.3817218749608121E-3</v>
      </c>
      <c r="BX27" s="330">
        <v>-9.7952744516925649E-2</v>
      </c>
      <c r="BY27" s="330">
        <v>0.14171909327610335</v>
      </c>
      <c r="BZ27" s="330">
        <v>-7.9326576950767017E-2</v>
      </c>
      <c r="CA27" s="331">
        <v>1.0799523437399851E-2</v>
      </c>
      <c r="CB27" s="365"/>
      <c r="CC27" s="359" t="s">
        <v>280</v>
      </c>
      <c r="CD27" s="384">
        <v>0.38960075844490288</v>
      </c>
      <c r="CE27" s="330">
        <v>4.4744433500785163E-2</v>
      </c>
      <c r="CF27" s="330">
        <v>0.31723599791919554</v>
      </c>
      <c r="CG27" s="330">
        <v>-0.14920683684788444</v>
      </c>
      <c r="CH27" s="330">
        <v>8.8013480510418463E-2</v>
      </c>
      <c r="CI27" s="330">
        <v>-0.5981826150748728</v>
      </c>
      <c r="CJ27" s="330">
        <v>8.0390782334612526E-2</v>
      </c>
      <c r="CK27" s="331">
        <v>7.3047197789664047E-3</v>
      </c>
      <c r="CL27" s="365"/>
      <c r="CM27" s="359" t="s">
        <v>280</v>
      </c>
      <c r="CN27" s="384">
        <v>-8.2847431053326374E-3</v>
      </c>
      <c r="CO27" s="330">
        <v>-0.19392752802551172</v>
      </c>
      <c r="CP27" s="330">
        <v>-1.0170501553842526E-2</v>
      </c>
      <c r="CQ27" s="330">
        <v>3.0961946068760278E-3</v>
      </c>
      <c r="CR27" s="330">
        <v>-0.25802867935197454</v>
      </c>
      <c r="CS27" s="330">
        <v>0.5190021827107375</v>
      </c>
      <c r="CT27" s="330">
        <v>-4.653415700091635E-2</v>
      </c>
      <c r="CU27" s="331">
        <v>5.9999982133500402E-3</v>
      </c>
      <c r="CV27" s="365"/>
      <c r="CW27" s="359" t="s">
        <v>280</v>
      </c>
      <c r="CX27" s="384">
        <v>-5.7420566727780595E-3</v>
      </c>
      <c r="CY27" s="330">
        <v>0.14906159056643195</v>
      </c>
      <c r="CZ27" s="330">
        <v>1.0265708341311743E-2</v>
      </c>
      <c r="DA27" s="330">
        <v>-8.1530253697848186E-3</v>
      </c>
      <c r="DB27" s="330">
        <v>-9.4749987609242421E-3</v>
      </c>
      <c r="DC27" s="330">
        <v>-0.47062573200468483</v>
      </c>
      <c r="DD27" s="330">
        <v>-1.234793400177886E-2</v>
      </c>
      <c r="DE27" s="331">
        <v>8.0016407182485066E-3</v>
      </c>
      <c r="DF27" s="365"/>
      <c r="DG27" s="359" t="s">
        <v>280</v>
      </c>
      <c r="DH27" s="384">
        <v>1.135520855038639E-2</v>
      </c>
      <c r="DI27" s="330">
        <v>1.2160792463757058E-3</v>
      </c>
      <c r="DJ27" s="330">
        <v>-4.3365021487172519E-3</v>
      </c>
      <c r="DK27" s="330">
        <v>-2.1775618575857615E-2</v>
      </c>
      <c r="DL27" s="330">
        <v>-1.338562940958043E-2</v>
      </c>
      <c r="DM27" s="330">
        <v>0.43685993456988026</v>
      </c>
      <c r="DN27" s="330">
        <v>3.8148494129054372E-3</v>
      </c>
      <c r="DO27" s="331">
        <v>9.9983497735590347E-3</v>
      </c>
      <c r="DP27" s="365"/>
      <c r="DQ27" s="359" t="s">
        <v>280</v>
      </c>
      <c r="DR27" s="384">
        <v>1.3303029464563467E-2</v>
      </c>
      <c r="DS27" s="330">
        <v>3.3611366856013632E-2</v>
      </c>
      <c r="DT27" s="330">
        <v>1.6665519863111381E-2</v>
      </c>
      <c r="DU27" s="330">
        <v>1.1349714155362966E-2</v>
      </c>
      <c r="DV27" s="330">
        <v>0.3357361488396951</v>
      </c>
      <c r="DW27" s="330">
        <v>-0.97978606753190101</v>
      </c>
      <c r="DX27" s="330">
        <v>3.1362130475590541E-2</v>
      </c>
      <c r="DY27" s="331">
        <v>0.10000124445925404</v>
      </c>
      <c r="DZ27" s="365"/>
      <c r="EA27" s="359" t="s">
        <v>280</v>
      </c>
      <c r="EB27" s="384">
        <v>-1.0090452304270796E-2</v>
      </c>
      <c r="EC27" s="330">
        <v>-4.8331375167438628E-2</v>
      </c>
      <c r="ED27" s="330">
        <v>-5.5304861933614374E-3</v>
      </c>
      <c r="EE27" s="330">
        <v>0.10984225390805594</v>
      </c>
      <c r="EF27" s="330">
        <v>-6.4187321031702674E-2</v>
      </c>
      <c r="EG27" s="330">
        <v>7.1133866133866146</v>
      </c>
      <c r="EH27" s="330">
        <v>1.5350526532197336E-2</v>
      </c>
      <c r="EI27" s="331">
        <v>9.0014630169420254E-3</v>
      </c>
      <c r="EJ27" s="365"/>
      <c r="EK27" s="359" t="s">
        <v>280</v>
      </c>
      <c r="EL27" s="384">
        <v>-1.4858649709310091E-2</v>
      </c>
      <c r="EM27" s="330">
        <v>0.10776415645067138</v>
      </c>
      <c r="EN27" s="330">
        <v>1.9341312650104369E-2</v>
      </c>
      <c r="EO27" s="330">
        <v>-2.1503830495977747E-2</v>
      </c>
      <c r="EP27" s="330">
        <v>6.9016729708876734E-2</v>
      </c>
      <c r="EQ27" s="330">
        <v>5.3422705165301974</v>
      </c>
      <c r="ER27" s="330">
        <v>2.4387500281221119E-2</v>
      </c>
      <c r="ES27" s="331">
        <v>5.9990923882364206E-3</v>
      </c>
      <c r="ET27" s="365"/>
      <c r="EU27" s="359" t="s">
        <v>280</v>
      </c>
      <c r="EV27" s="384">
        <v>3.1317321515021167E-2</v>
      </c>
      <c r="EW27" s="330">
        <v>6.0185185185185265E-2</v>
      </c>
      <c r="EX27" s="330">
        <v>1.1603927016099561E-2</v>
      </c>
      <c r="EY27" s="330">
        <v>-5.0011761575511328E-2</v>
      </c>
      <c r="EZ27" s="330">
        <v>0.24366445518187357</v>
      </c>
      <c r="FA27" s="330">
        <v>-0.37314533938408523</v>
      </c>
      <c r="FB27" s="330">
        <v>3.217446687018214E-2</v>
      </c>
      <c r="FC27" s="331"/>
      <c r="FD27" s="365"/>
      <c r="FE27" s="359" t="s">
        <v>280</v>
      </c>
      <c r="FF27" s="384">
        <v>7.282356175956077E-2</v>
      </c>
      <c r="FG27" s="330">
        <v>-9.4263864444722636E-2</v>
      </c>
      <c r="FH27" s="330">
        <v>-0.84456983741489267</v>
      </c>
      <c r="FI27" s="330">
        <v>5.6168053582301789E-3</v>
      </c>
      <c r="FJ27" s="330">
        <v>-7.3037954257852678E-4</v>
      </c>
      <c r="FK27" s="330">
        <v>4.9893692800842393</v>
      </c>
      <c r="FL27" s="330">
        <v>2.7713945274266939E-2</v>
      </c>
      <c r="FM27" s="331"/>
      <c r="FP27" s="359" t="s">
        <v>280</v>
      </c>
      <c r="FQ27" s="384">
        <v>-8.1027446785328763E-2</v>
      </c>
      <c r="FR27" s="330">
        <v>0.16738315192536354</v>
      </c>
      <c r="FS27" s="330">
        <v>-6.3252455235659935E-2</v>
      </c>
      <c r="FT27" s="330">
        <v>4.2384221444236293E-2</v>
      </c>
      <c r="FU27" s="330">
        <v>-4.2715371561803328E-2</v>
      </c>
      <c r="FV27" s="330">
        <v>-0.46200749234534977</v>
      </c>
      <c r="FW27" s="330">
        <v>-3.382987753749956E-2</v>
      </c>
      <c r="FX27" s="331"/>
      <c r="FZ27" s="359" t="s">
        <v>280</v>
      </c>
      <c r="GA27" s="384">
        <v>0.14631426121662824</v>
      </c>
      <c r="GB27" s="330">
        <v>-5.5138551542218424E-2</v>
      </c>
      <c r="GC27" s="330">
        <v>0.37548542550460795</v>
      </c>
      <c r="GD27" s="330">
        <v>-2.2150478423226708E-2</v>
      </c>
      <c r="GE27" s="330">
        <v>-2.4229280875227615E-2</v>
      </c>
      <c r="GF27" s="330">
        <v>0.28746616222562854</v>
      </c>
      <c r="GG27" s="330">
        <v>7.6382415651484431E-2</v>
      </c>
      <c r="GH27" s="331"/>
      <c r="GJ27" s="359" t="s">
        <v>280</v>
      </c>
      <c r="GK27" s="384">
        <v>-6.5135920698332322E-2</v>
      </c>
      <c r="GL27" s="330">
        <v>-0.11615410555644622</v>
      </c>
      <c r="GM27" s="330">
        <v>-7.9184755399530612E-2</v>
      </c>
      <c r="GN27" s="330">
        <v>-3.3959741590258267E-2</v>
      </c>
      <c r="GO27" s="330">
        <v>3.0096021448631886E-2</v>
      </c>
      <c r="GP27" s="330">
        <v>4.8178214059531346</v>
      </c>
      <c r="GQ27" s="330">
        <v>-7.4456013218928731E-3</v>
      </c>
      <c r="GR27" s="331"/>
      <c r="GT27" s="359" t="s">
        <v>280</v>
      </c>
      <c r="GU27" s="384">
        <v>3.1445010080366396E-2</v>
      </c>
      <c r="GV27" s="330">
        <v>0.10161915126950971</v>
      </c>
      <c r="GW27" s="330">
        <v>5.1127554116822738E-2</v>
      </c>
      <c r="GX27" s="330">
        <v>6.4688462333117218E-4</v>
      </c>
      <c r="GY27" s="330">
        <v>-1.34494872824629E-3</v>
      </c>
      <c r="GZ27" s="330">
        <v>-0.37991626697901448</v>
      </c>
      <c r="HA27" s="330">
        <v>4.5630503239264984E-3</v>
      </c>
      <c r="HB27" s="331"/>
      <c r="HD27" s="359" t="s">
        <v>280</v>
      </c>
      <c r="HE27" s="384">
        <v>4.4446790128753591E-2</v>
      </c>
      <c r="HF27" s="330">
        <v>5.8575932956579972E-2</v>
      </c>
      <c r="HG27" s="330">
        <v>2.8635637556273595E-2</v>
      </c>
      <c r="HH27" s="330">
        <v>4.3796257377214334E-2</v>
      </c>
      <c r="HI27" s="330">
        <v>3.6666191015860397E-2</v>
      </c>
      <c r="HJ27" s="330">
        <v>0.1476396959429806</v>
      </c>
      <c r="HK27" s="330">
        <v>4.5123740877916367E-2</v>
      </c>
      <c r="HL27" s="331"/>
      <c r="HN27" s="359" t="s">
        <v>280</v>
      </c>
      <c r="HO27" s="384">
        <v>-8.4492163585249923E-5</v>
      </c>
      <c r="HP27" s="330">
        <v>2.1626105799143282E-2</v>
      </c>
      <c r="HQ27" s="330">
        <v>7.901589387422853E-3</v>
      </c>
      <c r="HR27" s="330">
        <v>-1.4115728960734574E-2</v>
      </c>
      <c r="HS27" s="330">
        <v>4.069665918702238E-2</v>
      </c>
      <c r="HT27" s="330">
        <v>4.3932510363605765E-2</v>
      </c>
      <c r="HU27" s="330">
        <v>6.6387108483219985E-3</v>
      </c>
      <c r="HV27" s="331"/>
      <c r="HX27" s="359" t="s">
        <v>280</v>
      </c>
      <c r="HY27" s="384">
        <v>-1.6969887669613688E-4</v>
      </c>
      <c r="HZ27" s="330">
        <v>-0.15033250498757492</v>
      </c>
      <c r="IA27" s="330">
        <v>-1.3080737032493404E-2</v>
      </c>
      <c r="IB27" s="330">
        <v>-4.541339590477652E-2</v>
      </c>
      <c r="IC27" s="330">
        <v>1.2798048155552907E-2</v>
      </c>
      <c r="ID27" s="330">
        <v>-0.61575793098395493</v>
      </c>
      <c r="IE27" s="330">
        <v>-3.7999127002201434E-2</v>
      </c>
      <c r="IF27" s="331"/>
      <c r="IH27" s="359" t="s">
        <v>280</v>
      </c>
      <c r="II27" s="384">
        <v>1.6434635466034464E-2</v>
      </c>
      <c r="IJ27" s="330">
        <v>7.6571984091185291E-2</v>
      </c>
      <c r="IK27" s="330">
        <v>3.0329554549230496E-2</v>
      </c>
      <c r="IL27" s="330">
        <v>1.7316504770150291E-2</v>
      </c>
      <c r="IM27" s="330">
        <v>-1.8837388765669812E-2</v>
      </c>
      <c r="IN27" s="330">
        <v>-0.91096992670444576</v>
      </c>
      <c r="IO27" s="330">
        <v>2.4349104108819463E-3</v>
      </c>
      <c r="IP27" s="331"/>
      <c r="IR27" s="359" t="s">
        <v>280</v>
      </c>
      <c r="IS27" s="384">
        <v>-8.5558878634329225E-4</v>
      </c>
      <c r="IT27" s="330">
        <v>5.9302383421275272E-2</v>
      </c>
      <c r="IU27" s="330">
        <v>-8.6723276055328934E-3</v>
      </c>
      <c r="IV27" s="330">
        <v>4.4110111300141391E-2</v>
      </c>
      <c r="IW27" s="330">
        <v>-0.10255186141176562</v>
      </c>
      <c r="IX27" s="330">
        <v>4.3955281418658441</v>
      </c>
      <c r="IY27" s="330">
        <v>-8.9494506100040001E-4</v>
      </c>
      <c r="IZ27" s="331"/>
      <c r="JB27" s="359" t="s">
        <v>280</v>
      </c>
      <c r="JC27" s="384">
        <v>4.6266645394646266E-3</v>
      </c>
      <c r="JD27" s="330">
        <v>5.0986922308652233E-2</v>
      </c>
      <c r="JE27" s="330">
        <v>1.3794772507260394E-2</v>
      </c>
      <c r="JF27" s="330">
        <v>9.8089872200083587E-3</v>
      </c>
      <c r="JG27" s="330">
        <v>2.3915445603898227E-2</v>
      </c>
      <c r="JH27" s="330">
        <v>-6.824171985646682E-2</v>
      </c>
      <c r="JI27" s="330">
        <v>1.2012854630010854E-2</v>
      </c>
      <c r="JJ27" s="331"/>
      <c r="JL27" s="359" t="s">
        <v>280</v>
      </c>
      <c r="JM27" s="384">
        <v>1.1824138789527342E-2</v>
      </c>
      <c r="JN27" s="330">
        <v>-3.7109784472833154E-2</v>
      </c>
      <c r="JO27" s="330">
        <v>1.1669908307863209E-2</v>
      </c>
      <c r="JP27" s="330">
        <v>-3.1816147621263918E-2</v>
      </c>
      <c r="JQ27" s="330">
        <v>-1.2244946819653768E-2</v>
      </c>
      <c r="JR27" s="330">
        <v>-0.12574125826460375</v>
      </c>
      <c r="JS27" s="330">
        <v>-6.5845860931712857E-3</v>
      </c>
      <c r="JT27" s="331"/>
      <c r="JV27" s="359" t="s">
        <v>280</v>
      </c>
      <c r="JW27" s="384">
        <v>-0.10190395271067144</v>
      </c>
      <c r="JX27" s="330">
        <v>-0.1103998201050458</v>
      </c>
      <c r="JY27" s="330">
        <v>-0.10933093756165103</v>
      </c>
      <c r="JZ27" s="330">
        <v>1.6963950100076126E-2</v>
      </c>
      <c r="KA27" s="330">
        <v>6.067787613193458E-2</v>
      </c>
      <c r="KB27" s="330">
        <v>1.9968619042978271</v>
      </c>
      <c r="KC27" s="330">
        <v>-3.729344456664889E-2</v>
      </c>
      <c r="KD27" s="331"/>
    </row>
    <row r="28" spans="1:290" ht="15.75" thickBot="1" x14ac:dyDescent="0.3">
      <c r="A28" s="360" t="s">
        <v>250</v>
      </c>
      <c r="B28" s="384">
        <v>5.8132452760961267E-2</v>
      </c>
      <c r="C28" s="330">
        <v>-2.0344217151848972E-2</v>
      </c>
      <c r="D28" s="330">
        <v>1.3394137961569042E-2</v>
      </c>
      <c r="E28" s="330">
        <v>-4.5940219694253562E-3</v>
      </c>
      <c r="F28" s="330">
        <v>-3.251280175566925E-2</v>
      </c>
      <c r="G28" s="330">
        <v>-0.37531288999821721</v>
      </c>
      <c r="H28" s="330">
        <v>-1.0025645390070935E-2</v>
      </c>
      <c r="I28" s="331">
        <v>-1.2241663321382525E-2</v>
      </c>
      <c r="J28" s="365"/>
      <c r="K28" s="360" t="s">
        <v>250</v>
      </c>
      <c r="L28" s="384">
        <v>-1.4275609062601922E-2</v>
      </c>
      <c r="M28" s="330">
        <v>-5.4349200995066918E-2</v>
      </c>
      <c r="N28" s="330">
        <v>0.49430282080274301</v>
      </c>
      <c r="O28" s="330">
        <v>-1.7970362229951714E-2</v>
      </c>
      <c r="P28" s="330">
        <v>-2.8167700650130568E-2</v>
      </c>
      <c r="Q28" s="330">
        <v>-4.1419915693219109E-2</v>
      </c>
      <c r="R28" s="330">
        <v>4.6504363921340643E-2</v>
      </c>
      <c r="S28" s="331">
        <v>-5.8678483364899931E-3</v>
      </c>
      <c r="T28" s="365"/>
      <c r="U28" s="360" t="s">
        <v>250</v>
      </c>
      <c r="V28" s="384">
        <v>-8.0769812541991344E-3</v>
      </c>
      <c r="W28" s="330">
        <v>6.8116385130831472E-2</v>
      </c>
      <c r="X28" s="330">
        <v>-0.33600117886533043</v>
      </c>
      <c r="Y28" s="330">
        <v>1.746223984036949E-2</v>
      </c>
      <c r="Z28" s="330">
        <v>4.1129125328554575E-2</v>
      </c>
      <c r="AA28" s="330">
        <v>0.21601255232616987</v>
      </c>
      <c r="AB28" s="330">
        <v>-4.4780752388316976E-2</v>
      </c>
      <c r="AC28" s="331">
        <v>7.6916527319512542E-3</v>
      </c>
      <c r="AD28" s="365"/>
      <c r="AE28" s="360" t="s">
        <v>250</v>
      </c>
      <c r="AF28" s="384">
        <v>3.0633280481052764E-3</v>
      </c>
      <c r="AG28" s="330">
        <v>3.3120639274852336E-2</v>
      </c>
      <c r="AH28" s="330">
        <v>7.4653219634756964E-3</v>
      </c>
      <c r="AI28" s="330">
        <v>-2.6469736138348951E-2</v>
      </c>
      <c r="AJ28" s="330">
        <v>-7.983943185880174E-2</v>
      </c>
      <c r="AK28" s="330">
        <v>-0.36875622816317238</v>
      </c>
      <c r="AL28" s="330">
        <v>-3.0008308663048277E-2</v>
      </c>
      <c r="AM28" s="331">
        <v>1.2614507081837097E-2</v>
      </c>
      <c r="AN28" s="365"/>
      <c r="AO28" s="360" t="s">
        <v>250</v>
      </c>
      <c r="AP28" s="384">
        <v>5.5616739504045928E-2</v>
      </c>
      <c r="AQ28" s="330">
        <v>-6.2822762500673368E-2</v>
      </c>
      <c r="AR28" s="330">
        <v>1.6496590017080572E-2</v>
      </c>
      <c r="AS28" s="330">
        <v>-1.1782413166243866E-5</v>
      </c>
      <c r="AT28" s="330">
        <v>2.1055880107634563E-2</v>
      </c>
      <c r="AU28" s="330">
        <v>-6.8401230330040322E-2</v>
      </c>
      <c r="AV28" s="330">
        <v>1.6717192822350183E-2</v>
      </c>
      <c r="AW28" s="331">
        <v>1.7773498210272007E-2</v>
      </c>
      <c r="AX28" s="365"/>
      <c r="AY28" s="360" t="s">
        <v>250</v>
      </c>
      <c r="AZ28" s="384">
        <v>0.13664244499550524</v>
      </c>
      <c r="BA28" s="330">
        <v>7.5116869678759773E-2</v>
      </c>
      <c r="BB28" s="330">
        <v>7.2560380989727058E-2</v>
      </c>
      <c r="BC28" s="330">
        <v>-8.5147453588526965E-3</v>
      </c>
      <c r="BD28" s="330">
        <v>-1.9535972596347512E-2</v>
      </c>
      <c r="BE28" s="330">
        <v>-2.9040477637791405E-2</v>
      </c>
      <c r="BF28" s="330">
        <v>5.6035004466480846E-2</v>
      </c>
      <c r="BG28" s="331">
        <v>1.6605530688523627E-2</v>
      </c>
      <c r="BH28" s="365"/>
      <c r="BI28" s="360" t="s">
        <v>250</v>
      </c>
      <c r="BJ28" s="384">
        <v>-0.14644682248506585</v>
      </c>
      <c r="BK28" s="330">
        <v>2.2038730572174401E-2</v>
      </c>
      <c r="BL28" s="330">
        <v>-6.1129979378533858E-2</v>
      </c>
      <c r="BM28" s="330">
        <v>-2.463838631047598E-2</v>
      </c>
      <c r="BN28" s="330">
        <v>3.4649107981855325E-2</v>
      </c>
      <c r="BO28" s="330">
        <v>0.98417714734120332</v>
      </c>
      <c r="BP28" s="330">
        <v>-4.1741676706846101E-2</v>
      </c>
      <c r="BQ28" s="331">
        <v>1.0506147256433009E-2</v>
      </c>
      <c r="BR28" s="365"/>
      <c r="BS28" s="360" t="s">
        <v>250</v>
      </c>
      <c r="BT28" s="384">
        <v>-4.0279832293944759E-2</v>
      </c>
      <c r="BU28" s="330">
        <v>-9.322695764279447E-2</v>
      </c>
      <c r="BV28" s="330">
        <v>-2.2672075149444901E-2</v>
      </c>
      <c r="BW28" s="330">
        <v>-7.3817218749608121E-3</v>
      </c>
      <c r="BX28" s="330">
        <v>4.5828639828969578E-3</v>
      </c>
      <c r="BY28" s="330">
        <v>-2.8234973764058053E-2</v>
      </c>
      <c r="BZ28" s="330">
        <v>-2.5723765264897114E-2</v>
      </c>
      <c r="CA28" s="331">
        <v>7.8166476969574964E-3</v>
      </c>
      <c r="CB28" s="365"/>
      <c r="CC28" s="360" t="s">
        <v>250</v>
      </c>
      <c r="CD28" s="384">
        <v>0.21615327754307032</v>
      </c>
      <c r="CE28" s="330">
        <v>4.474422744862093E-2</v>
      </c>
      <c r="CF28" s="330">
        <v>7.5963933798825878E-2</v>
      </c>
      <c r="CG28" s="330">
        <v>-0.14920683684788444</v>
      </c>
      <c r="CH28" s="330">
        <v>-2.6649790763955423E-2</v>
      </c>
      <c r="CI28" s="330">
        <v>-0.56730989483141669</v>
      </c>
      <c r="CJ28" s="330">
        <v>1.0064083944884635E-3</v>
      </c>
      <c r="CK28" s="331">
        <v>4.3674328378715986E-3</v>
      </c>
      <c r="CL28" s="365"/>
      <c r="CM28" s="360" t="s">
        <v>250</v>
      </c>
      <c r="CN28" s="384">
        <v>-9.0412434526983762E-2</v>
      </c>
      <c r="CO28" s="330">
        <v>-0.19392776350070712</v>
      </c>
      <c r="CP28" s="330">
        <v>-0.40430148742719602</v>
      </c>
      <c r="CQ28" s="330">
        <v>3.0960709454083248E-3</v>
      </c>
      <c r="CR28" s="330">
        <v>1.7054186902448601E-2</v>
      </c>
      <c r="CS28" s="330">
        <v>0.40954857809552708</v>
      </c>
      <c r="CT28" s="330">
        <v>-9.4473111061447373E-2</v>
      </c>
      <c r="CU28" s="331">
        <v>2.9989520507068029E-3</v>
      </c>
      <c r="CV28" s="365"/>
      <c r="CW28" s="360" t="s">
        <v>250</v>
      </c>
      <c r="CX28" s="384">
        <v>5.4575648288243218E-2</v>
      </c>
      <c r="CY28" s="330">
        <v>0.14906215286443439</v>
      </c>
      <c r="CZ28" s="330">
        <v>5.047605025520225E-2</v>
      </c>
      <c r="DA28" s="330">
        <v>-8.1529030951032876E-3</v>
      </c>
      <c r="DB28" s="330">
        <v>-4.4780512546926936E-2</v>
      </c>
      <c r="DC28" s="330">
        <v>-0.39318349219314047</v>
      </c>
      <c r="DD28" s="330">
        <v>1.3535273923547199E-2</v>
      </c>
      <c r="DE28" s="331">
        <v>5.0081666916114674E-3</v>
      </c>
      <c r="DF28" s="365"/>
      <c r="DG28" s="360" t="s">
        <v>250</v>
      </c>
      <c r="DH28" s="384">
        <v>5.7408482615697677E-2</v>
      </c>
      <c r="DI28" s="330">
        <v>1.2158663100692974E-3</v>
      </c>
      <c r="DJ28" s="330">
        <v>3.3770157365662933E-2</v>
      </c>
      <c r="DK28" s="330">
        <v>-2.1775742868992122E-2</v>
      </c>
      <c r="DL28" s="330">
        <v>8.3098560549368372E-2</v>
      </c>
      <c r="DM28" s="330">
        <v>0.41141830462032114</v>
      </c>
      <c r="DN28" s="330">
        <v>3.7109116014830267E-2</v>
      </c>
      <c r="DO28" s="331">
        <v>6.9914638847746978E-3</v>
      </c>
      <c r="DP28" s="365"/>
      <c r="DQ28" s="360" t="s">
        <v>250</v>
      </c>
      <c r="DR28" s="384">
        <v>8.4160370453531461E-2</v>
      </c>
      <c r="DS28" s="330">
        <v>3.3611586682121192E-2</v>
      </c>
      <c r="DT28" s="330">
        <v>7.7521014732909566E-2</v>
      </c>
      <c r="DU28" s="330">
        <v>1.1349842657416702E-2</v>
      </c>
      <c r="DV28" s="330">
        <v>-3.976366352025533E-2</v>
      </c>
      <c r="DW28" s="330">
        <v>-0.97525161356243939</v>
      </c>
      <c r="DX28" s="330">
        <v>1.6410470312516409E-2</v>
      </c>
      <c r="DY28" s="331">
        <v>1.9997119386017795E-2</v>
      </c>
      <c r="DZ28" s="365"/>
      <c r="EA28" s="360" t="s">
        <v>250</v>
      </c>
      <c r="EB28" s="384">
        <v>6.705358530921292E-3</v>
      </c>
      <c r="EC28" s="330">
        <v>-4.8331375167438628E-2</v>
      </c>
      <c r="ED28" s="330">
        <v>1.1646954106550231E-2</v>
      </c>
      <c r="EE28" s="330">
        <v>0.10984225390805594</v>
      </c>
      <c r="EF28" s="330">
        <v>-2.7557919909423273E-2</v>
      </c>
      <c r="EG28" s="330">
        <v>5.2676758988474104</v>
      </c>
      <c r="EH28" s="330">
        <v>3.4524467967737935E-2</v>
      </c>
      <c r="EI28" s="331">
        <v>9.000305107909852E-2</v>
      </c>
      <c r="EJ28" s="365"/>
      <c r="EK28" s="360" t="s">
        <v>250</v>
      </c>
      <c r="EL28" s="384">
        <v>-1.6649068678109589E-2</v>
      </c>
      <c r="EM28" s="330">
        <v>0.10776415645067138</v>
      </c>
      <c r="EN28" s="330">
        <v>1.3077932083659274E-2</v>
      </c>
      <c r="EO28" s="330">
        <v>-2.1503830495977747E-2</v>
      </c>
      <c r="EP28" s="330">
        <v>3.8896422649885999E-2</v>
      </c>
      <c r="EQ28" s="330">
        <v>5.3860130647197666</v>
      </c>
      <c r="ER28" s="330">
        <v>1.9625056367964439E-2</v>
      </c>
      <c r="ES28" s="331">
        <v>6.0000069400346894E-3</v>
      </c>
      <c r="ET28" s="365"/>
      <c r="EU28" s="360" t="s">
        <v>250</v>
      </c>
      <c r="EV28" s="384">
        <v>-6.4784296421962262E-2</v>
      </c>
      <c r="EW28" s="330">
        <v>6.0185185185185265E-2</v>
      </c>
      <c r="EX28" s="330">
        <v>-6.0819221338450302E-2</v>
      </c>
      <c r="EY28" s="330">
        <v>-5.0011375950084716E-2</v>
      </c>
      <c r="EZ28" s="330">
        <v>0.32052641639369156</v>
      </c>
      <c r="FA28" s="330">
        <v>-0.35854522323654309</v>
      </c>
      <c r="FB28" s="330">
        <v>-2.6482520345194688E-2</v>
      </c>
      <c r="FC28" s="331"/>
      <c r="FD28" s="365"/>
      <c r="FE28" s="360" t="s">
        <v>250</v>
      </c>
      <c r="FF28" s="384">
        <v>0.1113754526311875</v>
      </c>
      <c r="FG28" s="330">
        <v>-9.4263864444722636E-2</v>
      </c>
      <c r="FH28" s="330">
        <v>6.5803504533477261E-2</v>
      </c>
      <c r="FI28" s="330">
        <v>5.6163971518582755E-3</v>
      </c>
      <c r="FJ28" s="330">
        <v>1.438392426925343E-2</v>
      </c>
      <c r="FK28" s="330">
        <v>-0.1673679696608284</v>
      </c>
      <c r="FL28" s="330">
        <v>4.6235054271133148E-2</v>
      </c>
      <c r="FM28" s="331"/>
      <c r="FP28" s="360" t="s">
        <v>250</v>
      </c>
      <c r="FQ28" s="384">
        <v>7.631237124100766E-3</v>
      </c>
      <c r="FR28" s="330">
        <v>0.16738315192536354</v>
      </c>
      <c r="FS28" s="330">
        <v>1.1333786836226671E-2</v>
      </c>
      <c r="FT28" s="330">
        <v>4.2384221444236293E-2</v>
      </c>
      <c r="FU28" s="330">
        <v>1.4539639968958127E-2</v>
      </c>
      <c r="FV28" s="330">
        <v>-0.44984589633611499</v>
      </c>
      <c r="FW28" s="330">
        <v>2.1024994851370958E-2</v>
      </c>
      <c r="FX28" s="331"/>
      <c r="FZ28" s="360" t="s">
        <v>250</v>
      </c>
      <c r="GA28" s="384">
        <v>4.0347590211728429E-2</v>
      </c>
      <c r="GB28" s="330">
        <v>-5.5138551542218424E-2</v>
      </c>
      <c r="GC28" s="330">
        <v>6.5492238917592094E-2</v>
      </c>
      <c r="GD28" s="330">
        <v>-2.2150478423226708E-2</v>
      </c>
      <c r="GE28" s="330">
        <v>-2.8731900463386657E-2</v>
      </c>
      <c r="GF28" s="330">
        <v>0.34743878536114448</v>
      </c>
      <c r="GG28" s="330">
        <v>1.3200144090379611E-2</v>
      </c>
      <c r="GH28" s="331"/>
      <c r="GJ28" s="360" t="s">
        <v>250</v>
      </c>
      <c r="GK28" s="384">
        <v>1.240517881990345E-2</v>
      </c>
      <c r="GL28" s="330">
        <v>-0.11615410555644622</v>
      </c>
      <c r="GM28" s="330">
        <v>-1.2923984250507926E-2</v>
      </c>
      <c r="GN28" s="330">
        <v>-3.3959741590258267E-2</v>
      </c>
      <c r="GO28" s="330">
        <v>1.1941248936208102E-2</v>
      </c>
      <c r="GP28" s="330">
        <v>4.2415788273863155</v>
      </c>
      <c r="GQ28" s="330">
        <v>3.1934082344479031E-2</v>
      </c>
      <c r="GR28" s="331"/>
      <c r="GT28" s="360" t="s">
        <v>250</v>
      </c>
      <c r="GU28" s="384">
        <v>-3.7584419621338894E-3</v>
      </c>
      <c r="GV28" s="330">
        <v>0.10161915126950971</v>
      </c>
      <c r="GW28" s="330">
        <v>1.6412678719571881E-2</v>
      </c>
      <c r="GX28" s="330">
        <v>6.4688462333117218E-4</v>
      </c>
      <c r="GY28" s="330">
        <v>-9.215614202749297E-3</v>
      </c>
      <c r="GZ28" s="330">
        <v>-0.39001634051225126</v>
      </c>
      <c r="HA28" s="330">
        <v>-1.5638185329218405E-2</v>
      </c>
      <c r="HB28" s="331"/>
      <c r="HD28" s="360" t="s">
        <v>250</v>
      </c>
      <c r="HE28" s="384">
        <v>2.0046639180273908E-2</v>
      </c>
      <c r="HF28" s="330">
        <v>5.8575932956579972E-2</v>
      </c>
      <c r="HG28" s="330">
        <v>2.8372891860520013E-3</v>
      </c>
      <c r="HH28" s="330">
        <v>4.3796257377214334E-2</v>
      </c>
      <c r="HI28" s="330">
        <v>1.8805468415340695E-2</v>
      </c>
      <c r="HJ28" s="330">
        <v>0.12710759515159747</v>
      </c>
      <c r="HK28" s="330">
        <v>2.9993996541162096E-2</v>
      </c>
      <c r="HL28" s="331"/>
      <c r="HN28" s="360" t="s">
        <v>250</v>
      </c>
      <c r="HO28" s="384">
        <v>1.4510816215233634E-2</v>
      </c>
      <c r="HP28" s="330">
        <v>2.1626105799143282E-2</v>
      </c>
      <c r="HQ28" s="330">
        <v>1.7908881221285748E-2</v>
      </c>
      <c r="HR28" s="330">
        <v>-1.4115728960734574E-2</v>
      </c>
      <c r="HS28" s="330">
        <v>2.2300724778410441E-2</v>
      </c>
      <c r="HT28" s="330">
        <v>0.16942647913798664</v>
      </c>
      <c r="HU28" s="330">
        <v>1.3853636550796919E-2</v>
      </c>
      <c r="HV28" s="331"/>
      <c r="HX28" s="360" t="s">
        <v>250</v>
      </c>
      <c r="HY28" s="384">
        <v>-6.0215719638055859E-2</v>
      </c>
      <c r="HZ28" s="330">
        <v>-0.15033250498757492</v>
      </c>
      <c r="IA28" s="330">
        <v>-5.4792166402713421E-2</v>
      </c>
      <c r="IB28" s="330">
        <v>-4.541339590477652E-2</v>
      </c>
      <c r="IC28" s="330">
        <v>7.7512495274497092E-2</v>
      </c>
      <c r="ID28" s="330">
        <v>-0.62322808987895761</v>
      </c>
      <c r="IE28" s="330">
        <v>-6.8747120856874303E-2</v>
      </c>
      <c r="IF28" s="331"/>
      <c r="IH28" s="360" t="s">
        <v>250</v>
      </c>
      <c r="II28" s="384">
        <v>-0.18342969174629309</v>
      </c>
      <c r="IJ28" s="330">
        <v>7.6571984091185291E-2</v>
      </c>
      <c r="IK28" s="330">
        <v>-0.12643954718361528</v>
      </c>
      <c r="IL28" s="330">
        <v>1.7316504770150291E-2</v>
      </c>
      <c r="IM28" s="330">
        <v>-5.607883618079286E-2</v>
      </c>
      <c r="IN28" s="330">
        <v>-0.89061100590016884</v>
      </c>
      <c r="IO28" s="330">
        <v>-0.10568370331731712</v>
      </c>
      <c r="IP28" s="331"/>
      <c r="IR28" s="360" t="s">
        <v>250</v>
      </c>
      <c r="IS28" s="384">
        <v>2.3467618584184696E-2</v>
      </c>
      <c r="IT28" s="330">
        <v>5.9302383421275272E-2</v>
      </c>
      <c r="IU28" s="330">
        <v>1.0180948950685571E-2</v>
      </c>
      <c r="IV28" s="330">
        <v>4.4110111300141391E-2</v>
      </c>
      <c r="IW28" s="330">
        <v>-7.1358729607288757E-2</v>
      </c>
      <c r="IX28" s="330">
        <v>3.0770624999999994</v>
      </c>
      <c r="IY28" s="330">
        <v>2.4179813239194353E-2</v>
      </c>
      <c r="IZ28" s="331"/>
      <c r="JB28" s="360" t="s">
        <v>250</v>
      </c>
      <c r="JC28" s="384">
        <v>-6.8613034773144892E-3</v>
      </c>
      <c r="JD28" s="330">
        <v>5.0986922308652233E-2</v>
      </c>
      <c r="JE28" s="330">
        <v>6.174819566960559E-3</v>
      </c>
      <c r="JF28" s="330">
        <v>9.8089872200083587E-3</v>
      </c>
      <c r="JG28" s="330">
        <v>-1.380764036175519E-3</v>
      </c>
      <c r="JH28" s="330">
        <v>2.0213082335627677</v>
      </c>
      <c r="JI28" s="330">
        <v>2.0118856078359709E-2</v>
      </c>
      <c r="JJ28" s="331"/>
      <c r="JL28" s="360" t="s">
        <v>250</v>
      </c>
      <c r="JM28" s="384">
        <v>0.31690488981783627</v>
      </c>
      <c r="JN28" s="330">
        <v>-3.7109784472833154E-2</v>
      </c>
      <c r="JO28" s="330">
        <v>0.22238966102837951</v>
      </c>
      <c r="JP28" s="330">
        <v>-3.1816147621263918E-2</v>
      </c>
      <c r="JQ28" s="330">
        <v>-2.7992837893905678E-2</v>
      </c>
      <c r="JR28" s="330">
        <v>-0.76487272247563287</v>
      </c>
      <c r="JS28" s="330">
        <v>0.11087524774852571</v>
      </c>
      <c r="JT28" s="331"/>
      <c r="JV28" s="360" t="s">
        <v>250</v>
      </c>
      <c r="JW28" s="384">
        <v>-0.14758654342184407</v>
      </c>
      <c r="JX28" s="330">
        <v>-0.1103998201050458</v>
      </c>
      <c r="JY28" s="330">
        <v>-0.12431313858801961</v>
      </c>
      <c r="JZ28" s="330">
        <v>1.6963950100076126E-2</v>
      </c>
      <c r="KA28" s="330">
        <v>4.5044223674299798E-2</v>
      </c>
      <c r="KB28" s="330">
        <v>2.7155003128978659</v>
      </c>
      <c r="KC28" s="330">
        <v>-6.5051985788631334E-2</v>
      </c>
      <c r="KD28" s="331"/>
    </row>
    <row r="29" spans="1:290" x14ac:dyDescent="0.25">
      <c r="A29" s="361" t="s">
        <v>255</v>
      </c>
      <c r="B29" s="384">
        <v>3.055011198208293E-2</v>
      </c>
      <c r="C29" s="330">
        <v>-9.2035398230088494E-2</v>
      </c>
      <c r="D29" s="330">
        <v>4.4463724108015487E-3</v>
      </c>
      <c r="E29" s="330">
        <v>-2.47359344686355E-2</v>
      </c>
      <c r="F29" s="330">
        <v>-4.1721393803600446E-2</v>
      </c>
      <c r="G29" s="330">
        <v>-0.3808839381961911</v>
      </c>
      <c r="H29" s="330">
        <v>-2.9539413921878713E-2</v>
      </c>
      <c r="I29" s="331">
        <v>-3.0347702903474754E-2</v>
      </c>
      <c r="J29" s="365"/>
      <c r="K29" s="361" t="s">
        <v>255</v>
      </c>
      <c r="L29" s="384">
        <v>-9.4740059085198832E-3</v>
      </c>
      <c r="M29" s="330">
        <v>2.0142949967511363E-2</v>
      </c>
      <c r="N29" s="330">
        <v>-5.3444180522565811E-3</v>
      </c>
      <c r="O29" s="330">
        <v>-2.8181466541415201E-3</v>
      </c>
      <c r="P29" s="330">
        <v>-5.2406675804241368E-3</v>
      </c>
      <c r="Q29" s="330">
        <v>-4.9332559489262996E-2</v>
      </c>
      <c r="R29" s="330">
        <v>-6.5869301438724742E-3</v>
      </c>
      <c r="S29" s="331">
        <v>-6.7583618396046428E-3</v>
      </c>
      <c r="T29" s="365"/>
      <c r="U29" s="361" t="s">
        <v>255</v>
      </c>
      <c r="V29" s="384">
        <v>-2.5025711347273273E-3</v>
      </c>
      <c r="W29" s="330">
        <v>6.8152866242038229E-2</v>
      </c>
      <c r="X29" s="330">
        <v>2.5834464043419218E-2</v>
      </c>
      <c r="Y29" s="330">
        <v>4.2059182090213913E-2</v>
      </c>
      <c r="Z29" s="330">
        <v>2.9178148808558877E-3</v>
      </c>
      <c r="AA29" s="330">
        <v>0.26556776556776568</v>
      </c>
      <c r="AB29" s="330">
        <v>2.7778747164543705E-2</v>
      </c>
      <c r="AC29" s="331">
        <v>1.069083864487036E-2</v>
      </c>
      <c r="AD29" s="365"/>
      <c r="AE29" s="361" t="s">
        <v>255</v>
      </c>
      <c r="AF29" s="384">
        <v>2.0517579131869162E-2</v>
      </c>
      <c r="AG29" s="330">
        <v>3.2995428344265484E-2</v>
      </c>
      <c r="AH29" s="330">
        <v>2.0845457912279763E-2</v>
      </c>
      <c r="AI29" s="330">
        <v>-1.1805370911991485E-2</v>
      </c>
      <c r="AJ29" s="330">
        <v>4.2104412477775931E-2</v>
      </c>
      <c r="AK29" s="330">
        <v>-0.39773275446213224</v>
      </c>
      <c r="AL29" s="330">
        <v>-2.1731010831550247E-3</v>
      </c>
      <c r="AM29" s="331">
        <v>1.5618159660186762E-2</v>
      </c>
      <c r="AN29" s="365"/>
      <c r="AO29" s="361" t="s">
        <v>255</v>
      </c>
      <c r="AP29" s="384">
        <v>-3.3777867582676542E-2</v>
      </c>
      <c r="AQ29" s="330">
        <v>-6.2728497209928763E-2</v>
      </c>
      <c r="AR29" s="330">
        <v>-3.2339984451930454E-2</v>
      </c>
      <c r="AS29" s="330">
        <v>2.6691061723080122E-2</v>
      </c>
      <c r="AT29" s="330">
        <v>-2.3109732454439629E-2</v>
      </c>
      <c r="AU29" s="330">
        <v>-4.2050460552663087E-2</v>
      </c>
      <c r="AV29" s="330">
        <v>-2.1109107201597092E-2</v>
      </c>
      <c r="AW29" s="331">
        <v>2.0771928189475448E-2</v>
      </c>
      <c r="AX29" s="365"/>
      <c r="AY29" s="361" t="s">
        <v>255</v>
      </c>
      <c r="AZ29" s="384">
        <v>7.9641699487644088E-2</v>
      </c>
      <c r="BA29" s="330">
        <v>7.5138575241223499E-2</v>
      </c>
      <c r="BB29" s="330">
        <v>6.8930426865192032E-2</v>
      </c>
      <c r="BC29" s="330">
        <v>5.0946066355679012E-2</v>
      </c>
      <c r="BD29" s="330">
        <v>2.6514249424466171E-2</v>
      </c>
      <c r="BE29" s="330">
        <v>-0.19732441471571915</v>
      </c>
      <c r="BF29" s="330">
        <v>5.5318655851680193E-2</v>
      </c>
      <c r="BG29" s="331">
        <v>1.9607395571787204E-2</v>
      </c>
      <c r="BH29" s="365"/>
      <c r="BI29" s="361" t="s">
        <v>255</v>
      </c>
      <c r="BJ29" s="384">
        <v>-8.1191890495867697E-2</v>
      </c>
      <c r="BK29" s="330">
        <v>2.1959136910445022E-2</v>
      </c>
      <c r="BL29" s="330">
        <v>-0.14064535524601673</v>
      </c>
      <c r="BM29" s="330">
        <v>-7.3761907136801128E-2</v>
      </c>
      <c r="BN29" s="330">
        <v>4.4002784007424002E-2</v>
      </c>
      <c r="BO29" s="330">
        <v>1.2307291666666667</v>
      </c>
      <c r="BP29" s="330">
        <v>-4.1230208401958797E-2</v>
      </c>
      <c r="BQ29" s="331">
        <v>1.3499294812957599E-2</v>
      </c>
      <c r="BR29" s="365"/>
      <c r="BS29" s="361" t="s">
        <v>255</v>
      </c>
      <c r="BT29" s="384">
        <v>-2.9724886687045558E-2</v>
      </c>
      <c r="BU29" s="330">
        <v>-9.3236173393124094E-2</v>
      </c>
      <c r="BV29" s="330">
        <v>-4.2038365109906009E-2</v>
      </c>
      <c r="BW29" s="330">
        <v>-1.0338143441740187E-2</v>
      </c>
      <c r="BX29" s="330">
        <v>-3.5629629629629643E-2</v>
      </c>
      <c r="BY29" s="330">
        <v>2.1013308428671461E-2</v>
      </c>
      <c r="BZ29" s="330">
        <v>-3.0348492309806571E-2</v>
      </c>
      <c r="CA29" s="331">
        <v>1.0823467043647237E-2</v>
      </c>
      <c r="CB29" s="365"/>
      <c r="CC29" s="361" t="s">
        <v>255</v>
      </c>
      <c r="CD29" s="384">
        <v>0.24850439978272693</v>
      </c>
      <c r="CE29" s="330">
        <v>4.4774572429425133E-2</v>
      </c>
      <c r="CF29" s="330">
        <v>0.19080133901399873</v>
      </c>
      <c r="CG29" s="330">
        <v>-3.3272905331882568E-2</v>
      </c>
      <c r="CH29" s="330">
        <v>-2.3240725094093279E-2</v>
      </c>
      <c r="CI29" s="330">
        <v>-0.55045666590441344</v>
      </c>
      <c r="CJ29" s="330">
        <v>8.14268740625258E-2</v>
      </c>
      <c r="CK29" s="331">
        <v>7.3634456535990782E-3</v>
      </c>
      <c r="CL29" s="365"/>
      <c r="CM29" s="361" t="s">
        <v>255</v>
      </c>
      <c r="CN29" s="384">
        <v>-5.4860468360057611E-2</v>
      </c>
      <c r="CO29" s="330">
        <v>-0.19393186702696166</v>
      </c>
      <c r="CP29" s="330">
        <v>-5.539859051424121E-2</v>
      </c>
      <c r="CQ29" s="330">
        <v>-1.2012531879549969E-2</v>
      </c>
      <c r="CR29" s="330">
        <v>3.2443935321779395E-2</v>
      </c>
      <c r="CS29" s="330">
        <v>0.48383424396432506</v>
      </c>
      <c r="CT29" s="330">
        <v>-3.0670924033214596E-2</v>
      </c>
      <c r="CU29" s="331">
        <v>5.9989523409266369E-3</v>
      </c>
      <c r="CV29" s="365"/>
      <c r="CW29" s="361" t="s">
        <v>255</v>
      </c>
      <c r="CX29" s="384">
        <v>2.9061560179217977E-2</v>
      </c>
      <c r="CY29" s="330">
        <v>0.14900905309517992</v>
      </c>
      <c r="CZ29" s="330">
        <v>3.5225366592716793E-2</v>
      </c>
      <c r="DA29" s="330">
        <v>-3.6228994588436418E-2</v>
      </c>
      <c r="DB29" s="330">
        <v>-2.3383349836240332E-2</v>
      </c>
      <c r="DC29" s="330">
        <v>-0.43949262941378126</v>
      </c>
      <c r="DD29" s="330">
        <v>-2.0280547574778884E-4</v>
      </c>
      <c r="DE29" s="331">
        <v>8.0104453403172446E-3</v>
      </c>
      <c r="DF29" s="365"/>
      <c r="DG29" s="361" t="s">
        <v>255</v>
      </c>
      <c r="DH29" s="384">
        <v>3.8242447738049141E-2</v>
      </c>
      <c r="DI29" s="330">
        <v>1.2672487223167792E-3</v>
      </c>
      <c r="DJ29" s="330">
        <v>2.854421910934565E-2</v>
      </c>
      <c r="DK29" s="330">
        <v>-2.1293870796146357E-2</v>
      </c>
      <c r="DL29" s="330">
        <v>-1.2122211823428489E-2</v>
      </c>
      <c r="DM29" s="330">
        <v>0.25456085626911312</v>
      </c>
      <c r="DN29" s="330">
        <v>1.9551573751648097E-2</v>
      </c>
      <c r="DO29" s="331">
        <v>9.9892185594796772E-3</v>
      </c>
      <c r="DP29" s="365"/>
      <c r="DQ29" s="361" t="s">
        <v>255</v>
      </c>
      <c r="DR29" s="384">
        <v>8.0958923216242484E-2</v>
      </c>
      <c r="DS29" s="330">
        <v>3.3613493632749569E-2</v>
      </c>
      <c r="DT29" s="330">
        <v>6.3516878756839826E-2</v>
      </c>
      <c r="DU29" s="330">
        <v>2.9426835839876431E-2</v>
      </c>
      <c r="DV29" s="330">
        <v>0.11987705589414148</v>
      </c>
      <c r="DW29" s="330">
        <v>-1.1023787457823613</v>
      </c>
      <c r="DX29" s="330">
        <v>4.388157973563251E-2</v>
      </c>
      <c r="DY29" s="331">
        <v>0.18999746812203838</v>
      </c>
      <c r="DZ29" s="365"/>
      <c r="EA29" s="361" t="s">
        <v>255</v>
      </c>
      <c r="EB29" s="384">
        <v>1.6394749428708128E-2</v>
      </c>
      <c r="EC29" s="330">
        <v>-4.8353909465020606E-2</v>
      </c>
      <c r="ED29" s="330">
        <v>4.6349388379204838E-3</v>
      </c>
      <c r="EE29" s="330">
        <v>5.3971606241932854E-3</v>
      </c>
      <c r="EF29" s="330">
        <v>-9.3902009164610459E-2</v>
      </c>
      <c r="EG29" s="330">
        <v>-2.2095238095238097</v>
      </c>
      <c r="EH29" s="330">
        <v>-3.1341987674974301E-3</v>
      </c>
      <c r="EI29" s="331">
        <v>5.9980955601633985E-3</v>
      </c>
      <c r="EJ29" s="365"/>
      <c r="EK29" s="361" t="s">
        <v>255</v>
      </c>
      <c r="EL29" s="384">
        <v>-2.8626702569867424E-2</v>
      </c>
      <c r="EM29" s="330">
        <v>0.10789189189189194</v>
      </c>
      <c r="EN29" s="330">
        <v>-3.900118906064177E-3</v>
      </c>
      <c r="EO29" s="330">
        <v>7.0019838954370403E-2</v>
      </c>
      <c r="EP29" s="330">
        <v>5.3372753442775887E-2</v>
      </c>
      <c r="EQ29" s="330">
        <v>8.5944881889763778</v>
      </c>
      <c r="ER29" s="330">
        <v>3.6007902619335896E-2</v>
      </c>
      <c r="ES29" s="331">
        <v>6.0065638739240498E-3</v>
      </c>
      <c r="ET29" s="365"/>
      <c r="EU29" s="361" t="s">
        <v>255</v>
      </c>
      <c r="EV29" s="384">
        <v>-1.9377758639251461E-3</v>
      </c>
      <c r="EW29" s="330">
        <v>6.0109289617486301E-2</v>
      </c>
      <c r="EX29" s="330">
        <v>-8.547008547008645E-3</v>
      </c>
      <c r="EY29" s="330">
        <v>3.5336459810230224E-2</v>
      </c>
      <c r="EZ29" s="330">
        <v>1.4408745106728713</v>
      </c>
      <c r="FA29" s="330">
        <v>-0.48953631514156754</v>
      </c>
      <c r="FB29" s="330">
        <v>0.19500492125984245</v>
      </c>
      <c r="FC29" s="331"/>
      <c r="FD29" s="365"/>
      <c r="FE29" s="361" t="s">
        <v>255</v>
      </c>
      <c r="FF29" s="384">
        <v>8.0627763995254273E-3</v>
      </c>
      <c r="FG29" s="330">
        <v>-9.425625920471277E-2</v>
      </c>
      <c r="FH29" s="330">
        <v>-6.8869196686571878E-3</v>
      </c>
      <c r="FI29" s="330">
        <v>3.5973875487201011E-2</v>
      </c>
      <c r="FJ29" s="330">
        <v>-1.4161648561140213E-2</v>
      </c>
      <c r="FK29" s="330">
        <v>6.1897106109324869E-2</v>
      </c>
      <c r="FL29" s="330">
        <v>-5.4909228182150444E-4</v>
      </c>
      <c r="FM29" s="331"/>
      <c r="FP29" s="361" t="s">
        <v>255</v>
      </c>
      <c r="FQ29" s="384">
        <v>8.9612925661397506E-3</v>
      </c>
      <c r="FR29" s="330">
        <v>0.16727642276422758</v>
      </c>
      <c r="FS29" s="330">
        <v>2.3616701420881646E-2</v>
      </c>
      <c r="FT29" s="330">
        <v>2.9386343993085571E-2</v>
      </c>
      <c r="FU29" s="330">
        <v>8.6681604714693355E-2</v>
      </c>
      <c r="FV29" s="330">
        <v>-0.31112793338380024</v>
      </c>
      <c r="FW29" s="330">
        <v>3.9805308519039836E-2</v>
      </c>
      <c r="FX29" s="331"/>
      <c r="FZ29" s="361" t="s">
        <v>255</v>
      </c>
      <c r="GA29" s="384">
        <v>0.19706453152341058</v>
      </c>
      <c r="GB29" s="330">
        <v>-5.5080968135121013E-2</v>
      </c>
      <c r="GC29" s="330">
        <v>-0.41656779420125073</v>
      </c>
      <c r="GD29" s="330">
        <v>-0.20516372795969776</v>
      </c>
      <c r="GE29" s="330">
        <v>5.400672259413046E-2</v>
      </c>
      <c r="GF29" s="330">
        <v>-3.5274725274725052E-3</v>
      </c>
      <c r="GG29" s="330">
        <v>-3.237482353523935E-2</v>
      </c>
      <c r="GH29" s="331"/>
      <c r="GJ29" s="361" t="s">
        <v>255</v>
      </c>
      <c r="GK29" s="384">
        <v>1.8008951320550071E-2</v>
      </c>
      <c r="GL29" s="330">
        <v>-0.1162167590806148</v>
      </c>
      <c r="GM29" s="330">
        <v>-0.1525841433357312</v>
      </c>
      <c r="GN29" s="330">
        <v>-7.7427833754322495E-2</v>
      </c>
      <c r="GO29" s="330">
        <v>4.7969985260619607E-3</v>
      </c>
      <c r="GP29" s="330">
        <v>4.5393200189680076</v>
      </c>
      <c r="GQ29" s="330">
        <v>1.1539622858508947E-2</v>
      </c>
      <c r="GR29" s="331"/>
      <c r="GT29" s="361" t="s">
        <v>255</v>
      </c>
      <c r="GU29" s="384">
        <v>-0.10453833434862068</v>
      </c>
      <c r="GV29" s="330">
        <v>0.10175145954962474</v>
      </c>
      <c r="GW29" s="330">
        <v>9.4193177462629341E-2</v>
      </c>
      <c r="GX29" s="330">
        <v>-0.10251229204553108</v>
      </c>
      <c r="GY29" s="330">
        <v>4.1526644263082078E-2</v>
      </c>
      <c r="GZ29" s="330">
        <v>-0.32749352976308971</v>
      </c>
      <c r="HA29" s="330">
        <v>-4.1708839406207676E-2</v>
      </c>
      <c r="HB29" s="331"/>
      <c r="HD29" s="361" t="s">
        <v>255</v>
      </c>
      <c r="HE29" s="384">
        <v>-9.6746762554969737E-2</v>
      </c>
      <c r="HF29" s="384">
        <v>5.8478425435276232E-2</v>
      </c>
      <c r="HG29" s="384">
        <v>-8.4929503459147002E-2</v>
      </c>
      <c r="HH29" s="384">
        <v>0.21290806754221392</v>
      </c>
      <c r="HI29" s="384">
        <v>4.6861796112776652E-3</v>
      </c>
      <c r="HJ29" s="384">
        <v>8.1113084665482588E-2</v>
      </c>
      <c r="HK29" s="384">
        <v>-1.1864630550543518E-2</v>
      </c>
      <c r="HL29" s="366"/>
      <c r="HN29" s="361" t="s">
        <v>255</v>
      </c>
      <c r="HO29" s="384">
        <v>-9.0028781235710176E-2</v>
      </c>
      <c r="HP29" s="384">
        <v>2.1634185589129284E-2</v>
      </c>
      <c r="HQ29" s="384">
        <v>-5.715179836906023E-2</v>
      </c>
      <c r="HR29" s="384">
        <v>-8.2539289691869841E-2</v>
      </c>
      <c r="HS29" s="384">
        <v>-2.2684406382220603E-3</v>
      </c>
      <c r="HT29" s="384">
        <v>7.0372398685651705E-2</v>
      </c>
      <c r="HU29" s="384">
        <v>-4.4438704160617189E-2</v>
      </c>
      <c r="HV29" s="366"/>
      <c r="HX29" s="361" t="s">
        <v>255</v>
      </c>
      <c r="HY29" s="384">
        <v>0.17818504286136558</v>
      </c>
      <c r="HZ29" s="384">
        <v>-0.15033251662583136</v>
      </c>
      <c r="IA29" s="384">
        <v>0.12007714169711732</v>
      </c>
      <c r="IB29" s="384">
        <v>4.4712705691934147E-2</v>
      </c>
      <c r="IC29" s="384">
        <v>-0.67066036530846851</v>
      </c>
      <c r="ID29" s="384">
        <v>-0.64875927347147611</v>
      </c>
      <c r="IE29" s="384">
        <v>-0.20296798970898042</v>
      </c>
      <c r="IF29" s="366"/>
      <c r="IH29" s="361" t="s">
        <v>255</v>
      </c>
      <c r="II29" s="384">
        <v>-9.3331326208037791E-3</v>
      </c>
      <c r="IJ29" s="384">
        <v>7.6608856848609727E-2</v>
      </c>
      <c r="IK29" s="384">
        <v>-5.4372451291334904E-4</v>
      </c>
      <c r="IL29" s="384">
        <v>3.6408237040862532E-2</v>
      </c>
      <c r="IM29" s="384">
        <v>4.9410487123797746E-2</v>
      </c>
      <c r="IN29" s="384">
        <v>-0.88565185724690454</v>
      </c>
      <c r="IO29" s="384">
        <v>-2.3390718562866275E-4</v>
      </c>
      <c r="IP29" s="366"/>
      <c r="IR29" s="361" t="s">
        <v>255</v>
      </c>
      <c r="IS29" s="384">
        <v>6.1008965202856646E-2</v>
      </c>
      <c r="IT29" s="384">
        <v>5.9320412570576693E-2</v>
      </c>
      <c r="IU29" s="384">
        <v>4.1526883670323672E-2</v>
      </c>
      <c r="IV29" s="384">
        <v>8.1283089380255261E-2</v>
      </c>
      <c r="IW29" s="384">
        <v>2.7052997265134132E-2</v>
      </c>
      <c r="IX29" s="384">
        <v>2.4968152866242037</v>
      </c>
      <c r="IY29" s="384">
        <v>6.1286322586682873E-2</v>
      </c>
      <c r="IZ29" s="366"/>
      <c r="JB29" s="361" t="s">
        <v>255</v>
      </c>
      <c r="JC29" s="384">
        <v>-3.8811313999283906E-2</v>
      </c>
      <c r="JD29" s="384">
        <v>5.0930106555896699E-2</v>
      </c>
      <c r="JE29" s="384">
        <v>-2.3243666753721613E-2</v>
      </c>
      <c r="JF29" s="384">
        <v>2.9377880184331767E-2</v>
      </c>
      <c r="JG29" s="384">
        <v>5.8870097157250861E-2</v>
      </c>
      <c r="JH29" s="384">
        <v>0.51183970856102012</v>
      </c>
      <c r="JI29" s="384">
        <v>-2.2045126373666888E-5</v>
      </c>
      <c r="JJ29" s="366"/>
      <c r="JL29" s="361" t="s">
        <v>255</v>
      </c>
      <c r="JM29" s="384">
        <v>-2.4097171521517781E-2</v>
      </c>
      <c r="JN29" s="384">
        <v>-3.7073552156727883E-2</v>
      </c>
      <c r="JO29" s="384">
        <v>-1.3499197860962608E-2</v>
      </c>
      <c r="JP29" s="384">
        <v>-2.2475993284834891E-2</v>
      </c>
      <c r="JQ29" s="384">
        <v>4.8073064636715859E-2</v>
      </c>
      <c r="JR29" s="384">
        <v>1.2439686746987948</v>
      </c>
      <c r="JS29" s="384">
        <v>6.4593644249779115E-6</v>
      </c>
      <c r="JT29" s="366"/>
      <c r="JV29" s="361" t="s">
        <v>255</v>
      </c>
      <c r="JW29" s="384">
        <v>7.7724463226212612E-2</v>
      </c>
      <c r="JX29" s="384">
        <v>-0.11039894747155643</v>
      </c>
      <c r="JY29" s="384">
        <v>4.8168236114992213E-2</v>
      </c>
      <c r="JZ29" s="384">
        <v>9.5793799461586504E-3</v>
      </c>
      <c r="KA29" s="384">
        <v>3.2338542851860483E-2</v>
      </c>
      <c r="KB29" s="384">
        <v>-5.8561262479234358E-3</v>
      </c>
      <c r="KC29" s="384">
        <v>3.9947725340692374E-2</v>
      </c>
      <c r="KD29" s="366"/>
    </row>
    <row r="30" spans="1:290" x14ac:dyDescent="0.25">
      <c r="A30" s="362" t="s">
        <v>281</v>
      </c>
      <c r="B30" s="384">
        <v>2.5047885663769219E-3</v>
      </c>
      <c r="C30" s="330">
        <v>-9.2035398230088494E-2</v>
      </c>
      <c r="D30" s="330">
        <v>-1.5851692638366371E-2</v>
      </c>
      <c r="E30" s="330">
        <v>1.2538336640808232E-2</v>
      </c>
      <c r="F30" s="330">
        <v>-3.037268100476103E-2</v>
      </c>
      <c r="G30" s="330">
        <v>-0.35283054353959009</v>
      </c>
      <c r="H30" s="330">
        <v>-3.0003110921639299E-2</v>
      </c>
      <c r="I30" s="331">
        <v>-2.9995138551288224E-2</v>
      </c>
      <c r="J30" s="365"/>
      <c r="K30" s="362" t="s">
        <v>281</v>
      </c>
      <c r="L30" s="384">
        <v>-1.1574074074074198E-2</v>
      </c>
      <c r="M30" s="330">
        <v>2.0142949967511363E-2</v>
      </c>
      <c r="N30" s="330">
        <v>-8.8725088725089499E-3</v>
      </c>
      <c r="O30" s="330">
        <v>7.3229398663697098E-2</v>
      </c>
      <c r="P30" s="330">
        <v>6.3494751100575684E-3</v>
      </c>
      <c r="Q30" s="330">
        <v>-6.945655332752089E-2</v>
      </c>
      <c r="R30" s="330">
        <v>1.3410621592407336E-2</v>
      </c>
      <c r="S30" s="331">
        <v>0</v>
      </c>
      <c r="T30" s="365"/>
      <c r="U30" s="362" t="s">
        <v>281</v>
      </c>
      <c r="V30" s="384">
        <v>5.2897661796959289E-2</v>
      </c>
      <c r="W30" s="330">
        <v>6.8152866242038229E-2</v>
      </c>
      <c r="X30" s="330">
        <v>5.5915163200661096E-2</v>
      </c>
      <c r="Y30" s="330">
        <v>-3.0173487175230392E-2</v>
      </c>
      <c r="Z30" s="330">
        <v>3.625809708084464E-2</v>
      </c>
      <c r="AA30" s="330">
        <v>0.29075577763897548</v>
      </c>
      <c r="AB30" s="330">
        <v>3.7390407426508482E-2</v>
      </c>
      <c r="AC30" s="331">
        <v>0</v>
      </c>
      <c r="AD30" s="365"/>
      <c r="AE30" s="362" t="s">
        <v>281</v>
      </c>
      <c r="AF30" s="384">
        <v>6.6057054088405523E-2</v>
      </c>
      <c r="AG30" s="330">
        <v>3.2995428344265484E-2</v>
      </c>
      <c r="AH30" s="330">
        <v>5.9606104082431111E-2</v>
      </c>
      <c r="AI30" s="330">
        <v>-1.7118158086189928E-2</v>
      </c>
      <c r="AJ30" s="330">
        <v>3.6125994479623225E-2</v>
      </c>
      <c r="AK30" s="330">
        <v>-0.38132107428018386</v>
      </c>
      <c r="AL30" s="330">
        <v>1.6078006010891939E-2</v>
      </c>
      <c r="AM30" s="331">
        <v>1.2617150303212612E-2</v>
      </c>
      <c r="AN30" s="365"/>
      <c r="AO30" s="362" t="s">
        <v>281</v>
      </c>
      <c r="AP30" s="384">
        <v>-2.2189104156317235E-2</v>
      </c>
      <c r="AQ30" s="330">
        <v>-6.2728497209928763E-2</v>
      </c>
      <c r="AR30" s="330">
        <v>-2.3879862136878358E-2</v>
      </c>
      <c r="AS30" s="330">
        <v>2.146558105107331E-2</v>
      </c>
      <c r="AT30" s="330">
        <v>1.762908407114315E-2</v>
      </c>
      <c r="AU30" s="330">
        <v>-8.0172076652326979E-2</v>
      </c>
      <c r="AV30" s="330">
        <v>-9.7076582637414168E-3</v>
      </c>
      <c r="AW30" s="331">
        <v>1.7768099085610931E-2</v>
      </c>
      <c r="AX30" s="365"/>
      <c r="AY30" s="362" t="s">
        <v>281</v>
      </c>
      <c r="AZ30" s="384">
        <v>0.11795539373412357</v>
      </c>
      <c r="BA30" s="330">
        <v>7.5075549168548611E-2</v>
      </c>
      <c r="BB30" s="330">
        <v>0.1053244010088273</v>
      </c>
      <c r="BC30" s="330">
        <v>4.1122890025575509E-2</v>
      </c>
      <c r="BD30" s="330">
        <v>-8.8787342161994829E-3</v>
      </c>
      <c r="BE30" s="330">
        <v>-0.10889965986394552</v>
      </c>
      <c r="BF30" s="330">
        <v>6.8631703647143452E-2</v>
      </c>
      <c r="BG30" s="331">
        <v>1.6606893197981986E-2</v>
      </c>
      <c r="BH30" s="365"/>
      <c r="BI30" s="362" t="s">
        <v>281</v>
      </c>
      <c r="BJ30" s="384">
        <v>-0.14313758881165456</v>
      </c>
      <c r="BK30" s="330">
        <v>2.2019049044883852E-2</v>
      </c>
      <c r="BL30" s="330">
        <v>-0.19100741595549919</v>
      </c>
      <c r="BM30" s="330">
        <v>-7.3726180046193315E-2</v>
      </c>
      <c r="BN30" s="330">
        <v>6.652202963438146E-2</v>
      </c>
      <c r="BO30" s="330">
        <v>1.0535644420354715</v>
      </c>
      <c r="BP30" s="330">
        <v>-7.0328896568402452E-2</v>
      </c>
      <c r="BQ30" s="331">
        <v>1.0511713564774355E-2</v>
      </c>
      <c r="BR30" s="365"/>
      <c r="BS30" s="362" t="s">
        <v>281</v>
      </c>
      <c r="BT30" s="384">
        <v>-4.3029381607325813E-2</v>
      </c>
      <c r="BU30" s="330">
        <v>-9.3236173393124094E-2</v>
      </c>
      <c r="BV30" s="330">
        <v>-4.8371174728529018E-2</v>
      </c>
      <c r="BW30" s="330">
        <v>-4.5968882602546871E-3</v>
      </c>
      <c r="BX30" s="330">
        <v>-7.7500182096292419E-2</v>
      </c>
      <c r="BY30" s="330">
        <v>9.9210037174721266E-2</v>
      </c>
      <c r="BZ30" s="330">
        <v>-3.5535461994913878E-2</v>
      </c>
      <c r="CA30" s="331">
        <v>7.8106508875739914E-3</v>
      </c>
      <c r="CB30" s="365"/>
      <c r="CC30" s="362" t="s">
        <v>281</v>
      </c>
      <c r="CD30" s="384">
        <v>0.24104625729697773</v>
      </c>
      <c r="CE30" s="330">
        <v>4.4774572429425133E-2</v>
      </c>
      <c r="CF30" s="330">
        <v>0.1879726585655008</v>
      </c>
      <c r="CG30" s="330">
        <v>-3.0529840142095862E-2</v>
      </c>
      <c r="CH30" s="330">
        <v>4.1809711804184036E-3</v>
      </c>
      <c r="CI30" s="330">
        <v>-0.59851574719932366</v>
      </c>
      <c r="CJ30" s="330">
        <v>6.8113229658623514E-2</v>
      </c>
      <c r="CK30" s="331">
        <v>4.3682480037576642E-3</v>
      </c>
      <c r="CL30" s="365"/>
      <c r="CM30" s="362" t="s">
        <v>281</v>
      </c>
      <c r="CN30" s="384">
        <v>-3.7337067601766E-2</v>
      </c>
      <c r="CO30" s="330">
        <v>-0.19393186702696166</v>
      </c>
      <c r="CP30" s="330">
        <v>-4.3590362030425073E-2</v>
      </c>
      <c r="CQ30" s="330">
        <v>-2.003749644795088E-2</v>
      </c>
      <c r="CR30" s="330">
        <v>1.0976688699564127E-2</v>
      </c>
      <c r="CS30" s="330">
        <v>0.57679546725266961</v>
      </c>
      <c r="CT30" s="330">
        <v>-2.3470436676714244E-2</v>
      </c>
      <c r="CU30" s="331">
        <v>3.0047233783846235E-3</v>
      </c>
      <c r="CV30" s="365"/>
      <c r="CW30" s="362" t="s">
        <v>281</v>
      </c>
      <c r="CX30" s="384">
        <v>6.3922563087580278E-2</v>
      </c>
      <c r="CY30" s="330">
        <v>0.14900905309517992</v>
      </c>
      <c r="CZ30" s="330">
        <v>6.9257858353984639E-2</v>
      </c>
      <c r="DA30" s="330">
        <v>-3.0240710446365969E-2</v>
      </c>
      <c r="DB30" s="330">
        <v>9.990003541109474E-3</v>
      </c>
      <c r="DC30" s="330">
        <v>-0.47445742904841398</v>
      </c>
      <c r="DD30" s="330">
        <v>2.0223810165835243E-2</v>
      </c>
      <c r="DE30" s="331">
        <v>5.0006411078342954E-3</v>
      </c>
      <c r="DF30" s="365"/>
      <c r="DG30" s="362" t="s">
        <v>281</v>
      </c>
      <c r="DH30" s="384">
        <v>3.7222742202714924E-2</v>
      </c>
      <c r="DI30" s="330">
        <v>1.2672487223167792E-3</v>
      </c>
      <c r="DJ30" s="330">
        <v>2.5092217614052118E-2</v>
      </c>
      <c r="DK30" s="330">
        <v>-3.9346925004818678E-3</v>
      </c>
      <c r="DL30" s="330">
        <v>3.9866009548726573E-4</v>
      </c>
      <c r="DM30" s="330">
        <v>0.44673125794155027</v>
      </c>
      <c r="DN30" s="330">
        <v>2.5589533500726944E-2</v>
      </c>
      <c r="DO30" s="331">
        <v>6.9938991857849712E-3</v>
      </c>
      <c r="DP30" s="365"/>
      <c r="DQ30" s="362" t="s">
        <v>281</v>
      </c>
      <c r="DR30" s="384">
        <v>3.9581965640549326E-2</v>
      </c>
      <c r="DS30" s="330">
        <v>3.3613493632749569E-2</v>
      </c>
      <c r="DT30" s="330">
        <v>3.2520652197970748E-2</v>
      </c>
      <c r="DU30" s="330">
        <v>7.3857698134886423E-3</v>
      </c>
      <c r="DV30" s="330">
        <v>1.3764957555423953E-2</v>
      </c>
      <c r="DW30" s="330">
        <v>-0.97496876585037029</v>
      </c>
      <c r="DX30" s="330">
        <v>2.4522045186329768E-3</v>
      </c>
      <c r="DY30" s="331">
        <v>8.1005747457412292E-2</v>
      </c>
      <c r="DZ30" s="365"/>
      <c r="EA30" s="362" t="s">
        <v>281</v>
      </c>
      <c r="EB30" s="384">
        <v>8.9227949105024872E-3</v>
      </c>
      <c r="EC30" s="330">
        <v>-4.8353909465020606E-2</v>
      </c>
      <c r="ED30" s="330">
        <v>1.0948484499250762E-3</v>
      </c>
      <c r="EE30" s="330">
        <v>-2.4496853835438343E-3</v>
      </c>
      <c r="EF30" s="330">
        <v>0</v>
      </c>
      <c r="EG30" s="330">
        <v>-1.1052631578947367</v>
      </c>
      <c r="EH30" s="330">
        <v>2.1423368610582607E-5</v>
      </c>
      <c r="EI30" s="331">
        <v>5.9997442836746503E-2</v>
      </c>
      <c r="EJ30" s="365"/>
      <c r="EK30" s="362" t="s">
        <v>281</v>
      </c>
      <c r="EL30" s="384">
        <v>-7.2941993747828076E-3</v>
      </c>
      <c r="EM30" s="330">
        <v>0.10789189189189194</v>
      </c>
      <c r="EN30" s="330">
        <v>1.6347205433719009E-2</v>
      </c>
      <c r="EO30" s="330">
        <v>4.5791602465331233E-2</v>
      </c>
      <c r="EP30" s="330">
        <v>0.68230827638572533</v>
      </c>
      <c r="EQ30" s="330">
        <v>-460.33333333333331</v>
      </c>
      <c r="ER30" s="330">
        <v>0.14147689539193217</v>
      </c>
      <c r="ES30" s="331"/>
      <c r="ET30" s="365"/>
      <c r="EU30" s="362" t="s">
        <v>281</v>
      </c>
      <c r="EV30" s="384">
        <v>-5.4368304893148475E-3</v>
      </c>
      <c r="EW30" s="330">
        <v>6.0109289617486301E-2</v>
      </c>
      <c r="EX30" s="330">
        <v>-1.0477431047176725E-2</v>
      </c>
      <c r="EY30" s="330">
        <v>1.5930751876237433E-2</v>
      </c>
      <c r="EZ30" s="330">
        <v>3.2767647589817615E-2</v>
      </c>
      <c r="FA30" s="330">
        <v>-0.5261248185776487</v>
      </c>
      <c r="FB30" s="330">
        <v>-4.2884221984499406E-3</v>
      </c>
      <c r="FC30" s="331"/>
      <c r="FD30" s="365"/>
      <c r="FE30" s="362" t="s">
        <v>281</v>
      </c>
      <c r="FF30" s="384">
        <v>6.4678501840226329E-3</v>
      </c>
      <c r="FG30" s="330">
        <v>-9.425625920471277E-2</v>
      </c>
      <c r="FH30" s="330">
        <v>0.11212225274725277</v>
      </c>
      <c r="FI30" s="330">
        <v>1.223657375934733E-2</v>
      </c>
      <c r="FJ30" s="330">
        <v>-3.4961978848002798E-2</v>
      </c>
      <c r="FK30" s="330">
        <v>-0.1194486983154671</v>
      </c>
      <c r="FL30" s="330">
        <v>9.4242712682241856E-3</v>
      </c>
      <c r="FM30" s="331"/>
      <c r="FP30" s="362" t="s">
        <v>281</v>
      </c>
      <c r="FQ30" s="384">
        <v>9.4377672017423326E-3</v>
      </c>
      <c r="FR30" s="330">
        <v>0.16727642276422758</v>
      </c>
      <c r="FS30" s="330">
        <v>2.2129586742833676E-2</v>
      </c>
      <c r="FT30" s="330">
        <v>2.3595254085516052E-2</v>
      </c>
      <c r="FU30" s="330">
        <v>2.5133592971651172E-2</v>
      </c>
      <c r="FV30" s="330">
        <v>-0.20086956521739135</v>
      </c>
      <c r="FW30" s="330">
        <v>2.2920576235423897E-2</v>
      </c>
      <c r="FX30" s="331"/>
      <c r="FZ30" s="362" t="s">
        <v>281</v>
      </c>
      <c r="GA30" s="384">
        <v>4.7466837142400492E-2</v>
      </c>
      <c r="GB30" s="330">
        <v>-5.5023506877938298E-2</v>
      </c>
      <c r="GC30" s="330">
        <v>-3.5093902623231595E-2</v>
      </c>
      <c r="GD30" s="330">
        <v>1.2378619543346969E-2</v>
      </c>
      <c r="GE30" s="330">
        <v>4.5633255290011859E-2</v>
      </c>
      <c r="GF30" s="330">
        <v>0.22198041349292721</v>
      </c>
      <c r="GG30" s="330">
        <v>2.0891898798875427E-2</v>
      </c>
      <c r="GH30" s="331"/>
      <c r="GJ30" s="362" t="s">
        <v>281</v>
      </c>
      <c r="GK30" s="384">
        <v>1.0680500457735704E-2</v>
      </c>
      <c r="GL30" s="330">
        <v>-0.11627049935507651</v>
      </c>
      <c r="GM30" s="330">
        <v>-1.0175328741390047E-2</v>
      </c>
      <c r="GN30" s="330">
        <v>-6.1741196802765144E-2</v>
      </c>
      <c r="GO30" s="330">
        <v>-5.0274609209970331E-2</v>
      </c>
      <c r="GP30" s="330">
        <v>3.5690115761353516</v>
      </c>
      <c r="GQ30" s="330">
        <v>8.7883203847906877E-3</v>
      </c>
      <c r="GR30" s="331"/>
      <c r="GT30" s="362" t="s">
        <v>281</v>
      </c>
      <c r="GU30" s="384">
        <v>-6.4915458937197671E-3</v>
      </c>
      <c r="GV30" s="330">
        <v>0.10175145954962474</v>
      </c>
      <c r="GW30" s="330">
        <v>-4.3175707733670715E-2</v>
      </c>
      <c r="GX30" s="330">
        <v>-0.10780069994474119</v>
      </c>
      <c r="GY30" s="330">
        <v>-4.4928825622776655E-3</v>
      </c>
      <c r="GZ30" s="330">
        <v>-0.38588969011888519</v>
      </c>
      <c r="HA30" s="330">
        <v>-4.4409585593250298E-2</v>
      </c>
      <c r="HB30" s="331"/>
      <c r="HD30" s="362" t="s">
        <v>281</v>
      </c>
      <c r="HE30" s="384">
        <v>1.4308868966215816E-2</v>
      </c>
      <c r="HF30" s="330">
        <v>5.8478425435276232E-2</v>
      </c>
      <c r="HG30" s="330">
        <v>4.5179063360881169E-3</v>
      </c>
      <c r="HH30" s="330">
        <v>0.13589677419354845</v>
      </c>
      <c r="HI30" s="330">
        <v>7.0155056079361086E-3</v>
      </c>
      <c r="HJ30" s="330">
        <v>0.20088860679149481</v>
      </c>
      <c r="HK30" s="330">
        <v>4.0612102944586101E-2</v>
      </c>
      <c r="HL30" s="331"/>
      <c r="HN30" s="362" t="s">
        <v>281</v>
      </c>
      <c r="HO30" s="384">
        <v>-0.19937080222716028</v>
      </c>
      <c r="HP30" s="330">
        <v>2.1634185589129284E-2</v>
      </c>
      <c r="HQ30" s="330">
        <v>-0.15478279947345328</v>
      </c>
      <c r="HR30" s="330">
        <v>-6.0023627771719407E-2</v>
      </c>
      <c r="HS30" s="330">
        <v>1.1581469648562234E-2</v>
      </c>
      <c r="HT30" s="330">
        <v>6.5539112050739867E-2</v>
      </c>
      <c r="HU30" s="330">
        <v>-0.10246515275747738</v>
      </c>
      <c r="HV30" s="331"/>
      <c r="HX30" s="362" t="s">
        <v>281</v>
      </c>
      <c r="HY30" s="384">
        <v>8.5945113204016599E-2</v>
      </c>
      <c r="HZ30" s="330">
        <v>-0.15030364018200906</v>
      </c>
      <c r="IA30" s="330">
        <v>5.3394484101233028E-2</v>
      </c>
      <c r="IB30" s="330">
        <v>-1.4833953690723814E-3</v>
      </c>
      <c r="IC30" s="330">
        <v>-5.6209808308110773E-2</v>
      </c>
      <c r="ID30" s="330">
        <v>-0.63198462301587299</v>
      </c>
      <c r="IE30" s="330">
        <v>-1.1333611367630924E-2</v>
      </c>
      <c r="IF30" s="331"/>
      <c r="IH30" s="362" t="s">
        <v>281</v>
      </c>
      <c r="II30" s="384">
        <v>7.5147932698476499E-2</v>
      </c>
      <c r="IJ30" s="330">
        <v>7.6572268913620789E-2</v>
      </c>
      <c r="IK30" s="330">
        <v>4.3479843815079121E-3</v>
      </c>
      <c r="IL30" s="330">
        <v>2.9009823776392191E-2</v>
      </c>
      <c r="IM30" s="330">
        <v>-1.0097517683112024E-2</v>
      </c>
      <c r="IN30" s="330">
        <v>-0.93280061570063577</v>
      </c>
      <c r="IO30" s="330">
        <v>2.0659770672259898E-2</v>
      </c>
      <c r="IP30" s="331"/>
      <c r="IR30" s="362" t="s">
        <v>281</v>
      </c>
      <c r="IS30" s="384">
        <v>7.633751065841976E-2</v>
      </c>
      <c r="IT30" s="330">
        <v>5.930338538677344E-2</v>
      </c>
      <c r="IU30" s="330">
        <v>6.0967630717760506E-2</v>
      </c>
      <c r="IV30" s="330">
        <v>-1.7725677186695991E-2</v>
      </c>
      <c r="IW30" s="330">
        <v>-4.0110326015686308E-2</v>
      </c>
      <c r="IX30" s="330">
        <v>5.8781302337709223</v>
      </c>
      <c r="IY30" s="330">
        <v>3.4608492563206604E-2</v>
      </c>
      <c r="IZ30" s="331"/>
      <c r="JB30" s="362" t="s">
        <v>281</v>
      </c>
      <c r="JC30" s="384">
        <v>-0.15605011617703868</v>
      </c>
      <c r="JD30" s="330">
        <v>5.0987274312337745E-2</v>
      </c>
      <c r="JE30" s="330">
        <v>-0.12872079729124106</v>
      </c>
      <c r="JF30" s="330">
        <v>4.8085376635991141E-2</v>
      </c>
      <c r="JG30" s="330">
        <v>0.1059606688460132</v>
      </c>
      <c r="JH30" s="330">
        <v>0.14574411778857724</v>
      </c>
      <c r="JI30" s="330">
        <v>-4.7197576822479874E-2</v>
      </c>
      <c r="JJ30" s="331"/>
      <c r="JL30" s="362" t="s">
        <v>281</v>
      </c>
      <c r="JM30" s="384">
        <v>8.4117517367628097E-2</v>
      </c>
      <c r="JN30" s="330">
        <v>-3.7110452718515853E-2</v>
      </c>
      <c r="JO30" s="330">
        <v>6.9133917379638574E-2</v>
      </c>
      <c r="JP30" s="330">
        <v>-2.2616542057065574E-2</v>
      </c>
      <c r="JQ30" s="330">
        <v>-2.533923347279619E-2</v>
      </c>
      <c r="JR30" s="330">
        <v>-0.40237669827792455</v>
      </c>
      <c r="JS30" s="330">
        <v>2.2985516908376569E-2</v>
      </c>
      <c r="JT30" s="331"/>
      <c r="JV30" s="362" t="s">
        <v>281</v>
      </c>
      <c r="JW30" s="384">
        <v>-6.0782628004864954E-2</v>
      </c>
      <c r="JX30" s="330">
        <v>-0.11039894747155643</v>
      </c>
      <c r="JY30" s="330">
        <v>-6.5439323397636293E-2</v>
      </c>
      <c r="JZ30" s="330">
        <v>1.1364592727304062E-2</v>
      </c>
      <c r="KA30" s="330">
        <v>1.4342672690067389E-2</v>
      </c>
      <c r="KB30" s="330">
        <v>3.0555588679968482</v>
      </c>
      <c r="KC30" s="330">
        <v>-1.8734810561826548E-2</v>
      </c>
      <c r="KD30" s="331"/>
    </row>
    <row r="31" spans="1:290" x14ac:dyDescent="0.25">
      <c r="A31" s="362" t="s">
        <v>252</v>
      </c>
      <c r="B31" s="384">
        <v>5.1349572086899137E-2</v>
      </c>
      <c r="C31" s="330">
        <v>-9.2035398230088494E-2</v>
      </c>
      <c r="D31" s="330">
        <v>1.5214635029885824E-2</v>
      </c>
      <c r="E31" s="330">
        <v>-3.2419717733687889E-2</v>
      </c>
      <c r="F31" s="330">
        <v>-2.5307534597642341E-2</v>
      </c>
      <c r="G31" s="330">
        <v>-0.32520669917320338</v>
      </c>
      <c r="H31" s="330">
        <v>-1.9812920799712135E-2</v>
      </c>
      <c r="I31" s="331">
        <v>-1.9480519480519431E-2</v>
      </c>
      <c r="J31" s="365"/>
      <c r="K31" s="362" t="s">
        <v>252</v>
      </c>
      <c r="L31" s="384">
        <v>0</v>
      </c>
      <c r="M31" s="330">
        <v>2.0142949967511363E-2</v>
      </c>
      <c r="N31" s="330">
        <v>-1.0883140053523629E-2</v>
      </c>
      <c r="O31" s="330">
        <v>-5.2848536095547155E-4</v>
      </c>
      <c r="P31" s="330">
        <v>2.3663971603234038E-2</v>
      </c>
      <c r="Q31" s="330">
        <v>-9.4879044926170275E-2</v>
      </c>
      <c r="R31" s="330">
        <v>1.0749023411896499E-3</v>
      </c>
      <c r="S31" s="331">
        <v>0</v>
      </c>
      <c r="T31" s="365"/>
      <c r="U31" s="362" t="s">
        <v>252</v>
      </c>
      <c r="V31" s="384">
        <v>-6.6021984138027054E-2</v>
      </c>
      <c r="W31" s="330">
        <v>6.8152866242038229E-2</v>
      </c>
      <c r="X31" s="330">
        <v>-3.8961038961038898E-2</v>
      </c>
      <c r="Y31" s="330">
        <v>1.1738578680203039E-2</v>
      </c>
      <c r="Z31" s="330">
        <v>3.4675399730303763E-3</v>
      </c>
      <c r="AA31" s="330">
        <v>0.314821242624089</v>
      </c>
      <c r="AB31" s="330">
        <v>-7.9876388015921711E-3</v>
      </c>
      <c r="AC31" s="331">
        <v>7.691911253124472E-3</v>
      </c>
      <c r="AD31" s="365"/>
      <c r="AE31" s="362" t="s">
        <v>252</v>
      </c>
      <c r="AF31" s="384">
        <v>9.4338919925512049E-2</v>
      </c>
      <c r="AG31" s="330">
        <v>3.2995428344265484E-2</v>
      </c>
      <c r="AH31" s="330">
        <v>6.1373873873873795E-2</v>
      </c>
      <c r="AI31" s="330">
        <v>-8.8847078499015321E-4</v>
      </c>
      <c r="AJ31" s="330">
        <v>9.9187304025083693E-3</v>
      </c>
      <c r="AK31" s="330">
        <v>-0.37117212249208031</v>
      </c>
      <c r="AL31" s="330">
        <v>2.3205470049367627E-2</v>
      </c>
      <c r="AM31" s="331">
        <v>1.5611614734500309E-2</v>
      </c>
      <c r="AN31" s="365"/>
      <c r="AO31" s="362" t="s">
        <v>252</v>
      </c>
      <c r="AP31" s="384">
        <v>8.0965183949903083E-2</v>
      </c>
      <c r="AQ31" s="330">
        <v>-6.2728497209928763E-2</v>
      </c>
      <c r="AR31" s="330">
        <v>5.534924845269678E-2</v>
      </c>
      <c r="AS31" s="330">
        <v>2.1813045980017869E-2</v>
      </c>
      <c r="AT31" s="330">
        <v>2.2747433785325077E-2</v>
      </c>
      <c r="AU31" s="330">
        <v>-8.1863979848866467E-2</v>
      </c>
      <c r="AV31" s="330">
        <v>3.8017957582950651E-2</v>
      </c>
      <c r="AW31" s="331">
        <v>2.0772484640950748E-2</v>
      </c>
      <c r="AX31" s="365"/>
      <c r="AY31" s="362" t="s">
        <v>252</v>
      </c>
      <c r="AZ31" s="384">
        <v>0.20817328883571565</v>
      </c>
      <c r="BA31" s="330">
        <v>7.5138575241223499E-2</v>
      </c>
      <c r="BB31" s="330">
        <v>0.17308981233243978</v>
      </c>
      <c r="BC31" s="330">
        <v>1.4180403399201444E-2</v>
      </c>
      <c r="BD31" s="330">
        <v>4.2748280775664321E-3</v>
      </c>
      <c r="BE31" s="330">
        <v>-0.16369455875628722</v>
      </c>
      <c r="BF31" s="330">
        <v>9.9399724096789849E-2</v>
      </c>
      <c r="BG31" s="331">
        <v>1.960977775585207E-2</v>
      </c>
      <c r="BH31" s="365"/>
      <c r="BI31" s="362" t="s">
        <v>252</v>
      </c>
      <c r="BJ31" s="384">
        <v>-0.2440975660603534</v>
      </c>
      <c r="BK31" s="330">
        <v>2.1959136910445022E-2</v>
      </c>
      <c r="BL31" s="330">
        <v>-0.18468790172832461</v>
      </c>
      <c r="BM31" s="330">
        <v>-1.0297309575488467E-2</v>
      </c>
      <c r="BN31" s="330">
        <v>5.5521283158544113E-2</v>
      </c>
      <c r="BO31" s="330">
        <v>1.2230727173318752</v>
      </c>
      <c r="BP31" s="330">
        <v>-8.6037915013395749E-2</v>
      </c>
      <c r="BQ31" s="331">
        <v>1.3511225082252708E-2</v>
      </c>
      <c r="BR31" s="365"/>
      <c r="BS31" s="362" t="s">
        <v>252</v>
      </c>
      <c r="BT31" s="384">
        <v>-8.3910780156513862E-2</v>
      </c>
      <c r="BU31" s="330">
        <v>-9.3236173393124094E-2</v>
      </c>
      <c r="BV31" s="330">
        <v>-7.0602662929222168E-2</v>
      </c>
      <c r="BW31" s="330">
        <v>5.7632478196562222E-3</v>
      </c>
      <c r="BX31" s="330">
        <v>8.1823495032145276E-3</v>
      </c>
      <c r="BY31" s="330">
        <v>2.4594195769798328E-2</v>
      </c>
      <c r="BZ31" s="330">
        <v>-3.6883116883116948E-2</v>
      </c>
      <c r="CA31" s="331">
        <v>1.0574180381673029E-2</v>
      </c>
      <c r="CB31" s="365"/>
      <c r="CC31" s="362" t="s">
        <v>252</v>
      </c>
      <c r="CD31" s="384">
        <v>0.39412185300869285</v>
      </c>
      <c r="CE31" s="330">
        <v>4.4714609519884645E-2</v>
      </c>
      <c r="CF31" s="330">
        <v>0.24618284637134785</v>
      </c>
      <c r="CG31" s="330">
        <v>-1.7190669371196687E-2</v>
      </c>
      <c r="CH31" s="330">
        <v>-4.104347826086964E-2</v>
      </c>
      <c r="CI31" s="330">
        <v>-0.59361497839654342</v>
      </c>
      <c r="CJ31" s="330">
        <v>0.10883803359531516</v>
      </c>
      <c r="CK31" s="331">
        <v>7.3693534100974425E-3</v>
      </c>
      <c r="CL31" s="365"/>
      <c r="CM31" s="362" t="s">
        <v>252</v>
      </c>
      <c r="CN31" s="384">
        <v>-1.3793661933811902E-2</v>
      </c>
      <c r="CO31" s="330">
        <v>-0.19388560157790938</v>
      </c>
      <c r="CP31" s="330">
        <v>-9.0757827862656597E-4</v>
      </c>
      <c r="CQ31" s="330">
        <v>-1.0319384964656106E-2</v>
      </c>
      <c r="CR31" s="330">
        <v>1.8196106879458468E-2</v>
      </c>
      <c r="CS31" s="330">
        <v>0.52805670407560557</v>
      </c>
      <c r="CT31" s="330">
        <v>-5.8487659682892124E-3</v>
      </c>
      <c r="CU31" s="331">
        <v>6.0024150341739108E-3</v>
      </c>
      <c r="CV31" s="365"/>
      <c r="CW31" s="362" t="s">
        <v>252</v>
      </c>
      <c r="CX31" s="384">
        <v>-1.7791159162447901E-3</v>
      </c>
      <c r="CY31" s="330">
        <v>0.14900905309517992</v>
      </c>
      <c r="CZ31" s="330">
        <v>1.090083270249809E-2</v>
      </c>
      <c r="DA31" s="330">
        <v>-3.1489494812574903E-2</v>
      </c>
      <c r="DB31" s="330">
        <v>-1.6861604227275447E-2</v>
      </c>
      <c r="DC31" s="330">
        <v>-0.44375724777734826</v>
      </c>
      <c r="DD31" s="330">
        <v>-1.6531140054521238E-2</v>
      </c>
      <c r="DE31" s="331">
        <v>8.0059666010185229E-3</v>
      </c>
      <c r="DF31" s="365"/>
      <c r="DG31" s="362" t="s">
        <v>252</v>
      </c>
      <c r="DH31" s="384">
        <v>1.0474362489717557E-2</v>
      </c>
      <c r="DI31" s="330">
        <v>1.277683134582672E-3</v>
      </c>
      <c r="DJ31" s="330">
        <v>-8.8363037292195478E-3</v>
      </c>
      <c r="DK31" s="330">
        <v>-3.3912903052162558E-3</v>
      </c>
      <c r="DL31" s="330">
        <v>2.9832719367111526E-2</v>
      </c>
      <c r="DM31" s="330">
        <v>0.44336344683808193</v>
      </c>
      <c r="DN31" s="330">
        <v>1.6548407349056389E-2</v>
      </c>
      <c r="DO31" s="331">
        <v>9.9886702582718517E-3</v>
      </c>
      <c r="DP31" s="365"/>
      <c r="DQ31" s="362" t="s">
        <v>252</v>
      </c>
      <c r="DR31" s="384">
        <v>8.6562466080538306E-3</v>
      </c>
      <c r="DS31" s="330">
        <v>3.3602722245852791E-2</v>
      </c>
      <c r="DT31" s="330">
        <v>1.737685101239032E-2</v>
      </c>
      <c r="DU31" s="330">
        <v>4.2130279788268402E-2</v>
      </c>
      <c r="DV31" s="330">
        <v>-1.372192576086321E-2</v>
      </c>
      <c r="DW31" s="330">
        <v>-0.97496389022628793</v>
      </c>
      <c r="DX31" s="330">
        <v>-1.0324415027500715E-2</v>
      </c>
      <c r="DY31" s="331">
        <v>3.0001602527414708E-2</v>
      </c>
      <c r="DZ31" s="365"/>
      <c r="EA31" s="362" t="s">
        <v>252</v>
      </c>
      <c r="EB31" s="384">
        <v>8.7433752118587071E-3</v>
      </c>
      <c r="EC31" s="330">
        <v>-4.8353909465020606E-2</v>
      </c>
      <c r="ED31" s="330">
        <v>-6.2379325709193776E-3</v>
      </c>
      <c r="EE31" s="330">
        <v>-1.0884212708614048E-2</v>
      </c>
      <c r="EF31" s="330">
        <v>4.1619596884475219E-3</v>
      </c>
      <c r="EG31" s="330">
        <v>5.2307692307692308</v>
      </c>
      <c r="EH31" s="330">
        <v>2.119392440833708E-3</v>
      </c>
      <c r="EI31" s="331">
        <v>6.0000222264205469E-2</v>
      </c>
      <c r="EJ31" s="365"/>
      <c r="EK31" s="362" t="s">
        <v>252</v>
      </c>
      <c r="EL31" s="384">
        <v>-1.6508427565606994E-2</v>
      </c>
      <c r="EM31" s="330">
        <v>0.10789189189189194</v>
      </c>
      <c r="EN31" s="330">
        <v>1.8382902406217368E-2</v>
      </c>
      <c r="EO31" s="330">
        <v>-4.0871934604904689E-3</v>
      </c>
      <c r="EP31" s="330">
        <v>5.3289123097874699E-3</v>
      </c>
      <c r="EQ31" s="330">
        <v>5.7746913580246915</v>
      </c>
      <c r="ER31" s="330">
        <v>2.2136059217483295E-2</v>
      </c>
      <c r="ES31" s="331">
        <v>3.5303510929846044E-2</v>
      </c>
      <c r="ET31" s="365"/>
      <c r="EU31" s="362" t="s">
        <v>252</v>
      </c>
      <c r="EV31" s="384">
        <v>-3.6608183962902785E-3</v>
      </c>
      <c r="EW31" s="330">
        <v>6.0109289617486301E-2</v>
      </c>
      <c r="EX31" s="330">
        <v>-2.0399178162606408E-2</v>
      </c>
      <c r="EY31" s="330">
        <v>-1.6152793854572203E-2</v>
      </c>
      <c r="EZ31" s="330">
        <v>2.5737675952647417E-2</v>
      </c>
      <c r="FA31" s="330">
        <v>-0.3817767653758542</v>
      </c>
      <c r="FB31" s="330">
        <v>-7.7361657125778992E-3</v>
      </c>
      <c r="FC31" s="331">
        <v>6.0028763782645758E-3</v>
      </c>
      <c r="FD31" s="365"/>
      <c r="FE31" s="362" t="s">
        <v>252</v>
      </c>
      <c r="FF31" s="384">
        <v>3.233356921234553E-2</v>
      </c>
      <c r="FG31" s="330">
        <v>-9.425625920471277E-2</v>
      </c>
      <c r="FH31" s="330">
        <v>1.5580524344569382E-2</v>
      </c>
      <c r="FI31" s="330">
        <v>-9.6261832183542869E-4</v>
      </c>
      <c r="FJ31" s="330">
        <v>-2.8709232889287406E-4</v>
      </c>
      <c r="FK31" s="330">
        <v>-0.14443625644804722</v>
      </c>
      <c r="FL31" s="330">
        <v>6.4989979263447061E-3</v>
      </c>
      <c r="FM31" s="331">
        <v>-6.1131254532269752E-2</v>
      </c>
      <c r="FP31" s="362" t="s">
        <v>252</v>
      </c>
      <c r="FQ31" s="384">
        <v>8.0938571051937594E-3</v>
      </c>
      <c r="FR31" s="330">
        <v>0.16727642276422758</v>
      </c>
      <c r="FS31" s="330">
        <v>1.194866499483682E-2</v>
      </c>
      <c r="FT31" s="330">
        <v>7.8154274396446018E-3</v>
      </c>
      <c r="FU31" s="330">
        <v>6.6050198150593145E-3</v>
      </c>
      <c r="FV31" s="330">
        <v>-0.44961240310077522</v>
      </c>
      <c r="FW31" s="330">
        <v>1.0934370755737666E-2</v>
      </c>
      <c r="FX31" s="331">
        <v>-3.0862086087234675E-2</v>
      </c>
      <c r="FZ31" s="362" t="s">
        <v>252</v>
      </c>
      <c r="GA31" s="384">
        <v>7.1501425321024076E-2</v>
      </c>
      <c r="GB31" s="330">
        <v>-5.5023506877938298E-2</v>
      </c>
      <c r="GC31" s="330">
        <v>6.2973760932944725E-2</v>
      </c>
      <c r="GD31" s="330">
        <v>-2.5548414511074532E-2</v>
      </c>
      <c r="GE31" s="330">
        <v>-2.2423827456350444E-2</v>
      </c>
      <c r="GF31" s="330">
        <v>0.30985915492957739</v>
      </c>
      <c r="GG31" s="330">
        <v>2.4751798888787566E-2</v>
      </c>
      <c r="GH31" s="331"/>
      <c r="GJ31" s="362" t="s">
        <v>252</v>
      </c>
      <c r="GK31" s="384">
        <v>1.6108955114593305E-2</v>
      </c>
      <c r="GL31" s="330">
        <v>-0.11627049935507651</v>
      </c>
      <c r="GM31" s="330">
        <v>-1.1382336807460206E-2</v>
      </c>
      <c r="GN31" s="330">
        <v>3.8700534176386108E-3</v>
      </c>
      <c r="GO31" s="330">
        <v>4.902819120994558E-2</v>
      </c>
      <c r="GP31" s="330">
        <v>4.7849462365591409</v>
      </c>
      <c r="GQ31" s="330">
        <v>5.4029731351243372E-2</v>
      </c>
      <c r="GR31" s="331"/>
      <c r="GT31" s="362" t="s">
        <v>252</v>
      </c>
      <c r="GU31" s="384">
        <v>-9.5121423938891204E-3</v>
      </c>
      <c r="GV31" s="330">
        <v>0.10175145954962474</v>
      </c>
      <c r="GW31" s="330">
        <v>1.5119988902760485E-2</v>
      </c>
      <c r="GX31" s="330">
        <v>-1.2216973448444373E-2</v>
      </c>
      <c r="GY31" s="330">
        <v>1.8360874645301983E-3</v>
      </c>
      <c r="GZ31" s="330">
        <v>-0.40251961999173896</v>
      </c>
      <c r="HA31" s="330">
        <v>-2.0459791923599997E-2</v>
      </c>
      <c r="HB31" s="331"/>
      <c r="HD31" s="362" t="s">
        <v>252</v>
      </c>
      <c r="HE31" s="384">
        <v>2.8883230265551032E-2</v>
      </c>
      <c r="HF31" s="330">
        <v>5.8478425435276232E-2</v>
      </c>
      <c r="HG31" s="330">
        <v>7.652364033888877E-3</v>
      </c>
      <c r="HH31" s="330">
        <v>2.0173702726473265E-2</v>
      </c>
      <c r="HI31" s="330">
        <v>-7.5530378762635438E-3</v>
      </c>
      <c r="HJ31" s="330">
        <v>0.14828897338403038</v>
      </c>
      <c r="HK31" s="330">
        <v>2.3846418732782457E-2</v>
      </c>
      <c r="HL31" s="331"/>
      <c r="HN31" s="362" t="s">
        <v>252</v>
      </c>
      <c r="HO31" s="384">
        <v>-4.1012586621411613E-3</v>
      </c>
      <c r="HP31" s="330">
        <v>2.1634185589129284E-2</v>
      </c>
      <c r="HQ31" s="330">
        <v>6.644968809330202E-3</v>
      </c>
      <c r="HR31" s="330">
        <v>-1.250067352766848E-2</v>
      </c>
      <c r="HS31" s="330">
        <v>2.5293788472300002E-2</v>
      </c>
      <c r="HT31" s="330">
        <v>8.7898856110776691E-2</v>
      </c>
      <c r="HU31" s="330">
        <v>5.3287648196417388E-3</v>
      </c>
      <c r="HV31" s="331"/>
      <c r="HX31" s="362" t="s">
        <v>252</v>
      </c>
      <c r="HY31" s="384">
        <v>-1.559689482154685E-2</v>
      </c>
      <c r="HZ31" s="330">
        <v>-0.15033251662583136</v>
      </c>
      <c r="IA31" s="330">
        <v>-2.3440657416139148E-2</v>
      </c>
      <c r="IB31" s="330">
        <v>-1.2822611447591109E-2</v>
      </c>
      <c r="IC31" s="330">
        <v>1.0806680493395861E-2</v>
      </c>
      <c r="ID31" s="330">
        <v>-0.64526840066408409</v>
      </c>
      <c r="IE31" s="330">
        <v>-4.2445975473335382E-2</v>
      </c>
      <c r="IF31" s="331"/>
      <c r="IH31" s="362" t="s">
        <v>252</v>
      </c>
      <c r="II31" s="384">
        <v>2.2527829202029198E-2</v>
      </c>
      <c r="IJ31" s="330">
        <v>7.6622039134912584E-2</v>
      </c>
      <c r="IK31" s="330">
        <v>3.2970064836529187E-2</v>
      </c>
      <c r="IL31" s="330">
        <v>1.0501879283661319E-2</v>
      </c>
      <c r="IM31" s="330">
        <v>-3.0669546436284983E-2</v>
      </c>
      <c r="IN31" s="330">
        <v>-0.90405616224648988</v>
      </c>
      <c r="IO31" s="330">
        <v>1.200991363780433E-4</v>
      </c>
      <c r="IP31" s="331"/>
      <c r="IR31" s="362" t="s">
        <v>252</v>
      </c>
      <c r="IS31" s="384">
        <v>-1.1968022572301978E-2</v>
      </c>
      <c r="IT31" s="330">
        <v>5.9307442127415233E-2</v>
      </c>
      <c r="IU31" s="330">
        <v>-1.9497863247863165E-2</v>
      </c>
      <c r="IV31" s="330">
        <v>6.8373263319111699E-3</v>
      </c>
      <c r="IW31" s="330">
        <v>1.1976381461675453E-2</v>
      </c>
      <c r="IX31" s="330">
        <v>4.3008130081300804</v>
      </c>
      <c r="IY31" s="330">
        <v>5.7203991179231991E-3</v>
      </c>
      <c r="IZ31" s="331"/>
      <c r="JB31" s="362" t="s">
        <v>252</v>
      </c>
      <c r="JC31" s="384">
        <v>2.22031841222247E-2</v>
      </c>
      <c r="JD31" s="330">
        <v>5.0930106555896699E-2</v>
      </c>
      <c r="JE31" s="330">
        <v>2.8057749931898697E-2</v>
      </c>
      <c r="JF31" s="330">
        <v>2.6131363068397907E-2</v>
      </c>
      <c r="JG31" s="330">
        <v>5.889800187152649E-3</v>
      </c>
      <c r="JH31" s="330">
        <v>0.17944785276073633</v>
      </c>
      <c r="JI31" s="330">
        <v>2.3077090072292285E-2</v>
      </c>
      <c r="JJ31" s="331"/>
      <c r="JL31" s="362" t="s">
        <v>252</v>
      </c>
      <c r="JM31" s="384">
        <v>-2.7657494063416665E-2</v>
      </c>
      <c r="JN31" s="330">
        <v>-3.7119780030933094E-2</v>
      </c>
      <c r="JO31" s="330">
        <v>-1.6693163751987348E-2</v>
      </c>
      <c r="JP31" s="330">
        <v>-6.141465480728487E-3</v>
      </c>
      <c r="JQ31" s="330">
        <v>1.7182882784283607E-2</v>
      </c>
      <c r="JR31" s="330">
        <v>-0.51495448634590379</v>
      </c>
      <c r="JS31" s="330">
        <v>-1.83338284598735E-2</v>
      </c>
      <c r="JT31" s="331"/>
      <c r="JV31" s="362" t="s">
        <v>252</v>
      </c>
      <c r="JW31" s="384">
        <v>-3.6273523918977237E-2</v>
      </c>
      <c r="JX31" s="330">
        <v>-0.11029805461359984</v>
      </c>
      <c r="JY31" s="330">
        <v>-4.715710051199138E-2</v>
      </c>
      <c r="JZ31" s="330">
        <v>9.8018325165139756E-3</v>
      </c>
      <c r="KA31" s="330">
        <v>6.8861631159888165E-3</v>
      </c>
      <c r="KB31" s="330">
        <v>3.6916890080428955</v>
      </c>
      <c r="KC31" s="330">
        <v>-8.5815572175868479E-3</v>
      </c>
      <c r="KD31" s="331"/>
    </row>
    <row r="32" spans="1:290" ht="15.75" thickBot="1" x14ac:dyDescent="0.3">
      <c r="A32" s="363" t="s">
        <v>253</v>
      </c>
      <c r="B32" s="385">
        <v>3.4568901492130415E-4</v>
      </c>
      <c r="C32" s="333">
        <v>-9.194059795436671E-2</v>
      </c>
      <c r="D32" s="333">
        <v>-7.7014314928425939E-3</v>
      </c>
      <c r="E32" s="333">
        <v>-5.6006082108463881E-3</v>
      </c>
      <c r="F32" s="333">
        <v>2.6753705991352614E-2</v>
      </c>
      <c r="G32" s="333">
        <v>-0.36402416981925173</v>
      </c>
      <c r="H32" s="333">
        <v>-2.5035997415442698E-2</v>
      </c>
      <c r="I32" s="334">
        <v>-2.4997289126701416E-2</v>
      </c>
      <c r="J32" s="365"/>
      <c r="K32" s="363" t="s">
        <v>253</v>
      </c>
      <c r="L32" s="385">
        <v>-1.5454113492601371E-2</v>
      </c>
      <c r="M32" s="333">
        <v>2.0211958045078519E-2</v>
      </c>
      <c r="N32" s="333">
        <v>-9.9071946572327572E-3</v>
      </c>
      <c r="O32" s="333">
        <v>-0.14121729540878858</v>
      </c>
      <c r="P32" s="333">
        <v>-3.367556705959783E-2</v>
      </c>
      <c r="Q32" s="333">
        <v>-9.2234464749024553E-2</v>
      </c>
      <c r="R32" s="333">
        <v>-5.3554985229818663E-2</v>
      </c>
      <c r="S32" s="334">
        <v>-5.3599999161520508E-2</v>
      </c>
      <c r="T32" s="365"/>
      <c r="U32" s="363" t="s">
        <v>253</v>
      </c>
      <c r="V32" s="385">
        <v>-4.8414186458628945E-3</v>
      </c>
      <c r="W32" s="333">
        <v>6.8114416406009098E-2</v>
      </c>
      <c r="X32" s="333">
        <v>-0.24896426205743069</v>
      </c>
      <c r="Y32" s="333">
        <v>1.4562493903023355E-2</v>
      </c>
      <c r="Z32" s="333">
        <v>-1.6425357757360544E-2</v>
      </c>
      <c r="AA32" s="333">
        <v>0.27727482221608996</v>
      </c>
      <c r="AB32" s="333">
        <v>-7.4721799015526483E-3</v>
      </c>
      <c r="AC32" s="334">
        <v>7.6000013104936311E-3</v>
      </c>
      <c r="AD32" s="365"/>
      <c r="AE32" s="363" t="s">
        <v>253</v>
      </c>
      <c r="AF32" s="385">
        <v>4.5919039522364959E-3</v>
      </c>
      <c r="AG32" s="333">
        <v>3.3122461210627882E-2</v>
      </c>
      <c r="AH32" s="333">
        <v>-4.1587173063570198E-3</v>
      </c>
      <c r="AI32" s="333">
        <v>-1.2412627447168104E-2</v>
      </c>
      <c r="AJ32" s="333">
        <v>2.3486657253923151E-2</v>
      </c>
      <c r="AK32" s="333">
        <v>-0.36106321966029487</v>
      </c>
      <c r="AL32" s="333">
        <v>-1.2521299438603297E-2</v>
      </c>
      <c r="AM32" s="334">
        <v>1.2600000149600665E-2</v>
      </c>
      <c r="AN32" s="365"/>
      <c r="AO32" s="363" t="s">
        <v>253</v>
      </c>
      <c r="AP32" s="385">
        <v>-2.4891680048516117E-3</v>
      </c>
      <c r="AQ32" s="333">
        <v>-6.2823676184128568E-2</v>
      </c>
      <c r="AR32" s="333">
        <v>-1.0090295222432528E-2</v>
      </c>
      <c r="AS32" s="333">
        <v>2.1542065810455816E-2</v>
      </c>
      <c r="AT32" s="333">
        <v>3.5960367531642952E-4</v>
      </c>
      <c r="AU32" s="333">
        <v>-0.14142412203497495</v>
      </c>
      <c r="AV32" s="333">
        <v>-4.9267777481448996E-3</v>
      </c>
      <c r="AW32" s="334">
        <v>1.7300001092967428E-2</v>
      </c>
      <c r="AX32" s="365"/>
      <c r="AY32" s="363" t="s">
        <v>253</v>
      </c>
      <c r="AZ32" s="385">
        <v>1.835526861212769E-2</v>
      </c>
      <c r="BA32" s="333">
        <v>7.5117706319422606E-2</v>
      </c>
      <c r="BB32" s="333">
        <v>1.4844758497479085E-2</v>
      </c>
      <c r="BC32" s="333">
        <v>2.1065018800691442E-2</v>
      </c>
      <c r="BD32" s="333">
        <v>1.1064347155222141E-2</v>
      </c>
      <c r="BE32" s="333">
        <v>-7.8631048717062654E-2</v>
      </c>
      <c r="BF32" s="333">
        <v>1.8778197223477025E-2</v>
      </c>
      <c r="BG32" s="334">
        <v>1.6599996037387696E-2</v>
      </c>
      <c r="BH32" s="365"/>
      <c r="BI32" s="363" t="s">
        <v>253</v>
      </c>
      <c r="BJ32" s="385">
        <v>-1.1767665741994561E-2</v>
      </c>
      <c r="BK32" s="333">
        <v>2.2096006009899753E-2</v>
      </c>
      <c r="BL32" s="333">
        <v>-6.1911963672405508E-3</v>
      </c>
      <c r="BM32" s="333">
        <v>9.4802441909552213E-2</v>
      </c>
      <c r="BN32" s="333">
        <v>6.8648680582937462E-3</v>
      </c>
      <c r="BO32" s="333">
        <v>0.95521514426126897</v>
      </c>
      <c r="BP32" s="333">
        <v>4.5507693337299315E-2</v>
      </c>
      <c r="BQ32" s="334">
        <v>1.0500005109261091E-2</v>
      </c>
      <c r="BR32" s="365"/>
      <c r="BS32" s="363" t="s">
        <v>253</v>
      </c>
      <c r="BT32" s="385">
        <v>-7.4093349580618391E-3</v>
      </c>
      <c r="BU32" s="333">
        <v>-9.3278476975668712E-2</v>
      </c>
      <c r="BV32" s="333">
        <v>-1.7174366977458021E-2</v>
      </c>
      <c r="BW32" s="333">
        <v>4.3715436763680973E-3</v>
      </c>
      <c r="BX32" s="333">
        <v>0.10926571734604272</v>
      </c>
      <c r="BY32" s="333">
        <v>0.12747893083638401</v>
      </c>
      <c r="BZ32" s="333">
        <v>1.527292492357636E-2</v>
      </c>
      <c r="CA32" s="334">
        <v>7.8000059693113652E-3</v>
      </c>
      <c r="CB32" s="365"/>
      <c r="CC32" s="363" t="s">
        <v>253</v>
      </c>
      <c r="CD32" s="385">
        <v>-7.1607431603525878E-3</v>
      </c>
      <c r="CE32" s="333">
        <v>4.4744648772680959E-2</v>
      </c>
      <c r="CF32" s="333">
        <v>-1.0041488090718809E-2</v>
      </c>
      <c r="CG32" s="333">
        <v>-2.5113358911754487E-2</v>
      </c>
      <c r="CH32" s="333">
        <v>-4.1475671673850772E-2</v>
      </c>
      <c r="CI32" s="333">
        <v>3.6813475644460796E-2</v>
      </c>
      <c r="CJ32" s="333">
        <v>-1.3202941839694404E-2</v>
      </c>
      <c r="CK32" s="334">
        <v>4.2999954123801197E-3</v>
      </c>
      <c r="CL32" s="365"/>
      <c r="CM32" s="363" t="s">
        <v>253</v>
      </c>
      <c r="CN32" s="385">
        <v>-2.7895515715270101E-4</v>
      </c>
      <c r="CO32" s="333">
        <v>-0.19392752802551172</v>
      </c>
      <c r="CP32" s="333">
        <v>-2.55092112127073E-2</v>
      </c>
      <c r="CQ32" s="333">
        <v>-8.8123923771150706E-3</v>
      </c>
      <c r="CR32" s="333">
        <v>2.8480469097470176E-2</v>
      </c>
      <c r="CS32" s="333">
        <v>-0.31873544510260932</v>
      </c>
      <c r="CT32" s="333">
        <v>-2.8245534658613604E-2</v>
      </c>
      <c r="CU32" s="334">
        <v>2.9999996721888247E-3</v>
      </c>
      <c r="CV32" s="365"/>
      <c r="CW32" s="363" t="s">
        <v>253</v>
      </c>
      <c r="CX32" s="385">
        <v>-3.3528679540919138E-3</v>
      </c>
      <c r="CY32" s="333">
        <v>0.14906281395108695</v>
      </c>
      <c r="CZ32" s="333">
        <v>1.166471267237666E-2</v>
      </c>
      <c r="DA32" s="333">
        <v>-1.3919487389239239E-2</v>
      </c>
      <c r="DB32" s="333">
        <v>4.7461571683874111E-2</v>
      </c>
      <c r="DC32" s="333">
        <v>-0.49190922806481302</v>
      </c>
      <c r="DD32" s="333">
        <v>-5.2853400996680615E-3</v>
      </c>
      <c r="DE32" s="334">
        <v>4.9999980105958006E-3</v>
      </c>
      <c r="DF32" s="365"/>
      <c r="DG32" s="363" t="s">
        <v>253</v>
      </c>
      <c r="DH32" s="385">
        <v>1.1506110019800803E-2</v>
      </c>
      <c r="DI32" s="333">
        <v>1.2150132712411702E-3</v>
      </c>
      <c r="DJ32" s="333">
        <v>-9.8178298299461987E-3</v>
      </c>
      <c r="DK32" s="333">
        <v>-6.4864558033086452E-4</v>
      </c>
      <c r="DL32" s="333">
        <v>-2.0116319308456591E-2</v>
      </c>
      <c r="DM32" s="333">
        <v>0.66797649017667993</v>
      </c>
      <c r="DN32" s="333">
        <v>1.2221417162134726E-2</v>
      </c>
      <c r="DO32" s="334">
        <v>7.0000022057358797E-3</v>
      </c>
      <c r="DP32" s="365"/>
      <c r="DQ32" s="363" t="s">
        <v>253</v>
      </c>
      <c r="DR32" s="385">
        <v>1.2293309448063925E-2</v>
      </c>
      <c r="DS32" s="333">
        <v>3.3610516145319312E-2</v>
      </c>
      <c r="DT32" s="333">
        <v>1.6170012362926461E-2</v>
      </c>
      <c r="DU32" s="333">
        <v>1.0620798373605887E-2</v>
      </c>
      <c r="DV32" s="333">
        <v>3.9792983213819001E-2</v>
      </c>
      <c r="DW32" s="333">
        <v>-0.97951542443201323</v>
      </c>
      <c r="DX32" s="333">
        <v>-1.1919598686373338E-2</v>
      </c>
      <c r="DY32" s="334">
        <v>5.4000037770413744E-3</v>
      </c>
      <c r="DZ32" s="365"/>
      <c r="EA32" s="363" t="s">
        <v>253</v>
      </c>
      <c r="EB32" s="385">
        <v>6.1212833185076603E-3</v>
      </c>
      <c r="EC32" s="333">
        <v>-4.8330797660733962E-2</v>
      </c>
      <c r="ED32" s="333">
        <v>-1.1866709472016774E-2</v>
      </c>
      <c r="EE32" s="333">
        <v>-1.0604221519642272E-2</v>
      </c>
      <c r="EF32" s="333">
        <v>-5.7875785746383308E-2</v>
      </c>
      <c r="EG32" s="333">
        <v>5.4889333917433296</v>
      </c>
      <c r="EH32" s="333">
        <v>-1.2742192328134243E-2</v>
      </c>
      <c r="EI32" s="334">
        <v>1.0000006703503313E-2</v>
      </c>
      <c r="EJ32" s="365"/>
      <c r="EK32" s="363" t="s">
        <v>253</v>
      </c>
      <c r="EL32" s="385">
        <v>-1.9534189795371085E-2</v>
      </c>
      <c r="EM32" s="333">
        <v>0.1077643959621188</v>
      </c>
      <c r="EN32" s="333">
        <v>2.1863110817718322E-2</v>
      </c>
      <c r="EO32" s="333">
        <v>-9.196683702603051E-3</v>
      </c>
      <c r="EP32" s="333">
        <v>-3.4247395736431235E-2</v>
      </c>
      <c r="EQ32" s="333">
        <v>5.3107792708802171</v>
      </c>
      <c r="ER32" s="333">
        <v>1.3373138540130636E-2</v>
      </c>
      <c r="ES32" s="334">
        <v>4.7000019192372268E-3</v>
      </c>
      <c r="ET32" s="365"/>
      <c r="EU32" s="363" t="s">
        <v>253</v>
      </c>
      <c r="EV32" s="385">
        <v>5.6511437931566939E-3</v>
      </c>
      <c r="EW32" s="333">
        <v>6.0184794828555328E-2</v>
      </c>
      <c r="EX32" s="333">
        <v>-1.4283510835740327E-2</v>
      </c>
      <c r="EY32" s="333">
        <v>-2.3949956651527098E-2</v>
      </c>
      <c r="EZ32" s="333">
        <v>0.38159220862458076</v>
      </c>
      <c r="FA32" s="333">
        <v>-0.37329160874178768</v>
      </c>
      <c r="FB32" s="333">
        <v>6.0622186097187246E-2</v>
      </c>
      <c r="FC32" s="334"/>
      <c r="FD32" s="365"/>
      <c r="FE32" s="363" t="s">
        <v>253</v>
      </c>
      <c r="FF32" s="385">
        <v>-4.4430334195460136E-2</v>
      </c>
      <c r="FG32" s="333">
        <v>-9.4264083250765143E-2</v>
      </c>
      <c r="FH32" s="333">
        <v>-4.2641529228856404E-2</v>
      </c>
      <c r="FI32" s="333">
        <v>-6.2828138676428256E-3</v>
      </c>
      <c r="FJ32" s="333">
        <v>-0.29759721561956787</v>
      </c>
      <c r="FK32" s="333">
        <v>-0.11487683784082552</v>
      </c>
      <c r="FL32" s="333">
        <v>-0.10110255249747278</v>
      </c>
      <c r="FM32" s="334"/>
      <c r="FP32" s="363" t="s">
        <v>253</v>
      </c>
      <c r="FQ32" s="384">
        <v>5.6706007530178841E-2</v>
      </c>
      <c r="FR32" s="330">
        <v>0.16738305073308166</v>
      </c>
      <c r="FS32" s="330">
        <v>4.9785549823671615E-2</v>
      </c>
      <c r="FT32" s="330">
        <v>7.6734851877285877E-3</v>
      </c>
      <c r="FU32" s="330">
        <v>0.37807286798065048</v>
      </c>
      <c r="FV32" s="330">
        <v>-0.46634053342712645</v>
      </c>
      <c r="FW32" s="330">
        <v>0.10373050468527957</v>
      </c>
      <c r="FX32" s="334"/>
      <c r="FZ32" s="363" t="s">
        <v>253</v>
      </c>
      <c r="GA32" s="384">
        <v>4.4981101470404967E-2</v>
      </c>
      <c r="GB32" s="330">
        <v>-5.5137197027655974E-2</v>
      </c>
      <c r="GC32" s="330">
        <v>0.36043451502188062</v>
      </c>
      <c r="GD32" s="330">
        <v>-2.0567487191468118E-2</v>
      </c>
      <c r="GE32" s="330">
        <v>-0.12660239911798363</v>
      </c>
      <c r="GF32" s="330">
        <v>0.17241052944952187</v>
      </c>
      <c r="GG32" s="330">
        <v>-5.0388212087395807E-4</v>
      </c>
      <c r="GH32" s="334"/>
      <c r="GJ32" s="363" t="s">
        <v>253</v>
      </c>
      <c r="GK32" s="384">
        <v>9.9533053847566961E-3</v>
      </c>
      <c r="GL32" s="330">
        <v>-0.11615494131396141</v>
      </c>
      <c r="GM32" s="330">
        <v>-8.2812222713995978E-2</v>
      </c>
      <c r="GN32" s="330">
        <v>5.777736462430355E-4</v>
      </c>
      <c r="GO32" s="330">
        <v>-4.7360764143022469E-2</v>
      </c>
      <c r="GP32" s="330">
        <v>5.6399472774962094</v>
      </c>
      <c r="GQ32" s="330">
        <v>2.8604117144929289E-2</v>
      </c>
      <c r="GR32" s="334"/>
      <c r="GT32" s="363" t="s">
        <v>253</v>
      </c>
      <c r="GU32" s="384">
        <v>-1.3880707664913169E-2</v>
      </c>
      <c r="GV32" s="330">
        <v>0.1016191724563256</v>
      </c>
      <c r="GW32" s="330">
        <v>1.3390943642336638E-2</v>
      </c>
      <c r="GX32" s="330">
        <v>-1.7329539712290055E-2</v>
      </c>
      <c r="GY32" s="330">
        <v>0.14268579547151894</v>
      </c>
      <c r="GZ32" s="330">
        <v>-0.4013609306832992</v>
      </c>
      <c r="HA32" s="330">
        <v>2.5034214877879012E-3</v>
      </c>
      <c r="HB32" s="334"/>
      <c r="HD32" s="363" t="s">
        <v>253</v>
      </c>
      <c r="HE32" s="384">
        <v>-1.935713392199891E-2</v>
      </c>
      <c r="HF32" s="330">
        <v>5.8575944042656133E-2</v>
      </c>
      <c r="HG32" s="330">
        <v>-2.6281676791600421E-2</v>
      </c>
      <c r="HH32" s="330">
        <v>1.2177174043454512E-2</v>
      </c>
      <c r="HI32" s="330">
        <v>1.0478497709807041E-2</v>
      </c>
      <c r="HJ32" s="330">
        <v>0.13617499583661508</v>
      </c>
      <c r="HK32" s="330">
        <v>4.3327508868738684E-3</v>
      </c>
      <c r="HL32" s="334"/>
      <c r="HN32" s="363" t="s">
        <v>253</v>
      </c>
      <c r="HO32" s="384">
        <v>1.4836179011041828E-3</v>
      </c>
      <c r="HP32" s="330">
        <v>2.1626288452898313E-2</v>
      </c>
      <c r="HQ32" s="330">
        <v>9.7989042818728122E-3</v>
      </c>
      <c r="HR32" s="330">
        <v>-1.7128190270341265E-2</v>
      </c>
      <c r="HS32" s="330">
        <v>8.3524878974601871E-4</v>
      </c>
      <c r="HT32" s="330">
        <v>-2.0004790515688927E-2</v>
      </c>
      <c r="HU32" s="330">
        <v>-1.8943129750680857E-3</v>
      </c>
      <c r="HV32" s="334"/>
      <c r="HX32" s="363" t="s">
        <v>253</v>
      </c>
      <c r="HY32" s="384">
        <v>1.7479761114797755E-2</v>
      </c>
      <c r="HZ32" s="330">
        <v>-0.15033338000070001</v>
      </c>
      <c r="IA32" s="330">
        <v>-3.0166669643973331E-3</v>
      </c>
      <c r="IB32" s="330">
        <v>-1.5799980865516389E-2</v>
      </c>
      <c r="IC32" s="330">
        <v>-4.1655316570399295E-2</v>
      </c>
      <c r="ID32" s="330">
        <v>-0.59108962113976438</v>
      </c>
      <c r="IE32" s="330">
        <v>-3.9106989048849621E-2</v>
      </c>
      <c r="IF32" s="334"/>
      <c r="IH32" s="363" t="s">
        <v>253</v>
      </c>
      <c r="II32" s="384">
        <v>3.0782108622864193E-2</v>
      </c>
      <c r="IJ32" s="330">
        <v>7.6572268913620789E-2</v>
      </c>
      <c r="IK32" s="330">
        <v>4.1157223607972263E-2</v>
      </c>
      <c r="IL32" s="330">
        <v>7.5696108686663524E-3</v>
      </c>
      <c r="IM32" s="330">
        <v>4.293222266050991E-2</v>
      </c>
      <c r="IN32" s="330">
        <v>-0.90162058439009518</v>
      </c>
      <c r="IO32" s="330">
        <v>1.6827418764652297E-2</v>
      </c>
      <c r="IP32" s="334"/>
      <c r="IR32" s="363" t="s">
        <v>253</v>
      </c>
      <c r="IS32" s="384">
        <v>4.209569948021072E-3</v>
      </c>
      <c r="IT32" s="330">
        <v>5.930338538677344E-2</v>
      </c>
      <c r="IU32" s="330">
        <v>-6.2346920652752774E-3</v>
      </c>
      <c r="IV32" s="330">
        <v>2.0223934027910522E-3</v>
      </c>
      <c r="IW32" s="330">
        <v>1.1800332612117648E-2</v>
      </c>
      <c r="IX32" s="330">
        <v>4.174571115306299</v>
      </c>
      <c r="IY32" s="330">
        <v>1.4646488675936252E-2</v>
      </c>
      <c r="IZ32" s="334"/>
      <c r="JB32" s="363" t="s">
        <v>253</v>
      </c>
      <c r="JC32" s="384">
        <v>0.15853828033343606</v>
      </c>
      <c r="JD32" s="330">
        <v>5.0986732493984471E-2</v>
      </c>
      <c r="JE32" s="330">
        <v>0.13881326885657644</v>
      </c>
      <c r="JF32" s="330">
        <v>2.0801789414123677E-2</v>
      </c>
      <c r="JG32" s="330">
        <v>-6.9962234739850568E-2</v>
      </c>
      <c r="JH32" s="330">
        <v>-0.12836570860503022</v>
      </c>
      <c r="JI32" s="330">
        <v>6.3947051513378983E-2</v>
      </c>
      <c r="JJ32" s="334"/>
      <c r="JL32" s="363" t="s">
        <v>253</v>
      </c>
      <c r="JM32" s="384">
        <v>0.1015042722502217</v>
      </c>
      <c r="JN32" s="330">
        <v>-3.710995631716961E-2</v>
      </c>
      <c r="JO32" s="330">
        <v>8.481006633304243E-2</v>
      </c>
      <c r="JP32" s="330">
        <v>-3.5817964212427849E-3</v>
      </c>
      <c r="JQ32" s="330">
        <v>3.7078040023950445E-2</v>
      </c>
      <c r="JR32" s="330">
        <v>-8.9152777193909211E-2</v>
      </c>
      <c r="JS32" s="330">
        <v>5.3486276300245134E-2</v>
      </c>
      <c r="JT32" s="334"/>
      <c r="JV32" s="363" t="s">
        <v>253</v>
      </c>
      <c r="JW32" s="384">
        <v>-2.2803443982700781E-2</v>
      </c>
      <c r="JX32" s="330">
        <v>-0.11039894747155643</v>
      </c>
      <c r="JY32" s="330">
        <v>-3.9837673601984994E-2</v>
      </c>
      <c r="JZ32" s="330">
        <v>6.6352653953649738E-3</v>
      </c>
      <c r="KA32" s="330">
        <v>3.5464704397153109E-2</v>
      </c>
      <c r="KB32" s="330">
        <v>1.8756310952361843</v>
      </c>
      <c r="KC32" s="330">
        <v>-1.5881351736484626E-3</v>
      </c>
      <c r="KD32" s="334"/>
    </row>
    <row r="33" spans="1:290" ht="15.75" thickBot="1" x14ac:dyDescent="0.3">
      <c r="B33" s="364"/>
      <c r="C33" s="364"/>
      <c r="D33" s="364"/>
      <c r="E33" s="364"/>
      <c r="F33" s="364"/>
      <c r="G33" s="364"/>
      <c r="H33" s="364"/>
      <c r="I33" s="364"/>
      <c r="J33" s="365"/>
      <c r="L33" s="364"/>
      <c r="M33" s="364"/>
      <c r="N33" s="364"/>
      <c r="O33" s="364"/>
      <c r="P33" s="364"/>
      <c r="Q33" s="364"/>
      <c r="R33" s="364"/>
      <c r="S33" s="364"/>
      <c r="T33" s="365"/>
      <c r="V33" s="364"/>
      <c r="W33" s="364"/>
      <c r="X33" s="364"/>
      <c r="Y33" s="364"/>
      <c r="Z33" s="364"/>
      <c r="AA33" s="364"/>
      <c r="AB33" s="364"/>
      <c r="AC33" s="364"/>
      <c r="AD33" s="365"/>
      <c r="AF33" s="364"/>
      <c r="AG33" s="364"/>
      <c r="AH33" s="364"/>
      <c r="AI33" s="364"/>
      <c r="AJ33" s="364"/>
      <c r="AK33" s="364"/>
      <c r="AL33" s="364"/>
      <c r="AM33" s="364"/>
      <c r="AN33" s="365"/>
      <c r="AP33" s="364"/>
      <c r="AQ33" s="364"/>
      <c r="AR33" s="364"/>
      <c r="AS33" s="364"/>
      <c r="AT33" s="364"/>
      <c r="AU33" s="364"/>
      <c r="AV33" s="364"/>
      <c r="AW33" s="364"/>
      <c r="AX33" s="365"/>
      <c r="AZ33" s="364"/>
      <c r="BA33" s="364"/>
      <c r="BB33" s="364"/>
      <c r="BC33" s="364"/>
      <c r="BD33" s="364"/>
      <c r="BE33" s="364"/>
      <c r="BF33" s="364"/>
      <c r="BG33" s="364"/>
      <c r="BH33" s="365"/>
      <c r="BJ33" s="364"/>
      <c r="BK33" s="364"/>
      <c r="BL33" s="364"/>
      <c r="BM33" s="364"/>
      <c r="BN33" s="364"/>
      <c r="BO33" s="364"/>
      <c r="BP33" s="364"/>
      <c r="BQ33" s="364"/>
      <c r="BR33" s="365"/>
      <c r="BT33" s="364"/>
      <c r="BU33" s="364"/>
      <c r="BV33" s="364"/>
      <c r="BW33" s="364"/>
      <c r="BX33" s="364"/>
      <c r="BY33" s="364"/>
      <c r="BZ33" s="364"/>
      <c r="CA33" s="364"/>
      <c r="CB33" s="365"/>
      <c r="CD33" s="364"/>
      <c r="CE33" s="364"/>
      <c r="CF33" s="364"/>
      <c r="CG33" s="364"/>
      <c r="CH33" s="364"/>
      <c r="CI33" s="364"/>
      <c r="CJ33" s="364"/>
      <c r="CK33" s="364"/>
      <c r="CL33" s="365"/>
      <c r="CN33" s="364"/>
      <c r="CO33" s="364"/>
      <c r="CP33" s="364"/>
      <c r="CQ33" s="364"/>
      <c r="CR33" s="364"/>
      <c r="CS33" s="364"/>
      <c r="CT33" s="364"/>
      <c r="CU33" s="364"/>
      <c r="CV33" s="365"/>
      <c r="CX33" s="364"/>
      <c r="CY33" s="364"/>
      <c r="CZ33" s="364"/>
      <c r="DA33" s="364"/>
      <c r="DB33" s="364"/>
      <c r="DC33" s="364"/>
      <c r="DD33" s="364"/>
      <c r="DE33" s="364"/>
      <c r="DF33" s="365"/>
      <c r="DH33" s="364"/>
      <c r="DI33" s="364"/>
      <c r="DJ33" s="364"/>
      <c r="DK33" s="364"/>
      <c r="DL33" s="364"/>
      <c r="DM33" s="364"/>
      <c r="DN33" s="364"/>
      <c r="DO33" s="364"/>
      <c r="DP33" s="365"/>
      <c r="DR33" s="364"/>
      <c r="DS33" s="364"/>
      <c r="DT33" s="364"/>
      <c r="DU33" s="364"/>
      <c r="DV33" s="364"/>
      <c r="DW33" s="364"/>
      <c r="DX33" s="364"/>
      <c r="DY33" s="364"/>
      <c r="DZ33" s="365"/>
      <c r="EB33" s="364"/>
      <c r="EC33" s="364"/>
      <c r="ED33" s="364"/>
      <c r="EE33" s="364"/>
      <c r="EF33" s="364"/>
      <c r="EG33" s="364"/>
      <c r="EH33" s="364"/>
      <c r="EI33" s="364"/>
      <c r="EJ33" s="365"/>
      <c r="EL33" s="364"/>
      <c r="EM33" s="364"/>
      <c r="EN33" s="364"/>
      <c r="EO33" s="364"/>
      <c r="EP33" s="364"/>
      <c r="EQ33" s="364"/>
      <c r="ER33" s="364"/>
      <c r="ES33" s="364"/>
      <c r="ET33" s="365"/>
      <c r="EV33" s="364"/>
      <c r="EW33" s="364"/>
      <c r="EX33" s="364"/>
      <c r="EY33" s="364"/>
      <c r="EZ33" s="364"/>
      <c r="FA33" s="364"/>
      <c r="FB33" s="364"/>
      <c r="FC33" s="364"/>
      <c r="FD33" s="365"/>
      <c r="FF33" s="364"/>
      <c r="FG33" s="364"/>
      <c r="FH33" s="364"/>
      <c r="FI33" s="364"/>
      <c r="FJ33" s="364"/>
      <c r="FK33" s="364"/>
      <c r="FL33" s="364"/>
      <c r="FM33" s="364"/>
      <c r="FQ33" s="364"/>
      <c r="FR33" s="364"/>
      <c r="FS33" s="364"/>
      <c r="FT33" s="364"/>
      <c r="FU33" s="364"/>
      <c r="FV33" s="364"/>
      <c r="FW33" s="364"/>
      <c r="FX33" s="364"/>
      <c r="GA33" s="364"/>
      <c r="GB33" s="364"/>
      <c r="GC33" s="364"/>
      <c r="GD33" s="364"/>
      <c r="GE33" s="364"/>
      <c r="GF33" s="364"/>
      <c r="GG33" s="364"/>
      <c r="GH33" s="364"/>
      <c r="GK33" s="364"/>
      <c r="GL33" s="364"/>
      <c r="GM33" s="364"/>
      <c r="GN33" s="364"/>
      <c r="GO33" s="364"/>
      <c r="GP33" s="364"/>
      <c r="GQ33" s="364"/>
      <c r="GR33" s="364"/>
      <c r="GU33" s="364"/>
      <c r="GV33" s="364"/>
      <c r="GW33" s="364"/>
      <c r="GX33" s="364"/>
      <c r="GY33" s="364"/>
      <c r="GZ33" s="364"/>
      <c r="HA33" s="364"/>
      <c r="HB33" s="364"/>
      <c r="HE33" s="364"/>
      <c r="HF33" s="364"/>
      <c r="HG33" s="364"/>
      <c r="HH33" s="364"/>
      <c r="HI33" s="364"/>
      <c r="HJ33" s="364"/>
      <c r="HK33" s="364"/>
      <c r="HL33" s="364"/>
      <c r="HO33" s="364"/>
      <c r="HP33" s="364"/>
      <c r="HQ33" s="364"/>
      <c r="HR33" s="364"/>
      <c r="HS33" s="364"/>
      <c r="HT33" s="364"/>
      <c r="HU33" s="364"/>
      <c r="HV33" s="364"/>
      <c r="HY33" s="364"/>
      <c r="HZ33" s="364"/>
      <c r="IA33" s="364"/>
      <c r="IB33" s="364"/>
      <c r="IC33" s="364"/>
      <c r="ID33" s="364"/>
      <c r="IE33" s="364"/>
      <c r="IF33" s="364"/>
      <c r="II33" s="364"/>
      <c r="IJ33" s="364"/>
      <c r="IK33" s="364"/>
      <c r="IL33" s="364"/>
      <c r="IM33" s="364"/>
      <c r="IN33" s="364"/>
      <c r="IO33" s="364"/>
      <c r="IP33" s="364"/>
      <c r="IS33" s="364"/>
      <c r="IT33" s="364"/>
      <c r="IU33" s="364"/>
      <c r="IV33" s="364"/>
      <c r="IW33" s="364"/>
      <c r="IX33" s="364"/>
      <c r="IY33" s="364"/>
      <c r="IZ33" s="364"/>
      <c r="JC33" s="364"/>
      <c r="JD33" s="364"/>
      <c r="JE33" s="364"/>
      <c r="JF33" s="364"/>
      <c r="JG33" s="364"/>
      <c r="JH33" s="364"/>
      <c r="JI33" s="364"/>
      <c r="JJ33" s="364"/>
      <c r="JM33" s="364"/>
      <c r="JN33" s="364"/>
      <c r="JO33" s="364"/>
      <c r="JP33" s="364"/>
      <c r="JQ33" s="364"/>
      <c r="JR33" s="364"/>
      <c r="JS33" s="364"/>
      <c r="JT33" s="364"/>
      <c r="JW33" s="364"/>
      <c r="JX33" s="364"/>
      <c r="JY33" s="364"/>
      <c r="JZ33" s="364"/>
      <c r="KA33" s="364"/>
      <c r="KB33" s="364"/>
      <c r="KC33" s="364"/>
      <c r="KD33" s="364"/>
    </row>
    <row r="34" spans="1:290" ht="19.5" thickBot="1" x14ac:dyDescent="0.35">
      <c r="A34" s="386" t="s">
        <v>282</v>
      </c>
      <c r="B34" s="389">
        <f>+AVERAGE(B5:B32)</f>
        <v>5.938005477175607E-2</v>
      </c>
      <c r="C34" s="390">
        <f t="shared" ref="C34:I34" si="0">+AVERAGE(C5:C32)</f>
        <v>-7.9196745801314736E-2</v>
      </c>
      <c r="D34" s="390">
        <f t="shared" si="0"/>
        <v>3.4521534089032233E-2</v>
      </c>
      <c r="E34" s="390">
        <f t="shared" si="0"/>
        <v>-2.0646648918095235E-2</v>
      </c>
      <c r="F34" s="390">
        <f t="shared" si="0"/>
        <v>-2.3351649869915624E-2</v>
      </c>
      <c r="G34" s="390">
        <f t="shared" si="0"/>
        <v>-0.35656442668838972</v>
      </c>
      <c r="H34" s="390">
        <f t="shared" si="0"/>
        <v>-1.4027211134393659E-2</v>
      </c>
      <c r="I34" s="391">
        <f t="shared" si="0"/>
        <v>-1.9631627080523191E-2</v>
      </c>
      <c r="J34" s="365"/>
      <c r="K34" s="386" t="s">
        <v>282</v>
      </c>
      <c r="L34" s="389">
        <f>+AVERAGE(L5:L32)</f>
        <v>4.3026089475408907E-3</v>
      </c>
      <c r="M34" s="390">
        <f t="shared" ref="M34:S34" si="1">+AVERAGE(M5:M32)</f>
        <v>3.5892954911932321E-3</v>
      </c>
      <c r="N34" s="390">
        <f t="shared" si="1"/>
        <v>2.565572871359036E-2</v>
      </c>
      <c r="O34" s="390">
        <f t="shared" si="1"/>
        <v>-5.2683997635843503E-3</v>
      </c>
      <c r="P34" s="390">
        <f t="shared" si="1"/>
        <v>-9.4583337758749331E-3</v>
      </c>
      <c r="Q34" s="390">
        <f t="shared" si="1"/>
        <v>-8.0519458174771269E-2</v>
      </c>
      <c r="R34" s="390">
        <f t="shared" si="1"/>
        <v>-2.6785827877851545E-3</v>
      </c>
      <c r="S34" s="391">
        <f t="shared" si="1"/>
        <v>-7.1524218576043694E-3</v>
      </c>
      <c r="T34" s="365"/>
      <c r="U34" s="386" t="s">
        <v>282</v>
      </c>
      <c r="V34" s="389">
        <f>+AVERAGE(V5:V32)</f>
        <v>-3.9651253230369742E-2</v>
      </c>
      <c r="W34" s="390">
        <f t="shared" ref="W34:AC34" si="2">+AVERAGE(W5:W32)</f>
        <v>7.2099877783244018E-2</v>
      </c>
      <c r="X34" s="390">
        <f t="shared" si="2"/>
        <v>-5.5671719905065711E-2</v>
      </c>
      <c r="Y34" s="390">
        <f t="shared" si="2"/>
        <v>-3.5431375119625475E-3</v>
      </c>
      <c r="Z34" s="390">
        <f t="shared" si="2"/>
        <v>5.8283934427152614E-3</v>
      </c>
      <c r="AA34" s="390">
        <f t="shared" si="2"/>
        <v>0.33281868440628093</v>
      </c>
      <c r="AB34" s="390">
        <f t="shared" si="2"/>
        <v>-4.9315097626429416E-3</v>
      </c>
      <c r="AC34" s="391">
        <f t="shared" si="2"/>
        <v>8.2948472886919759E-3</v>
      </c>
      <c r="AD34" s="365"/>
      <c r="AE34" s="386" t="s">
        <v>282</v>
      </c>
      <c r="AF34" s="389">
        <f>+AVERAGE(AF5:AF32)</f>
        <v>7.4330253497629811E-2</v>
      </c>
      <c r="AG34" s="390">
        <f t="shared" ref="AG34:AM34" si="3">+AVERAGE(AG5:AG32)</f>
        <v>3.3062742210886266E-2</v>
      </c>
      <c r="AH34" s="390">
        <f t="shared" si="3"/>
        <v>5.5156508779854889E-2</v>
      </c>
      <c r="AI34" s="390">
        <f t="shared" si="3"/>
        <v>-2.2395693655583571E-2</v>
      </c>
      <c r="AJ34" s="390">
        <f t="shared" si="3"/>
        <v>1.4335870217867964E-2</v>
      </c>
      <c r="AK34" s="390">
        <f t="shared" si="3"/>
        <v>-0.38485560305539607</v>
      </c>
      <c r="AL34" s="390">
        <f t="shared" si="3"/>
        <v>7.3733949913084009E-3</v>
      </c>
      <c r="AM34" s="391">
        <f t="shared" si="3"/>
        <v>1.3145367739845653E-2</v>
      </c>
      <c r="AN34" s="365"/>
      <c r="AO34" s="386" t="s">
        <v>282</v>
      </c>
      <c r="AP34" s="389">
        <f>+AVERAGE(AP5:AP32)</f>
        <v>4.3133229516154066E-2</v>
      </c>
      <c r="AQ34" s="390">
        <f t="shared" ref="AQ34:AW34" si="4">+AVERAGE(AQ5:AQ32)</f>
        <v>-6.2779171717936746E-2</v>
      </c>
      <c r="AR34" s="390">
        <f t="shared" si="4"/>
        <v>3.2312092448929519E-2</v>
      </c>
      <c r="AS34" s="390">
        <f t="shared" si="4"/>
        <v>1.7711563827274922E-2</v>
      </c>
      <c r="AT34" s="390">
        <f t="shared" si="4"/>
        <v>1.3619818762884773E-2</v>
      </c>
      <c r="AU34" s="390">
        <f t="shared" si="4"/>
        <v>-9.4288172108706103E-2</v>
      </c>
      <c r="AV34" s="390">
        <f t="shared" si="4"/>
        <v>1.8264983019864428E-2</v>
      </c>
      <c r="AW34" s="391">
        <f t="shared" si="4"/>
        <v>1.7885119870597741E-2</v>
      </c>
      <c r="AX34" s="365"/>
      <c r="AY34" s="386" t="s">
        <v>282</v>
      </c>
      <c r="AZ34" s="389">
        <f>+AVERAGE(AZ5:AZ32)</f>
        <v>0.11357788780261853</v>
      </c>
      <c r="BA34" s="390">
        <f t="shared" ref="BA34:BG34" si="5">+AVERAGE(BA5:BA32)</f>
        <v>7.5115837040387753E-2</v>
      </c>
      <c r="BB34" s="390">
        <f t="shared" si="5"/>
        <v>9.6465332523633263E-2</v>
      </c>
      <c r="BC34" s="390">
        <f t="shared" si="5"/>
        <v>3.5949108139815812E-2</v>
      </c>
      <c r="BD34" s="390">
        <f t="shared" si="5"/>
        <v>2.6103264023743251E-2</v>
      </c>
      <c r="BE34" s="390">
        <f t="shared" si="5"/>
        <v>-0.10682474754151133</v>
      </c>
      <c r="BF34" s="390">
        <f t="shared" si="5"/>
        <v>6.8125778594079006E-2</v>
      </c>
      <c r="BG34" s="391">
        <f t="shared" si="5"/>
        <v>1.6402331297133817E-2</v>
      </c>
      <c r="BH34" s="365"/>
      <c r="BI34" s="386" t="s">
        <v>282</v>
      </c>
      <c r="BJ34" s="389">
        <f>+AVERAGE(BJ5:BJ32)</f>
        <v>-0.11639042745127777</v>
      </c>
      <c r="BK34" s="390">
        <f t="shared" ref="BK34:BQ34" si="6">+AVERAGE(BK5:BK32)</f>
        <v>2.2016082750803589E-2</v>
      </c>
      <c r="BL34" s="390">
        <f t="shared" si="6"/>
        <v>-7.796001065655675E-2</v>
      </c>
      <c r="BM34" s="390">
        <f t="shared" si="6"/>
        <v>-1.9327286439435657E-2</v>
      </c>
      <c r="BN34" s="390">
        <f t="shared" si="6"/>
        <v>4.3193699632928469E-2</v>
      </c>
      <c r="BO34" s="390">
        <f t="shared" si="6"/>
        <v>1.0692333105893681</v>
      </c>
      <c r="BP34" s="390">
        <f t="shared" si="6"/>
        <v>-3.0603624836469528E-2</v>
      </c>
      <c r="BQ34" s="391">
        <f t="shared" si="6"/>
        <v>1.2407770269144629E-2</v>
      </c>
      <c r="BR34" s="365"/>
      <c r="BS34" s="386" t="s">
        <v>282</v>
      </c>
      <c r="BT34" s="389">
        <f>+AVERAGE(BT5:BT32)</f>
        <v>-8.320788814536724E-2</v>
      </c>
      <c r="BU34" s="390">
        <f t="shared" ref="BU34:CA34" si="7">+AVERAGE(BU5:BU32)</f>
        <v>-9.3234590640990697E-2</v>
      </c>
      <c r="BV34" s="390">
        <f t="shared" si="7"/>
        <v>-7.8396187930608194E-2</v>
      </c>
      <c r="BW34" s="390">
        <f t="shared" si="7"/>
        <v>-2.8987522465334131E-2</v>
      </c>
      <c r="BX34" s="390">
        <f t="shared" si="7"/>
        <v>1.2219171050393808E-4</v>
      </c>
      <c r="BY34" s="390">
        <f t="shared" si="7"/>
        <v>5.7746900349236012E-2</v>
      </c>
      <c r="BZ34" s="390">
        <f t="shared" si="7"/>
        <v>-5.1092495412713532E-2</v>
      </c>
      <c r="CA34" s="391">
        <f t="shared" si="7"/>
        <v>6.9066561156220273E-3</v>
      </c>
      <c r="CB34" s="365"/>
      <c r="CC34" s="386" t="s">
        <v>282</v>
      </c>
      <c r="CD34" s="389">
        <f>+AVERAGE(CD5:CD32)</f>
        <v>0.27225994662704245</v>
      </c>
      <c r="CE34" s="390">
        <f t="shared" ref="CE34:CK34" si="8">+AVERAGE(CE5:CE32)</f>
        <v>4.4745658542710336E-2</v>
      </c>
      <c r="CF34" s="390">
        <f t="shared" si="8"/>
        <v>0.19353644566631129</v>
      </c>
      <c r="CG34" s="390">
        <f t="shared" si="8"/>
        <v>-3.5762023160631491E-2</v>
      </c>
      <c r="CH34" s="390">
        <f t="shared" si="8"/>
        <v>-1.8347852353054826E-2</v>
      </c>
      <c r="CI34" s="390">
        <f t="shared" si="8"/>
        <v>-0.54413061255461481</v>
      </c>
      <c r="CJ34" s="390">
        <f t="shared" si="8"/>
        <v>7.1386951868171108E-2</v>
      </c>
      <c r="CK34" s="391">
        <f t="shared" si="8"/>
        <v>5.0369846437030253E-3</v>
      </c>
      <c r="CL34" s="365"/>
      <c r="CM34" s="386" t="s">
        <v>282</v>
      </c>
      <c r="CN34" s="389">
        <f>+AVERAGE(CN5:CN32)</f>
        <v>-5.6832884386123349E-2</v>
      </c>
      <c r="CO34" s="390">
        <f t="shared" ref="CO34:CU34" si="9">+AVERAGE(CO5:CO32)</f>
        <v>-0.19391897711470726</v>
      </c>
      <c r="CP34" s="390">
        <f t="shared" si="9"/>
        <v>-6.7110687660526844E-2</v>
      </c>
      <c r="CQ34" s="390">
        <f t="shared" si="9"/>
        <v>1.3194848140010065E-2</v>
      </c>
      <c r="CR34" s="390">
        <f t="shared" si="9"/>
        <v>5.5998590155544661E-3</v>
      </c>
      <c r="CS34" s="390">
        <f t="shared" si="9"/>
        <v>0.47346498363862877</v>
      </c>
      <c r="CT34" s="390">
        <f t="shared" si="9"/>
        <v>-2.8801337929445645E-2</v>
      </c>
      <c r="CU34" s="391">
        <f t="shared" si="9"/>
        <v>5.2779226062498463E-3</v>
      </c>
      <c r="CV34" s="365"/>
      <c r="CW34" s="386" t="s">
        <v>282</v>
      </c>
      <c r="CX34" s="389">
        <f>+AVERAGE(CX5:CX32)</f>
        <v>1.9696479153502987E-2</v>
      </c>
      <c r="CY34" s="390">
        <f t="shared" ref="CY34:DE34" si="10">+AVERAGE(CY5:CY32)</f>
        <v>0.14903440869510645</v>
      </c>
      <c r="CZ34" s="390">
        <f t="shared" si="10"/>
        <v>3.2620580152021829E-2</v>
      </c>
      <c r="DA34" s="390">
        <f t="shared" si="10"/>
        <v>-1.7167772460794432E-2</v>
      </c>
      <c r="DB34" s="390">
        <f t="shared" si="10"/>
        <v>-6.619236687268144E-3</v>
      </c>
      <c r="DC34" s="390">
        <f t="shared" si="10"/>
        <v>-0.45422591356827396</v>
      </c>
      <c r="DD34" s="390">
        <f t="shared" si="10"/>
        <v>-1.2045880652684861E-3</v>
      </c>
      <c r="DE34" s="391">
        <f t="shared" si="10"/>
        <v>3.1311852207353921E-3</v>
      </c>
      <c r="DF34" s="365"/>
      <c r="DG34" s="386" t="s">
        <v>282</v>
      </c>
      <c r="DH34" s="389">
        <f>+AVERAGE(DH5:DH32)</f>
        <v>2.2993138995504623E-2</v>
      </c>
      <c r="DI34" s="390">
        <f t="shared" ref="DI34:DO34" si="11">+AVERAGE(DI5:DI32)</f>
        <v>1.2433065901441176E-3</v>
      </c>
      <c r="DJ34" s="390">
        <f t="shared" si="11"/>
        <v>1.0641187707806891E-2</v>
      </c>
      <c r="DK34" s="390">
        <f t="shared" si="11"/>
        <v>-1.7867265138450026E-2</v>
      </c>
      <c r="DL34" s="390">
        <f t="shared" si="11"/>
        <v>1.9909498718301355E-3</v>
      </c>
      <c r="DM34" s="390">
        <f t="shared" si="11"/>
        <v>0.40956455014484305</v>
      </c>
      <c r="DN34" s="390">
        <f t="shared" si="11"/>
        <v>1.0683815223259474E-2</v>
      </c>
      <c r="DO34" s="391">
        <f t="shared" si="11"/>
        <v>8.3178333067544744E-3</v>
      </c>
      <c r="DP34" s="365"/>
      <c r="DQ34" s="386" t="s">
        <v>282</v>
      </c>
      <c r="DR34" s="389">
        <f>+AVERAGE(DR5:DR32)</f>
        <v>6.389621012147681E-2</v>
      </c>
      <c r="DS34" s="390">
        <f t="shared" ref="DS34:DY34" si="12">+AVERAGE(DS5:DS32)</f>
        <v>3.361037363535576E-2</v>
      </c>
      <c r="DT34" s="390">
        <f t="shared" si="12"/>
        <v>4.9769415082628346E-2</v>
      </c>
      <c r="DU34" s="390">
        <f t="shared" si="12"/>
        <v>2.9947078357463675E-2</v>
      </c>
      <c r="DV34" s="390">
        <f t="shared" si="12"/>
        <v>2.9475696906702608E-2</v>
      </c>
      <c r="DW34" s="390">
        <f t="shared" si="12"/>
        <v>-1.0485764469753114</v>
      </c>
      <c r="DX34" s="390">
        <f t="shared" si="12"/>
        <v>2.0926335337482942E-2</v>
      </c>
      <c r="DY34" s="391">
        <f t="shared" si="12"/>
        <v>6.4876939762427921E-2</v>
      </c>
      <c r="DZ34" s="365"/>
      <c r="EA34" s="386" t="s">
        <v>282</v>
      </c>
      <c r="EB34" s="389">
        <f>+AVERAGE(EB5:EB32)</f>
        <v>5.1916721700741939E-3</v>
      </c>
      <c r="EC34" s="390">
        <f t="shared" ref="EC34:EI34" si="13">+AVERAGE(EC5:EC32)</f>
        <v>-4.7907849374439863E-2</v>
      </c>
      <c r="ED34" s="390">
        <f t="shared" si="13"/>
        <v>-1.1890457588949998E-2</v>
      </c>
      <c r="EE34" s="390">
        <f t="shared" si="13"/>
        <v>3.1329661868306248E-2</v>
      </c>
      <c r="EF34" s="390">
        <f t="shared" si="13"/>
        <v>-1.2169175369942425E-2</v>
      </c>
      <c r="EG34" s="390">
        <f t="shared" si="13"/>
        <v>0.59763831135852052</v>
      </c>
      <c r="EH34" s="390">
        <f t="shared" si="13"/>
        <v>9.2193065819016397E-3</v>
      </c>
      <c r="EI34" s="391">
        <f t="shared" si="13"/>
        <v>3.6363748502594322E-2</v>
      </c>
      <c r="EJ34" s="365"/>
      <c r="EK34" s="386" t="s">
        <v>282</v>
      </c>
      <c r="EL34" s="389">
        <f>+AVERAGE(EL5:EL32)</f>
        <v>-2.8594175362110126E-2</v>
      </c>
      <c r="EM34" s="390">
        <f t="shared" ref="EM34:ES34" si="14">+AVERAGE(EM5:EM32)</f>
        <v>0.1073725432087201</v>
      </c>
      <c r="EN34" s="390">
        <f t="shared" si="14"/>
        <v>4.8161183316192246E-3</v>
      </c>
      <c r="EO34" s="390">
        <f t="shared" si="14"/>
        <v>-3.9014245554522347E-3</v>
      </c>
      <c r="EP34" s="390">
        <f t="shared" si="14"/>
        <v>0.22779233508993141</v>
      </c>
      <c r="EQ34" s="390">
        <f t="shared" si="14"/>
        <v>-24.525187374680588</v>
      </c>
      <c r="ER34" s="390">
        <f t="shared" si="14"/>
        <v>3.8350347266145453E-2</v>
      </c>
      <c r="ES34" s="391">
        <f t="shared" si="14"/>
        <v>8.0002644419974143E-3</v>
      </c>
      <c r="ET34" s="365"/>
      <c r="EU34" s="386" t="s">
        <v>282</v>
      </c>
      <c r="EV34" s="389">
        <f>+AVERAGE(EV5:EV32)</f>
        <v>1.9484493240137835E-2</v>
      </c>
      <c r="EW34" s="390">
        <f t="shared" ref="EW34:FC34" si="15">+AVERAGE(EW5:EW32)</f>
        <v>6.0103652462546411E-2</v>
      </c>
      <c r="EX34" s="390">
        <f t="shared" si="15"/>
        <v>1.7891542017735127E-3</v>
      </c>
      <c r="EY34" s="390">
        <f t="shared" si="15"/>
        <v>-3.6360831098130868E-2</v>
      </c>
      <c r="EZ34" s="390">
        <f t="shared" si="15"/>
        <v>0.25758526728275127</v>
      </c>
      <c r="FA34" s="390">
        <f t="shared" si="15"/>
        <v>-0.41244132854430937</v>
      </c>
      <c r="FB34" s="390">
        <f t="shared" si="15"/>
        <v>1.9022658407751081E-2</v>
      </c>
      <c r="FC34" s="391">
        <f t="shared" si="15"/>
        <v>6.0010910883141989E-3</v>
      </c>
      <c r="FD34" s="365"/>
      <c r="FE34" s="386" t="s">
        <v>282</v>
      </c>
      <c r="FF34" s="389">
        <f>+AVERAGE(FF5:FF32)</f>
        <v>2.8369523091243125E-2</v>
      </c>
      <c r="FG34" s="390">
        <f t="shared" ref="FG34:FM34" si="16">+AVERAGE(FG5:FG32)</f>
        <v>-9.4260363081740975E-2</v>
      </c>
      <c r="FH34" s="390">
        <f t="shared" si="16"/>
        <v>-1.3491284746906158E-2</v>
      </c>
      <c r="FI34" s="390">
        <f t="shared" si="16"/>
        <v>1.2704061260508525E-2</v>
      </c>
      <c r="FJ34" s="390">
        <f t="shared" si="16"/>
        <v>-1.0408867684304551E-2</v>
      </c>
      <c r="FK34" s="390">
        <f t="shared" si="16"/>
        <v>8.605143552051607E-2</v>
      </c>
      <c r="FL34" s="390">
        <f t="shared" si="16"/>
        <v>6.043904332204455E-3</v>
      </c>
      <c r="FM34" s="391">
        <f t="shared" si="16"/>
        <v>-2.7565641379470873E-2</v>
      </c>
      <c r="FP34" s="386" t="s">
        <v>282</v>
      </c>
      <c r="FQ34" s="389">
        <f>+AVERAGE(FQ5:FQ32)</f>
        <v>1.4095467875634466E-3</v>
      </c>
      <c r="FR34" s="390">
        <f t="shared" ref="FR34:FX34" si="17">+AVERAGE(FR5:FR32)</f>
        <v>0.16733367300148502</v>
      </c>
      <c r="FS34" s="390">
        <f t="shared" si="17"/>
        <v>9.770505475867039E-3</v>
      </c>
      <c r="FT34" s="390">
        <f t="shared" si="17"/>
        <v>3.6890512075420608E-2</v>
      </c>
      <c r="FU34" s="390">
        <f t="shared" si="17"/>
        <v>1.2687425956210209E-2</v>
      </c>
      <c r="FV34" s="390">
        <f t="shared" si="17"/>
        <v>-0.34550748246125096</v>
      </c>
      <c r="FW34" s="390">
        <f t="shared" si="17"/>
        <v>1.9573732711169325E-2</v>
      </c>
      <c r="FX34" s="391">
        <f t="shared" si="17"/>
        <v>-1.2431017622354879E-2</v>
      </c>
      <c r="FZ34" s="386" t="s">
        <v>282</v>
      </c>
      <c r="GA34" s="389">
        <f>+AVERAGE(GA5:GA32)</f>
        <v>6.5106071565359608E-2</v>
      </c>
      <c r="GB34" s="390">
        <f t="shared" ref="GB34:GH34" si="18">+AVERAGE(GB5:GB32)</f>
        <v>-5.5089097196836564E-2</v>
      </c>
      <c r="GC34" s="390">
        <f t="shared" si="18"/>
        <v>4.6846458938166281E-2</v>
      </c>
      <c r="GD34" s="390">
        <f t="shared" si="18"/>
        <v>-3.2292753501040723E-2</v>
      </c>
      <c r="GE34" s="390">
        <f t="shared" si="18"/>
        <v>-7.5105072265906746E-3</v>
      </c>
      <c r="GF34" s="390">
        <f t="shared" si="18"/>
        <v>0.16640544091630632</v>
      </c>
      <c r="GG34" s="390">
        <f t="shared" si="18"/>
        <v>1.426717045577831E-2</v>
      </c>
      <c r="GH34" s="391">
        <f t="shared" si="18"/>
        <v>6.0000199221254798E-3</v>
      </c>
      <c r="GJ34" s="386" t="s">
        <v>282</v>
      </c>
      <c r="GK34" s="389">
        <f>+AVERAGE(GK5:GK32)</f>
        <v>1.2132379458207849E-2</v>
      </c>
      <c r="GL34" s="390">
        <f t="shared" ref="GL34:GR34" si="19">+AVERAGE(GL5:GL32)</f>
        <v>-0.11620446230132216</v>
      </c>
      <c r="GM34" s="390">
        <f t="shared" si="19"/>
        <v>-2.1159095714987881E-2</v>
      </c>
      <c r="GN34" s="390">
        <f t="shared" si="19"/>
        <v>-3.0435357666611616E-2</v>
      </c>
      <c r="GO34" s="390">
        <f t="shared" si="19"/>
        <v>9.1856923618621154E-3</v>
      </c>
      <c r="GP34" s="390">
        <f t="shared" si="19"/>
        <v>4.18726972665839</v>
      </c>
      <c r="GQ34" s="390">
        <f t="shared" si="19"/>
        <v>2.4660930980770605E-2</v>
      </c>
      <c r="GR34" s="391">
        <f t="shared" si="19"/>
        <v>5.9999845742675527E-3</v>
      </c>
      <c r="GT34" s="386" t="s">
        <v>282</v>
      </c>
      <c r="GU34" s="389">
        <f>+AVERAGE(GU5:GU32)</f>
        <v>-7.0923469385075794E-2</v>
      </c>
      <c r="GV34" s="390">
        <f t="shared" ref="GV34:HB34" si="20">+AVERAGE(GV5:GV32)</f>
        <v>0.10168252595060849</v>
      </c>
      <c r="GW34" s="390">
        <f t="shared" si="20"/>
        <v>-3.4610131097265247E-2</v>
      </c>
      <c r="GX34" s="390">
        <f t="shared" si="20"/>
        <v>-2.9775635460696074E-3</v>
      </c>
      <c r="GY34" s="390">
        <f t="shared" si="20"/>
        <v>2.0709916688829766E-2</v>
      </c>
      <c r="GZ34" s="390">
        <f t="shared" si="20"/>
        <v>-0.35100701172031018</v>
      </c>
      <c r="HA34" s="390">
        <f t="shared" si="20"/>
        <v>-4.0012032907105824E-2</v>
      </c>
      <c r="HB34" s="391">
        <f t="shared" si="20"/>
        <v>6.0000472444664953E-3</v>
      </c>
      <c r="HD34" s="386" t="s">
        <v>282</v>
      </c>
      <c r="HE34" s="389">
        <f>+AVERAGE(HE5:HE32)</f>
        <v>-3.3614683998376096E-2</v>
      </c>
      <c r="HF34" s="390">
        <f t="shared" ref="HF34:HL34" si="21">+AVERAGE(HF5:HF32)</f>
        <v>5.8527184343041626E-2</v>
      </c>
      <c r="HG34" s="390">
        <f t="shared" si="21"/>
        <v>-4.0636436918567061E-2</v>
      </c>
      <c r="HH34" s="390">
        <f t="shared" si="21"/>
        <v>4.3166085629262177E-2</v>
      </c>
      <c r="HI34" s="390">
        <f t="shared" si="21"/>
        <v>-2.0116519113470378E-2</v>
      </c>
      <c r="HJ34" s="390">
        <f t="shared" si="21"/>
        <v>0.10979576242445686</v>
      </c>
      <c r="HK34" s="390">
        <f t="shared" si="21"/>
        <v>-2.842626399429895E-3</v>
      </c>
      <c r="HL34" s="391">
        <f t="shared" si="21"/>
        <v>5.9999983521863117E-3</v>
      </c>
      <c r="HN34" s="386" t="s">
        <v>282</v>
      </c>
      <c r="HO34" s="389">
        <f>+AVERAGE(HO5:HO32)</f>
        <v>-3.2789128776889886E-2</v>
      </c>
      <c r="HP34" s="390">
        <f t="shared" ref="HP34:HV34" si="22">+AVERAGE(HP5:HP32)</f>
        <v>2.1630243268290505E-2</v>
      </c>
      <c r="HQ34" s="390">
        <f t="shared" si="22"/>
        <v>-6.1919492574018182E-3</v>
      </c>
      <c r="HR34" s="390">
        <f t="shared" si="22"/>
        <v>-1.2570612743011226E-2</v>
      </c>
      <c r="HS34" s="390">
        <f t="shared" si="22"/>
        <v>3.1262050986449489E-3</v>
      </c>
      <c r="HT34" s="390">
        <f t="shared" si="22"/>
        <v>0.12421109172783842</v>
      </c>
      <c r="HU34" s="390">
        <f t="shared" si="22"/>
        <v>-1.159300697140174E-2</v>
      </c>
      <c r="HV34" s="391">
        <f t="shared" si="22"/>
        <v>5.9996345244390046E-3</v>
      </c>
      <c r="HX34" s="386" t="s">
        <v>282</v>
      </c>
      <c r="HY34" s="389">
        <f>+AVERAGE(HY5:HY32)</f>
        <v>5.677429252148064E-2</v>
      </c>
      <c r="HZ34" s="390">
        <f t="shared" ref="HZ34:IF34" si="23">+AVERAGE(HZ5:HZ32)</f>
        <v>-0.15032552107001904</v>
      </c>
      <c r="IA34" s="390">
        <f t="shared" si="23"/>
        <v>3.2111588104507545E-2</v>
      </c>
      <c r="IB34" s="390">
        <f t="shared" si="23"/>
        <v>-2.9981466241351774E-2</v>
      </c>
      <c r="IC34" s="390">
        <f t="shared" si="23"/>
        <v>5.9273137127329577E-3</v>
      </c>
      <c r="ID34" s="390">
        <f t="shared" si="23"/>
        <v>-0.62822993395078874</v>
      </c>
      <c r="IE34" s="390">
        <f t="shared" si="23"/>
        <v>-2.4288418064511024E-2</v>
      </c>
      <c r="IF34" s="391">
        <f t="shared" si="23"/>
        <v>6.0003867015377341E-3</v>
      </c>
      <c r="IH34" s="386" t="s">
        <v>282</v>
      </c>
      <c r="II34" s="389">
        <f>+AVERAGE(II5:II32)</f>
        <v>6.2081676853528049E-2</v>
      </c>
      <c r="IJ34" s="390">
        <f t="shared" ref="IJ34:IP34" si="24">+AVERAGE(IJ5:IJ32)</f>
        <v>7.6590039504936966E-2</v>
      </c>
      <c r="IK34" s="390">
        <f t="shared" si="24"/>
        <v>6.7454440760988207E-2</v>
      </c>
      <c r="IL34" s="390">
        <f t="shared" si="24"/>
        <v>1.3892836030896758E-2</v>
      </c>
      <c r="IM34" s="390">
        <f t="shared" si="24"/>
        <v>-2.5992842399321269E-2</v>
      </c>
      <c r="IN34" s="390">
        <f t="shared" si="24"/>
        <v>-0.94796208710461938</v>
      </c>
      <c r="IO34" s="390">
        <f t="shared" si="24"/>
        <v>1.9638072841614819E-2</v>
      </c>
      <c r="IP34" s="391">
        <f t="shared" si="24"/>
        <v>6.0000016185052813E-3</v>
      </c>
      <c r="IR34" s="386" t="s">
        <v>282</v>
      </c>
      <c r="IS34" s="389">
        <f>+AVERAGE(IS5:IS32)</f>
        <v>1.1183416345481456E-2</v>
      </c>
      <c r="IT34" s="390">
        <f t="shared" ref="IT34:IZ34" si="25">+AVERAGE(IT5:IT32)</f>
        <v>5.9300033003590755E-2</v>
      </c>
      <c r="IU34" s="390">
        <f t="shared" si="25"/>
        <v>-9.1108726983946935E-3</v>
      </c>
      <c r="IV34" s="390">
        <f t="shared" si="25"/>
        <v>2.992034765799197E-2</v>
      </c>
      <c r="IW34" s="390">
        <f t="shared" si="25"/>
        <v>8.6672074323478256E-3</v>
      </c>
      <c r="IX34" s="390">
        <f t="shared" si="25"/>
        <v>7.0263191928113065</v>
      </c>
      <c r="IY34" s="390">
        <f t="shared" si="25"/>
        <v>2.1236238664237465E-2</v>
      </c>
      <c r="IZ34" s="391">
        <f t="shared" si="25"/>
        <v>6.0000132730308551E-3</v>
      </c>
      <c r="JB34" s="386" t="s">
        <v>282</v>
      </c>
      <c r="JC34" s="389">
        <f>+AVERAGE(JC5:JC32)</f>
        <v>-1.7981569797561974E-2</v>
      </c>
      <c r="JD34" s="390">
        <f t="shared" ref="JD34:JJ34" si="26">+AVERAGE(JD5:JD32)</f>
        <v>5.0972991620605139E-2</v>
      </c>
      <c r="JE34" s="390">
        <f t="shared" si="26"/>
        <v>-4.6661793807549904E-3</v>
      </c>
      <c r="JF34" s="390">
        <f t="shared" si="26"/>
        <v>2.3991877656187294E-2</v>
      </c>
      <c r="JG34" s="390">
        <f t="shared" si="26"/>
        <v>1.0249664463864997E-2</v>
      </c>
      <c r="JH34" s="390">
        <f t="shared" si="26"/>
        <v>0.79437710384340843</v>
      </c>
      <c r="JI34" s="390">
        <f t="shared" si="26"/>
        <v>5.1605602179690879E-3</v>
      </c>
      <c r="JJ34" s="391">
        <f t="shared" si="26"/>
        <v>6.0000111947966376E-3</v>
      </c>
      <c r="JL34" s="386" t="s">
        <v>282</v>
      </c>
      <c r="JM34" s="389">
        <f>+AVERAGE(JM5:JM32)</f>
        <v>3.7711524381381402E-2</v>
      </c>
      <c r="JN34" s="390">
        <f t="shared" ref="JN34:JT34" si="27">+AVERAGE(JN5:JN32)</f>
        <v>-3.7110516091626425E-2</v>
      </c>
      <c r="JO34" s="390">
        <f t="shared" si="27"/>
        <v>3.2223332174286516E-2</v>
      </c>
      <c r="JP34" s="390">
        <f t="shared" si="27"/>
        <v>-2.0353441853249266E-2</v>
      </c>
      <c r="JQ34" s="390">
        <f t="shared" si="27"/>
        <v>-4.8266331540508045E-3</v>
      </c>
      <c r="JR34" s="390">
        <f t="shared" si="27"/>
        <v>0.30914197797999898</v>
      </c>
      <c r="JS34" s="390">
        <f t="shared" si="27"/>
        <v>9.1757324286821217E-3</v>
      </c>
      <c r="JT34" s="391">
        <f t="shared" si="27"/>
        <v>5.9999944359858557E-3</v>
      </c>
      <c r="JV34" s="386" t="s">
        <v>282</v>
      </c>
      <c r="JW34" s="389">
        <f>+AVERAGE(JW5:JW32)</f>
        <v>-9.2310426513146308E-3</v>
      </c>
      <c r="JX34" s="390">
        <f t="shared" ref="JX34:KD34" si="28">+AVERAGE(JX5:JX32)</f>
        <v>-0.1103811518627613</v>
      </c>
      <c r="JY34" s="390">
        <f t="shared" si="28"/>
        <v>-2.508581439273147E-2</v>
      </c>
      <c r="JZ34" s="390">
        <f t="shared" si="28"/>
        <v>1.1251881447363124E-2</v>
      </c>
      <c r="KA34" s="390">
        <f t="shared" si="28"/>
        <v>3.1381797778228686E-2</v>
      </c>
      <c r="KB34" s="390">
        <f t="shared" si="28"/>
        <v>1.8286315946695453</v>
      </c>
      <c r="KC34" s="390">
        <f t="shared" si="28"/>
        <v>1.2679123993089765E-3</v>
      </c>
      <c r="KD34" s="391">
        <f t="shared" si="28"/>
        <v>5.9999620743138469E-3</v>
      </c>
    </row>
    <row r="35" spans="1:290" s="449" customFormat="1" ht="15" customHeight="1" x14ac:dyDescent="0.25">
      <c r="EA35" s="512" t="s">
        <v>374</v>
      </c>
      <c r="EB35" s="512"/>
      <c r="EC35" s="512"/>
      <c r="ED35" s="512"/>
      <c r="EE35" s="512"/>
      <c r="EF35" s="512"/>
      <c r="EG35" s="512"/>
      <c r="EH35" s="512"/>
      <c r="EI35" s="512"/>
      <c r="EK35" s="510" t="s">
        <v>372</v>
      </c>
      <c r="EL35" s="510"/>
      <c r="EM35" s="510"/>
      <c r="EN35" s="510"/>
      <c r="EO35" s="510"/>
      <c r="EP35" s="510"/>
      <c r="EQ35" s="510"/>
      <c r="ER35" s="510"/>
      <c r="ES35" s="510"/>
      <c r="EU35" s="510" t="s">
        <v>373</v>
      </c>
      <c r="EV35" s="510"/>
      <c r="EW35" s="510"/>
      <c r="EX35" s="510"/>
      <c r="EY35" s="510"/>
      <c r="EZ35" s="510"/>
      <c r="FA35" s="510"/>
      <c r="FB35" s="510"/>
      <c r="FC35" s="510"/>
      <c r="FE35" s="510"/>
      <c r="FF35" s="510"/>
      <c r="FG35" s="510"/>
      <c r="FH35" s="510"/>
      <c r="FI35" s="510"/>
      <c r="FJ35" s="510"/>
      <c r="FK35" s="510"/>
      <c r="FL35" s="510"/>
      <c r="FM35" s="510"/>
      <c r="FP35" s="510"/>
      <c r="FQ35" s="510"/>
      <c r="FR35" s="510"/>
      <c r="FS35" s="510"/>
      <c r="FT35" s="510"/>
      <c r="FU35" s="510"/>
      <c r="FV35" s="510"/>
      <c r="FW35" s="510"/>
      <c r="FX35" s="510"/>
    </row>
    <row r="36" spans="1:290" s="449" customFormat="1" ht="15" customHeight="1" x14ac:dyDescent="0.25">
      <c r="B36" s="508" t="s">
        <v>286</v>
      </c>
      <c r="C36" s="508"/>
      <c r="D36" s="508"/>
      <c r="E36" s="508"/>
      <c r="F36" s="508"/>
      <c r="G36" s="508"/>
      <c r="H36" s="508"/>
      <c r="I36" s="508"/>
      <c r="L36" s="508" t="s">
        <v>287</v>
      </c>
      <c r="M36" s="508"/>
      <c r="N36" s="508"/>
      <c r="O36" s="508"/>
      <c r="P36" s="508"/>
      <c r="Q36" s="508"/>
      <c r="R36" s="508"/>
      <c r="S36" s="508"/>
      <c r="V36" s="508"/>
      <c r="W36" s="508"/>
      <c r="X36" s="508"/>
      <c r="Y36" s="508"/>
      <c r="Z36" s="508"/>
      <c r="AA36" s="508"/>
      <c r="AB36" s="508"/>
      <c r="AC36" s="508"/>
      <c r="AF36" s="508"/>
      <c r="AG36" s="508"/>
      <c r="AH36" s="508"/>
      <c r="AI36" s="508"/>
      <c r="AJ36" s="508"/>
      <c r="AK36" s="508"/>
      <c r="AL36" s="508"/>
      <c r="AM36" s="508"/>
      <c r="AP36" s="508"/>
      <c r="AQ36" s="508"/>
      <c r="AR36" s="508"/>
      <c r="AS36" s="508"/>
      <c r="AT36" s="508"/>
      <c r="AU36" s="508"/>
      <c r="AV36" s="508"/>
      <c r="AW36" s="508"/>
      <c r="AZ36" s="508"/>
      <c r="BA36" s="508"/>
      <c r="BB36" s="508"/>
      <c r="BC36" s="508"/>
      <c r="BD36" s="508"/>
      <c r="BE36" s="508"/>
      <c r="BF36" s="508"/>
      <c r="BG36" s="508"/>
      <c r="BJ36" s="509"/>
      <c r="BK36" s="509"/>
      <c r="BL36" s="509"/>
      <c r="BM36" s="509"/>
      <c r="BN36" s="509"/>
      <c r="BO36" s="509"/>
      <c r="BP36" s="509"/>
      <c r="BQ36" s="509"/>
      <c r="BT36" s="509" t="s">
        <v>342</v>
      </c>
      <c r="BU36" s="509"/>
      <c r="BV36" s="509"/>
      <c r="BW36" s="509"/>
      <c r="BX36" s="509"/>
      <c r="BY36" s="509"/>
      <c r="BZ36" s="509"/>
      <c r="CA36" s="509"/>
      <c r="CD36" s="509"/>
      <c r="CE36" s="509"/>
      <c r="CF36" s="509"/>
      <c r="CG36" s="509"/>
      <c r="CH36" s="509"/>
      <c r="CI36" s="509"/>
      <c r="CJ36" s="509"/>
      <c r="CK36" s="509"/>
      <c r="CN36" s="509"/>
      <c r="CO36" s="509"/>
      <c r="CP36" s="509"/>
      <c r="CQ36" s="509"/>
      <c r="CR36" s="509"/>
      <c r="CS36" s="509"/>
      <c r="CT36" s="509"/>
      <c r="CU36" s="509"/>
      <c r="EA36" s="513"/>
      <c r="EB36" s="513"/>
      <c r="EC36" s="513"/>
      <c r="ED36" s="513"/>
      <c r="EE36" s="513"/>
      <c r="EF36" s="513"/>
      <c r="EG36" s="513"/>
      <c r="EH36" s="513"/>
      <c r="EI36" s="513"/>
      <c r="EK36" s="511"/>
      <c r="EL36" s="511"/>
      <c r="EM36" s="511"/>
      <c r="EN36" s="511"/>
      <c r="EO36" s="511"/>
      <c r="EP36" s="511"/>
      <c r="EQ36" s="511"/>
      <c r="ER36" s="511"/>
      <c r="ES36" s="511"/>
      <c r="EU36" s="511"/>
      <c r="EV36" s="511"/>
      <c r="EW36" s="511"/>
      <c r="EX36" s="511"/>
      <c r="EY36" s="511"/>
      <c r="EZ36" s="511"/>
      <c r="FA36" s="511"/>
      <c r="FB36" s="511"/>
      <c r="FC36" s="511"/>
      <c r="FE36" s="511"/>
      <c r="FF36" s="511"/>
      <c r="FG36" s="511"/>
      <c r="FH36" s="511"/>
      <c r="FI36" s="511"/>
      <c r="FJ36" s="511"/>
      <c r="FK36" s="511"/>
      <c r="FL36" s="511"/>
      <c r="FM36" s="511"/>
      <c r="FP36" s="511"/>
      <c r="FQ36" s="511"/>
      <c r="FR36" s="511"/>
      <c r="FS36" s="511"/>
      <c r="FT36" s="511"/>
      <c r="FU36" s="511"/>
      <c r="FV36" s="511"/>
      <c r="FW36" s="511"/>
      <c r="FX36" s="511"/>
    </row>
    <row r="37" spans="1:290" s="449" customFormat="1" x14ac:dyDescent="0.25">
      <c r="B37" s="508"/>
      <c r="C37" s="508"/>
      <c r="D37" s="508"/>
      <c r="E37" s="508"/>
      <c r="F37" s="508"/>
      <c r="G37" s="508"/>
      <c r="H37" s="508"/>
      <c r="I37" s="508"/>
      <c r="L37" s="508"/>
      <c r="M37" s="508"/>
      <c r="N37" s="508"/>
      <c r="O37" s="508"/>
      <c r="P37" s="508"/>
      <c r="Q37" s="508"/>
      <c r="R37" s="508"/>
      <c r="S37" s="508"/>
      <c r="V37" s="508"/>
      <c r="W37" s="508"/>
      <c r="X37" s="508"/>
      <c r="Y37" s="508"/>
      <c r="Z37" s="508"/>
      <c r="AA37" s="508"/>
      <c r="AB37" s="508"/>
      <c r="AC37" s="508"/>
      <c r="AF37" s="508"/>
      <c r="AG37" s="508"/>
      <c r="AH37" s="508"/>
      <c r="AI37" s="508"/>
      <c r="AJ37" s="508"/>
      <c r="AK37" s="508"/>
      <c r="AL37" s="508"/>
      <c r="AM37" s="508"/>
      <c r="AP37" s="508"/>
      <c r="AQ37" s="508"/>
      <c r="AR37" s="508"/>
      <c r="AS37" s="508"/>
      <c r="AT37" s="508"/>
      <c r="AU37" s="508"/>
      <c r="AV37" s="508"/>
      <c r="AW37" s="508"/>
      <c r="AZ37" s="508"/>
      <c r="BA37" s="508"/>
      <c r="BB37" s="508"/>
      <c r="BC37" s="508"/>
      <c r="BD37" s="508"/>
      <c r="BE37" s="508"/>
      <c r="BF37" s="508"/>
      <c r="BG37" s="508"/>
      <c r="BJ37" s="509"/>
      <c r="BK37" s="509"/>
      <c r="BL37" s="509"/>
      <c r="BM37" s="509"/>
      <c r="BN37" s="509"/>
      <c r="BO37" s="509"/>
      <c r="BP37" s="509"/>
      <c r="BQ37" s="509"/>
      <c r="BT37" s="509"/>
      <c r="BU37" s="509"/>
      <c r="BV37" s="509"/>
      <c r="BW37" s="509"/>
      <c r="BX37" s="509"/>
      <c r="BY37" s="509"/>
      <c r="BZ37" s="509"/>
      <c r="CA37" s="509"/>
      <c r="CD37" s="509"/>
      <c r="CE37" s="509"/>
      <c r="CF37" s="509"/>
      <c r="CG37" s="509"/>
      <c r="CH37" s="509"/>
      <c r="CI37" s="509"/>
      <c r="CJ37" s="509"/>
      <c r="CK37" s="509"/>
      <c r="CN37" s="509"/>
      <c r="CO37" s="509"/>
      <c r="CP37" s="509"/>
      <c r="CQ37" s="509"/>
      <c r="CR37" s="509"/>
      <c r="CS37" s="509"/>
      <c r="CT37" s="509"/>
      <c r="CU37" s="509"/>
      <c r="EA37" s="513"/>
      <c r="EB37" s="513"/>
      <c r="EC37" s="513"/>
      <c r="ED37" s="513"/>
      <c r="EE37" s="513"/>
      <c r="EF37" s="513"/>
      <c r="EG37" s="513"/>
      <c r="EH37" s="513"/>
      <c r="EI37" s="513"/>
      <c r="EK37" s="511"/>
      <c r="EL37" s="511"/>
      <c r="EM37" s="511"/>
      <c r="EN37" s="511"/>
      <c r="EO37" s="511"/>
      <c r="EP37" s="511"/>
      <c r="EQ37" s="511"/>
      <c r="ER37" s="511"/>
      <c r="ES37" s="511"/>
      <c r="EU37" s="511"/>
      <c r="EV37" s="511"/>
      <c r="EW37" s="511"/>
      <c r="EX37" s="511"/>
      <c r="EY37" s="511"/>
      <c r="EZ37" s="511"/>
      <c r="FA37" s="511"/>
      <c r="FB37" s="511"/>
      <c r="FC37" s="511"/>
      <c r="FE37" s="511"/>
      <c r="FF37" s="511"/>
      <c r="FG37" s="511"/>
      <c r="FH37" s="511"/>
      <c r="FI37" s="511"/>
      <c r="FJ37" s="511"/>
      <c r="FK37" s="511"/>
      <c r="FL37" s="511"/>
      <c r="FM37" s="511"/>
      <c r="FP37" s="511"/>
      <c r="FQ37" s="511"/>
      <c r="FR37" s="511"/>
      <c r="FS37" s="511"/>
      <c r="FT37" s="511"/>
      <c r="FU37" s="511"/>
      <c r="FV37" s="511"/>
      <c r="FW37" s="511"/>
      <c r="FX37" s="511"/>
    </row>
  </sheetData>
  <sheetProtection selectLockedCells="1" selectUnlockedCells="1"/>
  <mergeCells count="73">
    <mergeCell ref="EA35:EI37"/>
    <mergeCell ref="EK35:ES37"/>
    <mergeCell ref="EU35:FC37"/>
    <mergeCell ref="EK2:ES2"/>
    <mergeCell ref="EK3:ES3"/>
    <mergeCell ref="EA2:EI2"/>
    <mergeCell ref="EA3:EI3"/>
    <mergeCell ref="EU2:FC2"/>
    <mergeCell ref="EU3:FC3"/>
    <mergeCell ref="FP35:FX37"/>
    <mergeCell ref="FE2:FM2"/>
    <mergeCell ref="FE3:FM3"/>
    <mergeCell ref="JL2:JT2"/>
    <mergeCell ref="JL3:JT3"/>
    <mergeCell ref="JB2:JJ2"/>
    <mergeCell ref="JB3:JJ3"/>
    <mergeCell ref="FE35:FM37"/>
    <mergeCell ref="FZ2:GH2"/>
    <mergeCell ref="FZ3:GH3"/>
    <mergeCell ref="GJ2:GR2"/>
    <mergeCell ref="GJ3:GR3"/>
    <mergeCell ref="FP2:FX2"/>
    <mergeCell ref="FP3:FX3"/>
    <mergeCell ref="HN2:HV2"/>
    <mergeCell ref="HN3:HV3"/>
    <mergeCell ref="V36:AC37"/>
    <mergeCell ref="AO2:AW2"/>
    <mergeCell ref="AO3:AW3"/>
    <mergeCell ref="AP36:AW37"/>
    <mergeCell ref="AE2:AM2"/>
    <mergeCell ref="AE3:AM3"/>
    <mergeCell ref="AF36:AM37"/>
    <mergeCell ref="CM2:CU2"/>
    <mergeCell ref="CM3:CU3"/>
    <mergeCell ref="B36:I37"/>
    <mergeCell ref="L36:S37"/>
    <mergeCell ref="CN36:CU37"/>
    <mergeCell ref="BJ36:BQ37"/>
    <mergeCell ref="AY2:BG2"/>
    <mergeCell ref="AY3:BG3"/>
    <mergeCell ref="AZ36:BG37"/>
    <mergeCell ref="BT36:CA37"/>
    <mergeCell ref="CC2:CK2"/>
    <mergeCell ref="CC3:CK3"/>
    <mergeCell ref="CD36:CK37"/>
    <mergeCell ref="BI2:BQ2"/>
    <mergeCell ref="BI3:BQ3"/>
    <mergeCell ref="BS2:CA2"/>
    <mergeCell ref="BS3:CA3"/>
    <mergeCell ref="U2:AC2"/>
    <mergeCell ref="A2:I2"/>
    <mergeCell ref="A3:I3"/>
    <mergeCell ref="K2:S2"/>
    <mergeCell ref="K3:S3"/>
    <mergeCell ref="U3:AC3"/>
    <mergeCell ref="CW2:DE2"/>
    <mergeCell ref="CW3:DE3"/>
    <mergeCell ref="DG2:DO2"/>
    <mergeCell ref="DG3:DO3"/>
    <mergeCell ref="DQ2:DY2"/>
    <mergeCell ref="DQ3:DY3"/>
    <mergeCell ref="JV2:KD2"/>
    <mergeCell ref="JV3:KD3"/>
    <mergeCell ref="HD2:HL2"/>
    <mergeCell ref="HD3:HL3"/>
    <mergeCell ref="GT2:HB2"/>
    <mergeCell ref="GT3:HB3"/>
    <mergeCell ref="IR2:IZ2"/>
    <mergeCell ref="IR3:IZ3"/>
    <mergeCell ref="IH2:IP2"/>
    <mergeCell ref="IH3:IP3"/>
    <mergeCell ref="HX2:IF2"/>
    <mergeCell ref="HX3:IF3"/>
  </mergeCells>
  <conditionalFormatting sqref="A1:AC4 FY1:FY34 FN1:FO1048576 A5:A34 J5:K34 T5:U34 A35:AC35 CW35:EA35 FY35:GH1048576 GJ35:HL1048576 KE35:AAB1048576 A36:B36 L36 V36 J36:K37 T36:U37 CW36:DZ37 A37 A38:AC1048576">
    <cfRule type="expression" dxfId="409" priority="1535">
      <formula>ROW()=CELL("FILA")</formula>
    </cfRule>
  </conditionalFormatting>
  <conditionalFormatting sqref="A1:CV1048576">
    <cfRule type="cellIs" priority="1347" operator="equal">
      <formula>0</formula>
    </cfRule>
  </conditionalFormatting>
  <conditionalFormatting sqref="B5:I32">
    <cfRule type="expression" dxfId="408" priority="1459">
      <formula>ROW()=CELL("FILA")</formula>
    </cfRule>
    <cfRule type="cellIs" dxfId="407" priority="1460" operator="lessThan">
      <formula>$AH$1</formula>
    </cfRule>
    <cfRule type="cellIs" dxfId="406" priority="1461" operator="greaterThan">
      <formula>$AG$1</formula>
    </cfRule>
  </conditionalFormatting>
  <hyperlinks>
    <hyperlink ref="A1" location="INDICE!A1" display="REGRESAR" xr:uid="{00000000-0004-0000-2000-000000000000}"/>
  </hyperlinks>
  <pageMargins left="0.7" right="0.7" top="0.75" bottom="0.75" header="0.3" footer="0.3"/>
  <pageSetup paperSize="9" scale="58" orientation="portrait" r:id="rId1"/>
  <colBreaks count="21" manualBreakCount="21">
    <brk id="9" max="1048575" man="1"/>
    <brk id="19" max="1048575" man="1"/>
    <brk id="29" max="1048575" man="1"/>
    <brk id="39" max="1048575" man="1"/>
    <brk id="49" max="1048575" man="1"/>
    <brk id="59" max="1048575" man="1"/>
    <brk id="69" max="1048575" man="1"/>
    <brk id="79" max="1048575" man="1"/>
    <brk id="89" max="1048575" man="1"/>
    <brk id="99" max="1048575" man="1"/>
    <brk id="109" max="1048575" man="1"/>
    <brk id="119" max="1048575" man="1"/>
    <brk id="181" max="1048575" man="1"/>
    <brk id="190" max="1048575" man="1"/>
    <brk id="201" max="1048575" man="1"/>
    <brk id="211" max="1048575" man="1"/>
    <brk id="221" max="1048575" man="1"/>
    <brk id="231" max="1048575" man="1"/>
    <brk id="241" max="1048575" man="1"/>
    <brk id="251" max="1048575" man="1"/>
    <brk id="261" max="1048575" man="1"/>
  </colBreaks>
  <drawing r:id="rId2"/>
  <legacyDrawing r:id="rId3"/>
  <picture r:id="rId4"/>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7"/>
  <dimension ref="A1:GT38"/>
  <sheetViews>
    <sheetView showGridLines="0" view="pageBreakPreview" topLeftCell="GF1" zoomScaleNormal="100" zoomScaleSheetLayoutView="100" workbookViewId="0">
      <selection activeCell="GS19" sqref="GS19"/>
    </sheetView>
  </sheetViews>
  <sheetFormatPr baseColWidth="10" defaultRowHeight="15" x14ac:dyDescent="0.25"/>
  <cols>
    <col min="1" max="1" width="23.7109375" customWidth="1"/>
    <col min="2" max="6" width="13.28515625" customWidth="1"/>
    <col min="7" max="7" width="2.140625" customWidth="1"/>
    <col min="8" max="8" width="23.7109375" customWidth="1"/>
    <col min="9" max="13" width="13.28515625" customWidth="1"/>
    <col min="14" max="14" width="2.140625" customWidth="1"/>
    <col min="15" max="15" width="23.7109375" customWidth="1"/>
    <col min="16" max="20" width="13.28515625" customWidth="1"/>
    <col min="21" max="21" width="2.140625" customWidth="1"/>
    <col min="22" max="22" width="23.7109375" customWidth="1"/>
    <col min="23" max="27" width="13.28515625" customWidth="1"/>
    <col min="28" max="28" width="2.140625" customWidth="1"/>
    <col min="29" max="29" width="23.7109375" customWidth="1"/>
    <col min="30" max="34" width="13.28515625" customWidth="1"/>
    <col min="35" max="35" width="2.140625" customWidth="1"/>
    <col min="36" max="36" width="23.7109375" customWidth="1"/>
    <col min="37" max="41" width="13.28515625" customWidth="1"/>
    <col min="42" max="42" width="2.140625" customWidth="1"/>
    <col min="43" max="43" width="23.7109375" customWidth="1"/>
    <col min="44" max="48" width="13.28515625" customWidth="1"/>
    <col min="49" max="49" width="2.140625" customWidth="1"/>
    <col min="50" max="50" width="23.7109375" customWidth="1"/>
    <col min="51" max="55" width="13.28515625" customWidth="1"/>
    <col min="56" max="56" width="2.140625" customWidth="1"/>
    <col min="57" max="57" width="23.7109375" customWidth="1"/>
    <col min="58" max="62" width="13.28515625" customWidth="1"/>
    <col min="63" max="63" width="2.140625" customWidth="1"/>
    <col min="64" max="64" width="23.7109375" customWidth="1"/>
    <col min="65" max="69" width="13.28515625" customWidth="1"/>
    <col min="70" max="70" width="2.140625" customWidth="1"/>
    <col min="71" max="71" width="32.85546875" customWidth="1"/>
    <col min="72" max="76" width="14.42578125" customWidth="1"/>
    <col min="77" max="77" width="2.5703125" customWidth="1"/>
    <col min="78" max="78" width="30.5703125" customWidth="1"/>
    <col min="79" max="83" width="19.28515625" customWidth="1"/>
    <col min="84" max="84" width="2.5703125" customWidth="1"/>
    <col min="85" max="85" width="30.5703125" customWidth="1"/>
    <col min="86" max="90" width="19.28515625" customWidth="1"/>
    <col min="91" max="91" width="2.5703125" customWidth="1"/>
    <col min="92" max="92" width="30.5703125" customWidth="1"/>
    <col min="93" max="97" width="19.28515625" customWidth="1"/>
    <col min="98" max="98" width="2.5703125" customWidth="1"/>
    <col min="99" max="99" width="30.5703125" customWidth="1"/>
    <col min="100" max="104" width="19.28515625" customWidth="1"/>
    <col min="105" max="105" width="2.5703125" customWidth="1"/>
    <col min="106" max="106" width="30.5703125" customWidth="1"/>
    <col min="107" max="111" width="19.28515625" customWidth="1"/>
    <col min="112" max="112" width="2.5703125" customWidth="1"/>
    <col min="113" max="113" width="30.5703125" customWidth="1"/>
    <col min="114" max="118" width="19.28515625" customWidth="1"/>
    <col min="119" max="119" width="2.5703125" customWidth="1"/>
    <col min="120" max="120" width="30.5703125" customWidth="1"/>
    <col min="121" max="125" width="19.28515625" customWidth="1"/>
    <col min="126" max="126" width="2.5703125" customWidth="1"/>
    <col min="127" max="127" width="30.5703125" customWidth="1"/>
    <col min="128" max="132" width="19.28515625" customWidth="1"/>
    <col min="133" max="133" width="2.85546875" customWidth="1"/>
    <col min="134" max="134" width="23.7109375" bestFit="1" customWidth="1"/>
    <col min="135" max="139" width="15.28515625" customWidth="1"/>
    <col min="140" max="140" width="2.85546875" customWidth="1"/>
    <col min="141" max="141" width="23.7109375" bestFit="1" customWidth="1"/>
    <col min="142" max="146" width="15.28515625" customWidth="1"/>
    <col min="147" max="147" width="2.85546875" customWidth="1"/>
    <col min="148" max="148" width="23.7109375" bestFit="1" customWidth="1"/>
    <col min="149" max="153" width="15.28515625" customWidth="1"/>
    <col min="154" max="154" width="2.85546875" customWidth="1"/>
    <col min="155" max="155" width="23.7109375" bestFit="1" customWidth="1"/>
    <col min="156" max="160" width="15.28515625" customWidth="1"/>
    <col min="161" max="161" width="2.85546875" customWidth="1"/>
    <col min="162" max="162" width="23.7109375" bestFit="1" customWidth="1"/>
    <col min="163" max="167" width="15.28515625" customWidth="1"/>
    <col min="168" max="168" width="2.85546875" customWidth="1"/>
    <col min="169" max="169" width="23.7109375" bestFit="1" customWidth="1"/>
    <col min="170" max="174" width="15.28515625" customWidth="1"/>
    <col min="175" max="175" width="2.85546875" customWidth="1"/>
    <col min="176" max="176" width="23.7109375" bestFit="1" customWidth="1"/>
    <col min="177" max="181" width="15.28515625" customWidth="1"/>
    <col min="182" max="182" width="2.85546875" customWidth="1"/>
    <col min="183" max="183" width="23.7109375" bestFit="1" customWidth="1"/>
    <col min="184" max="188" width="15.28515625" customWidth="1"/>
    <col min="189" max="189" width="2.85546875" customWidth="1"/>
    <col min="190" max="190" width="23.7109375" bestFit="1" customWidth="1"/>
    <col min="191" max="195" width="15.28515625" customWidth="1"/>
    <col min="196" max="196" width="2.85546875" customWidth="1"/>
    <col min="197" max="197" width="23.7109375" bestFit="1" customWidth="1"/>
    <col min="198" max="202" width="15.28515625" customWidth="1"/>
  </cols>
  <sheetData>
    <row r="1" spans="1:202" ht="23.25" x14ac:dyDescent="0.35">
      <c r="A1" s="312" t="s">
        <v>65</v>
      </c>
      <c r="W1" s="393">
        <v>1E-4</v>
      </c>
      <c r="X1" s="393">
        <v>9.0000000000000006E-5</v>
      </c>
      <c r="Y1" s="393"/>
      <c r="Z1" s="393"/>
      <c r="AA1" s="393"/>
      <c r="AB1" s="393"/>
      <c r="AC1" s="393"/>
      <c r="AD1" s="393">
        <v>1E-4</v>
      </c>
      <c r="AE1" s="393">
        <v>9.0000000000000006E-5</v>
      </c>
      <c r="AF1" s="393"/>
      <c r="AG1" s="393"/>
      <c r="AH1" s="393"/>
      <c r="AI1" s="393"/>
      <c r="AJ1" s="393"/>
      <c r="AK1" s="393">
        <v>1E-4</v>
      </c>
      <c r="AL1" s="393">
        <v>9.0000000000000006E-5</v>
      </c>
      <c r="AM1" s="393"/>
      <c r="AN1" s="393"/>
      <c r="AO1" s="393"/>
      <c r="AP1" s="393"/>
      <c r="AQ1" s="393"/>
      <c r="AR1" s="393">
        <v>1E-4</v>
      </c>
      <c r="AS1" s="393">
        <v>9.0000000000000006E-5</v>
      </c>
      <c r="AT1" s="393"/>
      <c r="AU1" s="393"/>
      <c r="AV1" s="393"/>
      <c r="AW1" s="393"/>
      <c r="AX1" s="393"/>
      <c r="AY1" s="393">
        <v>1E-4</v>
      </c>
      <c r="AZ1" s="393">
        <v>9.0000000000000006E-5</v>
      </c>
      <c r="BA1" s="393"/>
      <c r="BB1" s="393"/>
      <c r="BC1" s="393"/>
      <c r="BD1" s="393"/>
      <c r="BE1" s="393"/>
      <c r="BF1" s="393">
        <v>1E-4</v>
      </c>
      <c r="BG1" s="393">
        <v>9.0000000000000006E-5</v>
      </c>
      <c r="BH1" s="393"/>
      <c r="BI1" s="393"/>
      <c r="BJ1" s="393"/>
      <c r="BK1" s="393"/>
      <c r="BL1" s="393"/>
      <c r="BM1" s="393">
        <v>1E-4</v>
      </c>
      <c r="BN1" s="393">
        <v>9.0000000000000006E-5</v>
      </c>
      <c r="BO1" s="393"/>
      <c r="BP1" s="393"/>
      <c r="BQ1" s="393"/>
      <c r="BR1" s="393"/>
      <c r="BY1" s="393"/>
      <c r="CF1" s="393"/>
      <c r="CM1" s="393"/>
      <c r="CT1" s="393"/>
      <c r="DA1" s="393"/>
      <c r="DH1" s="393"/>
      <c r="DO1" s="393"/>
      <c r="DV1" s="393"/>
      <c r="EC1" s="393"/>
      <c r="EJ1" s="393"/>
      <c r="EQ1" s="393"/>
      <c r="EX1" s="393"/>
      <c r="FE1" s="393"/>
      <c r="FL1" s="393"/>
      <c r="FS1" s="393"/>
      <c r="FZ1" s="393"/>
      <c r="GG1" s="393"/>
      <c r="GN1" s="393"/>
    </row>
    <row r="2" spans="1:202" x14ac:dyDescent="0.25">
      <c r="A2" s="507" t="s">
        <v>274</v>
      </c>
      <c r="B2" s="507"/>
      <c r="C2" s="507"/>
      <c r="D2" s="507"/>
      <c r="E2" s="507"/>
      <c r="F2" s="507"/>
      <c r="G2" s="365"/>
      <c r="H2" s="507" t="s">
        <v>274</v>
      </c>
      <c r="I2" s="507"/>
      <c r="J2" s="507"/>
      <c r="K2" s="507"/>
      <c r="L2" s="507"/>
      <c r="M2" s="507"/>
      <c r="N2" s="365"/>
      <c r="O2" s="507" t="s">
        <v>274</v>
      </c>
      <c r="P2" s="507"/>
      <c r="Q2" s="507"/>
      <c r="R2" s="507"/>
      <c r="S2" s="507"/>
      <c r="T2" s="507"/>
      <c r="U2" s="365"/>
      <c r="V2" s="507" t="s">
        <v>274</v>
      </c>
      <c r="W2" s="507"/>
      <c r="X2" s="507"/>
      <c r="Y2" s="507"/>
      <c r="Z2" s="507"/>
      <c r="AA2" s="507"/>
      <c r="AB2" s="365"/>
      <c r="AC2" s="507" t="s">
        <v>274</v>
      </c>
      <c r="AD2" s="507"/>
      <c r="AE2" s="507"/>
      <c r="AF2" s="507"/>
      <c r="AG2" s="507"/>
      <c r="AH2" s="507"/>
      <c r="AI2" s="365"/>
      <c r="AJ2" s="507" t="s">
        <v>274</v>
      </c>
      <c r="AK2" s="507"/>
      <c r="AL2" s="507"/>
      <c r="AM2" s="507"/>
      <c r="AN2" s="507"/>
      <c r="AO2" s="507"/>
      <c r="AP2" s="365"/>
      <c r="AQ2" s="507" t="s">
        <v>274</v>
      </c>
      <c r="AR2" s="507"/>
      <c r="AS2" s="507"/>
      <c r="AT2" s="507"/>
      <c r="AU2" s="507"/>
      <c r="AV2" s="507"/>
      <c r="AW2" s="365"/>
      <c r="AX2" s="507" t="s">
        <v>274</v>
      </c>
      <c r="AY2" s="507"/>
      <c r="AZ2" s="507"/>
      <c r="BA2" s="507"/>
      <c r="BB2" s="507"/>
      <c r="BC2" s="507"/>
      <c r="BD2" s="365"/>
      <c r="BE2" s="507" t="s">
        <v>274</v>
      </c>
      <c r="BF2" s="507"/>
      <c r="BG2" s="507"/>
      <c r="BH2" s="507"/>
      <c r="BI2" s="507"/>
      <c r="BJ2" s="507"/>
      <c r="BK2" s="365"/>
      <c r="BL2" s="507" t="s">
        <v>274</v>
      </c>
      <c r="BM2" s="507"/>
      <c r="BN2" s="507"/>
      <c r="BO2" s="507"/>
      <c r="BP2" s="507"/>
      <c r="BQ2" s="507"/>
      <c r="BR2" s="365"/>
      <c r="BS2" s="507" t="s">
        <v>274</v>
      </c>
      <c r="BT2" s="507"/>
      <c r="BU2" s="507"/>
      <c r="BV2" s="507"/>
      <c r="BW2" s="507"/>
      <c r="BX2" s="507"/>
      <c r="BY2" s="365"/>
      <c r="BZ2" s="507" t="s">
        <v>274</v>
      </c>
      <c r="CA2" s="507"/>
      <c r="CB2" s="507"/>
      <c r="CC2" s="507"/>
      <c r="CD2" s="507"/>
      <c r="CE2" s="507"/>
      <c r="CF2" s="365"/>
      <c r="CG2" s="507" t="s">
        <v>274</v>
      </c>
      <c r="CH2" s="507"/>
      <c r="CI2" s="507"/>
      <c r="CJ2" s="507"/>
      <c r="CK2" s="507"/>
      <c r="CL2" s="507"/>
      <c r="CM2" s="365"/>
      <c r="CN2" s="507" t="s">
        <v>274</v>
      </c>
      <c r="CO2" s="507"/>
      <c r="CP2" s="507"/>
      <c r="CQ2" s="507"/>
      <c r="CR2" s="507"/>
      <c r="CS2" s="507"/>
      <c r="CT2" s="365"/>
      <c r="CU2" s="507" t="s">
        <v>274</v>
      </c>
      <c r="CV2" s="507"/>
      <c r="CW2" s="507"/>
      <c r="CX2" s="507"/>
      <c r="CY2" s="507"/>
      <c r="CZ2" s="507"/>
      <c r="DA2" s="365"/>
      <c r="DB2" s="507" t="s">
        <v>274</v>
      </c>
      <c r="DC2" s="507"/>
      <c r="DD2" s="507"/>
      <c r="DE2" s="507"/>
      <c r="DF2" s="507"/>
      <c r="DG2" s="507"/>
      <c r="DH2" s="365"/>
      <c r="DI2" s="507" t="s">
        <v>274</v>
      </c>
      <c r="DJ2" s="507"/>
      <c r="DK2" s="507"/>
      <c r="DL2" s="507"/>
      <c r="DM2" s="507"/>
      <c r="DN2" s="507"/>
      <c r="DO2" s="365"/>
      <c r="DP2" s="507" t="s">
        <v>274</v>
      </c>
      <c r="DQ2" s="507"/>
      <c r="DR2" s="507"/>
      <c r="DS2" s="507"/>
      <c r="DT2" s="507"/>
      <c r="DU2" s="507"/>
      <c r="DV2" s="365"/>
      <c r="DW2" s="507" t="s">
        <v>274</v>
      </c>
      <c r="DX2" s="507"/>
      <c r="DY2" s="507"/>
      <c r="DZ2" s="507"/>
      <c r="EA2" s="507"/>
      <c r="EB2" s="507"/>
      <c r="EC2" s="365"/>
      <c r="ED2" s="507" t="s">
        <v>274</v>
      </c>
      <c r="EE2" s="507"/>
      <c r="EF2" s="507"/>
      <c r="EG2" s="507"/>
      <c r="EH2" s="507"/>
      <c r="EI2" s="507"/>
      <c r="EJ2" s="365"/>
      <c r="EK2" s="507" t="s">
        <v>274</v>
      </c>
      <c r="EL2" s="507"/>
      <c r="EM2" s="507"/>
      <c r="EN2" s="507"/>
      <c r="EO2" s="507"/>
      <c r="EP2" s="507"/>
      <c r="EQ2" s="365"/>
      <c r="ER2" s="507" t="s">
        <v>274</v>
      </c>
      <c r="ES2" s="507"/>
      <c r="ET2" s="507"/>
      <c r="EU2" s="507"/>
      <c r="EV2" s="507"/>
      <c r="EW2" s="507"/>
      <c r="EX2" s="365"/>
      <c r="EY2" s="507" t="s">
        <v>274</v>
      </c>
      <c r="EZ2" s="507"/>
      <c r="FA2" s="507"/>
      <c r="FB2" s="507"/>
      <c r="FC2" s="507"/>
      <c r="FD2" s="507"/>
      <c r="FE2" s="365"/>
      <c r="FF2" s="507" t="s">
        <v>274</v>
      </c>
      <c r="FG2" s="507"/>
      <c r="FH2" s="507"/>
      <c r="FI2" s="507"/>
      <c r="FJ2" s="507"/>
      <c r="FK2" s="507"/>
      <c r="FL2" s="365"/>
      <c r="FM2" s="507" t="s">
        <v>274</v>
      </c>
      <c r="FN2" s="507"/>
      <c r="FO2" s="507"/>
      <c r="FP2" s="507"/>
      <c r="FQ2" s="507"/>
      <c r="FR2" s="507"/>
      <c r="FS2" s="365"/>
      <c r="FT2" s="507" t="s">
        <v>274</v>
      </c>
      <c r="FU2" s="507"/>
      <c r="FV2" s="507"/>
      <c r="FW2" s="507"/>
      <c r="FX2" s="507"/>
      <c r="FY2" s="507"/>
      <c r="FZ2" s="365"/>
      <c r="GA2" s="507" t="s">
        <v>274</v>
      </c>
      <c r="GB2" s="507"/>
      <c r="GC2" s="507"/>
      <c r="GD2" s="507"/>
      <c r="GE2" s="507"/>
      <c r="GF2" s="507"/>
      <c r="GG2" s="365"/>
      <c r="GH2" s="507" t="s">
        <v>274</v>
      </c>
      <c r="GI2" s="507"/>
      <c r="GJ2" s="507"/>
      <c r="GK2" s="507"/>
      <c r="GL2" s="507"/>
      <c r="GM2" s="507"/>
      <c r="GN2" s="365"/>
      <c r="GO2" s="507" t="s">
        <v>274</v>
      </c>
      <c r="GP2" s="507"/>
      <c r="GQ2" s="507"/>
      <c r="GR2" s="507"/>
      <c r="GS2" s="507"/>
      <c r="GT2" s="507"/>
    </row>
    <row r="3" spans="1:202" x14ac:dyDescent="0.25">
      <c r="A3" s="507" t="s">
        <v>291</v>
      </c>
      <c r="B3" s="507"/>
      <c r="C3" s="507"/>
      <c r="D3" s="507"/>
      <c r="E3" s="507"/>
      <c r="F3" s="507"/>
      <c r="G3" s="365"/>
      <c r="H3" s="507" t="s">
        <v>292</v>
      </c>
      <c r="I3" s="507"/>
      <c r="J3" s="507"/>
      <c r="K3" s="507"/>
      <c r="L3" s="507"/>
      <c r="M3" s="507"/>
      <c r="N3" s="365"/>
      <c r="O3" s="507" t="s">
        <v>293</v>
      </c>
      <c r="P3" s="507"/>
      <c r="Q3" s="507"/>
      <c r="R3" s="507"/>
      <c r="S3" s="507"/>
      <c r="T3" s="507"/>
      <c r="U3" s="365"/>
      <c r="V3" s="507" t="s">
        <v>300</v>
      </c>
      <c r="W3" s="507"/>
      <c r="X3" s="507"/>
      <c r="Y3" s="507"/>
      <c r="Z3" s="507"/>
      <c r="AA3" s="507"/>
      <c r="AB3" s="365"/>
      <c r="AC3" s="507" t="s">
        <v>306</v>
      </c>
      <c r="AD3" s="507"/>
      <c r="AE3" s="507"/>
      <c r="AF3" s="507"/>
      <c r="AG3" s="507"/>
      <c r="AH3" s="507"/>
      <c r="AI3" s="365"/>
      <c r="AJ3" s="507" t="s">
        <v>322</v>
      </c>
      <c r="AK3" s="507"/>
      <c r="AL3" s="507"/>
      <c r="AM3" s="507"/>
      <c r="AN3" s="507"/>
      <c r="AO3" s="507"/>
      <c r="AP3" s="365"/>
      <c r="AQ3" s="507" t="s">
        <v>324</v>
      </c>
      <c r="AR3" s="507"/>
      <c r="AS3" s="507"/>
      <c r="AT3" s="507"/>
      <c r="AU3" s="507"/>
      <c r="AV3" s="507"/>
      <c r="AW3" s="365"/>
      <c r="AX3" s="507" t="s">
        <v>333</v>
      </c>
      <c r="AY3" s="507"/>
      <c r="AZ3" s="507"/>
      <c r="BA3" s="507"/>
      <c r="BB3" s="507"/>
      <c r="BC3" s="507"/>
      <c r="BD3" s="365"/>
      <c r="BE3" s="507" t="s">
        <v>335</v>
      </c>
      <c r="BF3" s="507"/>
      <c r="BG3" s="507"/>
      <c r="BH3" s="507"/>
      <c r="BI3" s="507"/>
      <c r="BJ3" s="507"/>
      <c r="BK3" s="365"/>
      <c r="BL3" s="507" t="s">
        <v>344</v>
      </c>
      <c r="BM3" s="507"/>
      <c r="BN3" s="507"/>
      <c r="BO3" s="507"/>
      <c r="BP3" s="507"/>
      <c r="BQ3" s="507"/>
      <c r="BR3" s="365"/>
      <c r="BS3" s="507" t="s">
        <v>346</v>
      </c>
      <c r="BT3" s="507"/>
      <c r="BU3" s="507"/>
      <c r="BV3" s="507"/>
      <c r="BW3" s="507"/>
      <c r="BX3" s="507"/>
      <c r="BY3" s="365"/>
      <c r="BZ3" s="507" t="s">
        <v>355</v>
      </c>
      <c r="CA3" s="507"/>
      <c r="CB3" s="507"/>
      <c r="CC3" s="507"/>
      <c r="CD3" s="507"/>
      <c r="CE3" s="507"/>
      <c r="CF3" s="365"/>
      <c r="CG3" s="507" t="s">
        <v>356</v>
      </c>
      <c r="CH3" s="507"/>
      <c r="CI3" s="507"/>
      <c r="CJ3" s="507"/>
      <c r="CK3" s="507"/>
      <c r="CL3" s="507"/>
      <c r="CM3" s="365"/>
      <c r="CN3" s="507" t="s">
        <v>357</v>
      </c>
      <c r="CO3" s="507"/>
      <c r="CP3" s="507"/>
      <c r="CQ3" s="507"/>
      <c r="CR3" s="507"/>
      <c r="CS3" s="507"/>
      <c r="CT3" s="365"/>
      <c r="CU3" s="507" t="s">
        <v>369</v>
      </c>
      <c r="CV3" s="507"/>
      <c r="CW3" s="507"/>
      <c r="CX3" s="507"/>
      <c r="CY3" s="507"/>
      <c r="CZ3" s="507"/>
      <c r="DA3" s="365"/>
      <c r="DB3" s="507" t="s">
        <v>371</v>
      </c>
      <c r="DC3" s="507"/>
      <c r="DD3" s="507"/>
      <c r="DE3" s="507"/>
      <c r="DF3" s="507"/>
      <c r="DG3" s="507"/>
      <c r="DH3" s="365"/>
      <c r="DI3" s="507" t="s">
        <v>377</v>
      </c>
      <c r="DJ3" s="507"/>
      <c r="DK3" s="507"/>
      <c r="DL3" s="507"/>
      <c r="DM3" s="507"/>
      <c r="DN3" s="507"/>
      <c r="DO3" s="365"/>
      <c r="DP3" s="507" t="s">
        <v>381</v>
      </c>
      <c r="DQ3" s="507"/>
      <c r="DR3" s="507"/>
      <c r="DS3" s="507"/>
      <c r="DT3" s="507"/>
      <c r="DU3" s="507"/>
      <c r="DV3" s="365"/>
      <c r="DW3" s="507" t="s">
        <v>384</v>
      </c>
      <c r="DX3" s="507"/>
      <c r="DY3" s="507"/>
      <c r="DZ3" s="507"/>
      <c r="EA3" s="507"/>
      <c r="EB3" s="507"/>
      <c r="EC3" s="365"/>
      <c r="ED3" s="507" t="s">
        <v>390</v>
      </c>
      <c r="EE3" s="507"/>
      <c r="EF3" s="507"/>
      <c r="EG3" s="507"/>
      <c r="EH3" s="507"/>
      <c r="EI3" s="507"/>
      <c r="EJ3" s="365"/>
      <c r="EK3" s="507" t="s">
        <v>389</v>
      </c>
      <c r="EL3" s="507"/>
      <c r="EM3" s="507"/>
      <c r="EN3" s="507"/>
      <c r="EO3" s="507"/>
      <c r="EP3" s="507"/>
      <c r="EQ3" s="365"/>
      <c r="ER3" s="507" t="s">
        <v>393</v>
      </c>
      <c r="ES3" s="507"/>
      <c r="ET3" s="507"/>
      <c r="EU3" s="507"/>
      <c r="EV3" s="507"/>
      <c r="EW3" s="507"/>
      <c r="EX3" s="365"/>
      <c r="EY3" s="507" t="s">
        <v>399</v>
      </c>
      <c r="EZ3" s="507"/>
      <c r="FA3" s="507"/>
      <c r="FB3" s="507"/>
      <c r="FC3" s="507"/>
      <c r="FD3" s="507"/>
      <c r="FE3" s="365"/>
      <c r="FF3" s="507" t="s">
        <v>401</v>
      </c>
      <c r="FG3" s="507"/>
      <c r="FH3" s="507"/>
      <c r="FI3" s="507"/>
      <c r="FJ3" s="507"/>
      <c r="FK3" s="507"/>
      <c r="FL3" s="365"/>
      <c r="FM3" s="507" t="s">
        <v>402</v>
      </c>
      <c r="FN3" s="507"/>
      <c r="FO3" s="507"/>
      <c r="FP3" s="507"/>
      <c r="FQ3" s="507"/>
      <c r="FR3" s="507"/>
      <c r="FS3" s="365"/>
      <c r="FT3" s="507" t="s">
        <v>406</v>
      </c>
      <c r="FU3" s="507"/>
      <c r="FV3" s="507"/>
      <c r="FW3" s="507"/>
      <c r="FX3" s="507"/>
      <c r="FY3" s="507"/>
      <c r="FZ3" s="365"/>
      <c r="GA3" s="507" t="s">
        <v>415</v>
      </c>
      <c r="GB3" s="507"/>
      <c r="GC3" s="507"/>
      <c r="GD3" s="507"/>
      <c r="GE3" s="507"/>
      <c r="GF3" s="507"/>
      <c r="GG3" s="365"/>
      <c r="GH3" s="507" t="s">
        <v>418</v>
      </c>
      <c r="GI3" s="507"/>
      <c r="GJ3" s="507"/>
      <c r="GK3" s="507"/>
      <c r="GL3" s="507"/>
      <c r="GM3" s="507"/>
      <c r="GN3" s="365"/>
      <c r="GO3" s="507" t="s">
        <v>430</v>
      </c>
      <c r="GP3" s="507"/>
      <c r="GQ3" s="507"/>
      <c r="GR3" s="507"/>
      <c r="GS3" s="507"/>
      <c r="GT3" s="507"/>
    </row>
    <row r="4" spans="1:202" ht="30.75" thickBot="1" x14ac:dyDescent="0.3">
      <c r="A4" s="9" t="s">
        <v>275</v>
      </c>
      <c r="B4" s="9" t="s">
        <v>9</v>
      </c>
      <c r="C4" s="9" t="s">
        <v>10</v>
      </c>
      <c r="D4" s="9" t="s">
        <v>11</v>
      </c>
      <c r="E4" s="9" t="s">
        <v>12</v>
      </c>
      <c r="F4" s="22" t="s">
        <v>13</v>
      </c>
      <c r="G4" s="365"/>
      <c r="H4" s="9" t="s">
        <v>275</v>
      </c>
      <c r="I4" s="9" t="s">
        <v>9</v>
      </c>
      <c r="J4" s="9" t="s">
        <v>10</v>
      </c>
      <c r="K4" s="9" t="s">
        <v>11</v>
      </c>
      <c r="L4" s="9" t="s">
        <v>12</v>
      </c>
      <c r="M4" s="22" t="s">
        <v>13</v>
      </c>
      <c r="N4" s="365"/>
      <c r="O4" s="9" t="s">
        <v>275</v>
      </c>
      <c r="P4" s="9" t="s">
        <v>9</v>
      </c>
      <c r="Q4" s="9" t="s">
        <v>10</v>
      </c>
      <c r="R4" s="9" t="s">
        <v>11</v>
      </c>
      <c r="S4" s="9" t="s">
        <v>12</v>
      </c>
      <c r="T4" s="22" t="s">
        <v>13</v>
      </c>
      <c r="U4" s="365"/>
      <c r="V4" s="9" t="s">
        <v>275</v>
      </c>
      <c r="W4" s="9" t="s">
        <v>9</v>
      </c>
      <c r="X4" s="9" t="s">
        <v>10</v>
      </c>
      <c r="Y4" s="9" t="s">
        <v>11</v>
      </c>
      <c r="Z4" s="9" t="s">
        <v>12</v>
      </c>
      <c r="AA4" s="22" t="s">
        <v>13</v>
      </c>
      <c r="AB4" s="365"/>
      <c r="AC4" s="9" t="s">
        <v>275</v>
      </c>
      <c r="AD4" s="9" t="s">
        <v>9</v>
      </c>
      <c r="AE4" s="9" t="s">
        <v>10</v>
      </c>
      <c r="AF4" s="9" t="s">
        <v>11</v>
      </c>
      <c r="AG4" s="9" t="s">
        <v>12</v>
      </c>
      <c r="AH4" s="22" t="s">
        <v>13</v>
      </c>
      <c r="AI4" s="365"/>
      <c r="AJ4" s="9" t="s">
        <v>275</v>
      </c>
      <c r="AK4" s="9" t="s">
        <v>9</v>
      </c>
      <c r="AL4" s="9" t="s">
        <v>10</v>
      </c>
      <c r="AM4" s="9" t="s">
        <v>11</v>
      </c>
      <c r="AN4" s="9" t="s">
        <v>12</v>
      </c>
      <c r="AO4" s="22" t="s">
        <v>13</v>
      </c>
      <c r="AP4" s="365"/>
      <c r="AQ4" s="9" t="s">
        <v>275</v>
      </c>
      <c r="AR4" s="9" t="s">
        <v>9</v>
      </c>
      <c r="AS4" s="9" t="s">
        <v>10</v>
      </c>
      <c r="AT4" s="9" t="s">
        <v>11</v>
      </c>
      <c r="AU4" s="9" t="s">
        <v>12</v>
      </c>
      <c r="AV4" s="22" t="s">
        <v>13</v>
      </c>
      <c r="AW4" s="365"/>
      <c r="AX4" s="9" t="s">
        <v>275</v>
      </c>
      <c r="AY4" s="9" t="s">
        <v>9</v>
      </c>
      <c r="AZ4" s="9" t="s">
        <v>10</v>
      </c>
      <c r="BA4" s="9" t="s">
        <v>11</v>
      </c>
      <c r="BB4" s="9" t="s">
        <v>12</v>
      </c>
      <c r="BC4" s="22" t="s">
        <v>13</v>
      </c>
      <c r="BD4" s="365"/>
      <c r="BE4" s="9" t="s">
        <v>275</v>
      </c>
      <c r="BF4" s="9" t="s">
        <v>9</v>
      </c>
      <c r="BG4" s="9" t="s">
        <v>10</v>
      </c>
      <c r="BH4" s="9" t="s">
        <v>11</v>
      </c>
      <c r="BI4" s="9" t="s">
        <v>12</v>
      </c>
      <c r="BJ4" s="22" t="s">
        <v>13</v>
      </c>
      <c r="BK4" s="365"/>
      <c r="BL4" s="9" t="s">
        <v>275</v>
      </c>
      <c r="BM4" s="9" t="s">
        <v>9</v>
      </c>
      <c r="BN4" s="9" t="s">
        <v>10</v>
      </c>
      <c r="BO4" s="9" t="s">
        <v>11</v>
      </c>
      <c r="BP4" s="9" t="s">
        <v>12</v>
      </c>
      <c r="BQ4" s="22" t="s">
        <v>13</v>
      </c>
      <c r="BR4" s="365"/>
      <c r="BS4" s="9" t="s">
        <v>275</v>
      </c>
      <c r="BT4" s="9" t="s">
        <v>9</v>
      </c>
      <c r="BU4" s="9" t="s">
        <v>10</v>
      </c>
      <c r="BV4" s="9" t="s">
        <v>11</v>
      </c>
      <c r="BW4" s="9" t="s">
        <v>12</v>
      </c>
      <c r="BX4" s="22" t="s">
        <v>13</v>
      </c>
      <c r="BY4" s="365"/>
      <c r="BZ4" s="9" t="s">
        <v>275</v>
      </c>
      <c r="CA4" s="9" t="s">
        <v>9</v>
      </c>
      <c r="CB4" s="9" t="s">
        <v>10</v>
      </c>
      <c r="CC4" s="9" t="s">
        <v>11</v>
      </c>
      <c r="CD4" s="9" t="s">
        <v>12</v>
      </c>
      <c r="CE4" s="22" t="s">
        <v>13</v>
      </c>
      <c r="CF4" s="365"/>
      <c r="CG4" s="9" t="s">
        <v>275</v>
      </c>
      <c r="CH4" s="9" t="s">
        <v>9</v>
      </c>
      <c r="CI4" s="9" t="s">
        <v>10</v>
      </c>
      <c r="CJ4" s="9" t="s">
        <v>11</v>
      </c>
      <c r="CK4" s="9" t="s">
        <v>12</v>
      </c>
      <c r="CL4" s="22" t="s">
        <v>13</v>
      </c>
      <c r="CM4" s="365"/>
      <c r="CN4" s="9" t="s">
        <v>275</v>
      </c>
      <c r="CO4" s="9" t="s">
        <v>9</v>
      </c>
      <c r="CP4" s="9" t="s">
        <v>10</v>
      </c>
      <c r="CQ4" s="9" t="s">
        <v>11</v>
      </c>
      <c r="CR4" s="9" t="s">
        <v>12</v>
      </c>
      <c r="CS4" s="22" t="s">
        <v>13</v>
      </c>
      <c r="CT4" s="365"/>
      <c r="CU4" s="9" t="s">
        <v>275</v>
      </c>
      <c r="CV4" s="9" t="s">
        <v>9</v>
      </c>
      <c r="CW4" s="9" t="s">
        <v>10</v>
      </c>
      <c r="CX4" s="9" t="s">
        <v>11</v>
      </c>
      <c r="CY4" s="9" t="s">
        <v>12</v>
      </c>
      <c r="CZ4" s="22" t="s">
        <v>13</v>
      </c>
      <c r="DA4" s="365"/>
      <c r="DB4" s="9" t="s">
        <v>275</v>
      </c>
      <c r="DC4" s="9" t="s">
        <v>9</v>
      </c>
      <c r="DD4" s="9" t="s">
        <v>10</v>
      </c>
      <c r="DE4" s="9" t="s">
        <v>11</v>
      </c>
      <c r="DF4" s="9" t="s">
        <v>12</v>
      </c>
      <c r="DG4" s="22" t="s">
        <v>13</v>
      </c>
      <c r="DH4" s="365"/>
      <c r="DI4" s="9" t="s">
        <v>275</v>
      </c>
      <c r="DJ4" s="9" t="s">
        <v>9</v>
      </c>
      <c r="DK4" s="9" t="s">
        <v>10</v>
      </c>
      <c r="DL4" s="9" t="s">
        <v>11</v>
      </c>
      <c r="DM4" s="9" t="s">
        <v>12</v>
      </c>
      <c r="DN4" s="22" t="s">
        <v>13</v>
      </c>
      <c r="DO4" s="365"/>
      <c r="DP4" s="9" t="s">
        <v>275</v>
      </c>
      <c r="DQ4" s="9" t="s">
        <v>9</v>
      </c>
      <c r="DR4" s="9" t="s">
        <v>10</v>
      </c>
      <c r="DS4" s="9" t="s">
        <v>11</v>
      </c>
      <c r="DT4" s="9" t="s">
        <v>12</v>
      </c>
      <c r="DU4" s="22" t="s">
        <v>13</v>
      </c>
      <c r="DV4" s="365"/>
      <c r="DW4" s="9" t="s">
        <v>275</v>
      </c>
      <c r="DX4" s="9" t="s">
        <v>9</v>
      </c>
      <c r="DY4" s="9" t="s">
        <v>10</v>
      </c>
      <c r="DZ4" s="9" t="s">
        <v>11</v>
      </c>
      <c r="EA4" s="9" t="s">
        <v>12</v>
      </c>
      <c r="EB4" s="22" t="s">
        <v>13</v>
      </c>
      <c r="EC4" s="365"/>
      <c r="ED4" s="9" t="s">
        <v>275</v>
      </c>
      <c r="EE4" s="9" t="s">
        <v>9</v>
      </c>
      <c r="EF4" s="9" t="s">
        <v>10</v>
      </c>
      <c r="EG4" s="9" t="s">
        <v>11</v>
      </c>
      <c r="EH4" s="9" t="s">
        <v>12</v>
      </c>
      <c r="EI4" s="22" t="s">
        <v>13</v>
      </c>
      <c r="EJ4" s="365"/>
      <c r="EK4" s="9" t="s">
        <v>275</v>
      </c>
      <c r="EL4" s="9" t="s">
        <v>9</v>
      </c>
      <c r="EM4" s="9" t="s">
        <v>10</v>
      </c>
      <c r="EN4" s="9" t="s">
        <v>11</v>
      </c>
      <c r="EO4" s="9" t="s">
        <v>12</v>
      </c>
      <c r="EP4" s="22" t="s">
        <v>13</v>
      </c>
      <c r="EQ4" s="365"/>
      <c r="ER4" s="9" t="s">
        <v>275</v>
      </c>
      <c r="ES4" s="9" t="s">
        <v>9</v>
      </c>
      <c r="ET4" s="9" t="s">
        <v>10</v>
      </c>
      <c r="EU4" s="9" t="s">
        <v>11</v>
      </c>
      <c r="EV4" s="9" t="s">
        <v>12</v>
      </c>
      <c r="EW4" s="22" t="s">
        <v>13</v>
      </c>
      <c r="EX4" s="365"/>
      <c r="EY4" s="9" t="s">
        <v>275</v>
      </c>
      <c r="EZ4" s="9" t="s">
        <v>9</v>
      </c>
      <c r="FA4" s="9" t="s">
        <v>10</v>
      </c>
      <c r="FB4" s="9" t="s">
        <v>11</v>
      </c>
      <c r="FC4" s="9" t="s">
        <v>12</v>
      </c>
      <c r="FD4" s="22" t="s">
        <v>13</v>
      </c>
      <c r="FE4" s="365"/>
      <c r="FF4" s="9" t="s">
        <v>275</v>
      </c>
      <c r="FG4" s="9" t="s">
        <v>9</v>
      </c>
      <c r="FH4" s="9" t="s">
        <v>10</v>
      </c>
      <c r="FI4" s="9" t="s">
        <v>11</v>
      </c>
      <c r="FJ4" s="9" t="s">
        <v>12</v>
      </c>
      <c r="FK4" s="22" t="s">
        <v>13</v>
      </c>
      <c r="FL4" s="365"/>
      <c r="FM4" s="9" t="s">
        <v>275</v>
      </c>
      <c r="FN4" s="9" t="s">
        <v>9</v>
      </c>
      <c r="FO4" s="9" t="s">
        <v>10</v>
      </c>
      <c r="FP4" s="9" t="s">
        <v>11</v>
      </c>
      <c r="FQ4" s="9" t="s">
        <v>12</v>
      </c>
      <c r="FR4" s="22" t="s">
        <v>13</v>
      </c>
      <c r="FS4" s="365"/>
      <c r="FT4" s="9" t="s">
        <v>275</v>
      </c>
      <c r="FU4" s="9" t="s">
        <v>9</v>
      </c>
      <c r="FV4" s="9" t="s">
        <v>10</v>
      </c>
      <c r="FW4" s="9" t="s">
        <v>11</v>
      </c>
      <c r="FX4" s="9" t="s">
        <v>12</v>
      </c>
      <c r="FY4" s="22" t="s">
        <v>13</v>
      </c>
      <c r="FZ4" s="365"/>
      <c r="GA4" s="9" t="s">
        <v>275</v>
      </c>
      <c r="GB4" s="9" t="s">
        <v>9</v>
      </c>
      <c r="GC4" s="9" t="s">
        <v>10</v>
      </c>
      <c r="GD4" s="9" t="s">
        <v>11</v>
      </c>
      <c r="GE4" s="9" t="s">
        <v>12</v>
      </c>
      <c r="GF4" s="22" t="s">
        <v>13</v>
      </c>
      <c r="GG4" s="365"/>
      <c r="GH4" s="9" t="s">
        <v>275</v>
      </c>
      <c r="GI4" s="9" t="s">
        <v>9</v>
      </c>
      <c r="GJ4" s="9" t="s">
        <v>10</v>
      </c>
      <c r="GK4" s="9" t="s">
        <v>11</v>
      </c>
      <c r="GL4" s="9" t="s">
        <v>12</v>
      </c>
      <c r="GM4" s="22" t="s">
        <v>13</v>
      </c>
      <c r="GN4" s="365"/>
      <c r="GO4" s="9" t="s">
        <v>275</v>
      </c>
      <c r="GP4" s="9" t="s">
        <v>9</v>
      </c>
      <c r="GQ4" s="9" t="s">
        <v>10</v>
      </c>
      <c r="GR4" s="9" t="s">
        <v>11</v>
      </c>
      <c r="GS4" s="9" t="s">
        <v>12</v>
      </c>
      <c r="GT4" s="22" t="s">
        <v>13</v>
      </c>
    </row>
    <row r="5" spans="1:202" x14ac:dyDescent="0.25">
      <c r="A5" s="326" t="s">
        <v>276</v>
      </c>
      <c r="B5" s="383">
        <v>-4.0984342723707448E-2</v>
      </c>
      <c r="C5" s="327">
        <v>-4.1002059682904643E-2</v>
      </c>
      <c r="D5" s="327">
        <v>-4.1010397002056873E-2</v>
      </c>
      <c r="E5" s="327">
        <v>-4.1002059682904643E-2</v>
      </c>
      <c r="F5" s="328">
        <v>-4.0994321867297387E-2</v>
      </c>
      <c r="G5" s="365"/>
      <c r="H5" s="326" t="s">
        <v>276</v>
      </c>
      <c r="I5" s="383">
        <v>0</v>
      </c>
      <c r="J5" s="327">
        <v>0</v>
      </c>
      <c r="K5" s="327">
        <v>0</v>
      </c>
      <c r="L5" s="327">
        <v>0</v>
      </c>
      <c r="M5" s="328">
        <v>0</v>
      </c>
      <c r="N5" s="365"/>
      <c r="O5" s="326" t="s">
        <v>276</v>
      </c>
      <c r="P5" s="383">
        <v>7.6793407005058267E-3</v>
      </c>
      <c r="Q5" s="327">
        <v>7.6919234803455973E-3</v>
      </c>
      <c r="R5" s="327">
        <v>7.6978448972396599E-3</v>
      </c>
      <c r="S5" s="327">
        <v>7.6919234803455973E-3</v>
      </c>
      <c r="T5" s="328">
        <v>7.691923480345573E-3</v>
      </c>
      <c r="U5" s="365"/>
      <c r="V5" s="368" t="s">
        <v>276</v>
      </c>
      <c r="W5" s="383">
        <v>1.2608426270136286E-2</v>
      </c>
      <c r="X5" s="327">
        <v>1.2614622057001177E-2</v>
      </c>
      <c r="Y5" s="327">
        <v>1.2610248560390665E-2</v>
      </c>
      <c r="Z5" s="327">
        <v>1.2602230483271325E-2</v>
      </c>
      <c r="AA5" s="328">
        <v>1.2608426270136345E-2</v>
      </c>
      <c r="AB5" s="365"/>
      <c r="AC5" s="368" t="s">
        <v>276</v>
      </c>
      <c r="AD5" s="383">
        <v>1.777465047266498E-2</v>
      </c>
      <c r="AE5" s="327">
        <v>1.7768423113634812E-2</v>
      </c>
      <c r="AF5" s="327">
        <v>1.7765620501007818E-2</v>
      </c>
      <c r="AG5" s="327">
        <v>1.7780877907901768E-2</v>
      </c>
      <c r="AH5" s="328">
        <v>1.7774650472664924E-2</v>
      </c>
      <c r="AI5" s="365"/>
      <c r="AJ5" s="368" t="s">
        <v>276</v>
      </c>
      <c r="AK5" s="383">
        <v>1.6610556691114615E-2</v>
      </c>
      <c r="AL5" s="327">
        <v>1.6610556691114511E-2</v>
      </c>
      <c r="AM5" s="327">
        <v>1.6612456502673335E-2</v>
      </c>
      <c r="AN5" s="327">
        <v>1.6605266321990993E-2</v>
      </c>
      <c r="AO5" s="328">
        <v>1.6605266321991108E-2</v>
      </c>
      <c r="AP5" s="365"/>
      <c r="AQ5" s="368" t="s">
        <v>276</v>
      </c>
      <c r="AR5" s="383">
        <v>1.0506022956423019E-2</v>
      </c>
      <c r="AS5" s="327">
        <v>1.0506022956423054E-2</v>
      </c>
      <c r="AT5" s="327">
        <v>1.0509987553500895E-2</v>
      </c>
      <c r="AU5" s="327">
        <v>1.0509980596340254E-2</v>
      </c>
      <c r="AV5" s="328">
        <v>1.0509980596340321E-2</v>
      </c>
      <c r="AW5" s="365"/>
      <c r="AX5" s="368" t="s">
        <v>276</v>
      </c>
      <c r="AY5" s="383">
        <v>7.814859117179539E-3</v>
      </c>
      <c r="AZ5" s="327">
        <v>7.8207111908033689E-3</v>
      </c>
      <c r="BA5" s="327">
        <v>7.8247556993657642E-3</v>
      </c>
      <c r="BB5" s="327">
        <v>7.8220087174942724E-3</v>
      </c>
      <c r="BC5" s="328">
        <v>7.8161566363360337E-3</v>
      </c>
      <c r="BD5" s="365"/>
      <c r="BE5" s="368" t="s">
        <v>276</v>
      </c>
      <c r="BF5" s="383">
        <v>4.3738930987428995E-3</v>
      </c>
      <c r="BG5" s="327">
        <v>4.3680029730105412E-3</v>
      </c>
      <c r="BH5" s="327">
        <v>4.3652584981965234E-3</v>
      </c>
      <c r="BI5" s="327">
        <v>4.3680029730105412E-3</v>
      </c>
      <c r="BJ5" s="328">
        <v>4.373835031791686E-3</v>
      </c>
      <c r="BK5" s="365"/>
      <c r="BL5" s="368" t="s">
        <v>276</v>
      </c>
      <c r="BM5" s="383">
        <v>2.9999725383126792E-3</v>
      </c>
      <c r="BN5" s="327">
        <v>3.0000883399172174E-3</v>
      </c>
      <c r="BO5" s="327">
        <v>2.9999795134100287E-3</v>
      </c>
      <c r="BP5" s="327">
        <v>2.9999727117533707E-3</v>
      </c>
      <c r="BQ5" s="328">
        <v>2.9999727117532831E-3</v>
      </c>
      <c r="BR5" s="365"/>
      <c r="BS5" s="368" t="s">
        <v>276</v>
      </c>
      <c r="BT5" s="383">
        <v>5.0023877849164951E-3</v>
      </c>
      <c r="BU5" s="327">
        <v>5.0080939707584137E-3</v>
      </c>
      <c r="BV5" s="327">
        <v>5.0041342274087901E-3</v>
      </c>
      <c r="BW5" s="327">
        <v>5.0082098304231378E-3</v>
      </c>
      <c r="BX5" s="328">
        <v>5.0082098304231812E-3</v>
      </c>
      <c r="BY5" s="365"/>
      <c r="BZ5" s="368" t="s">
        <v>276</v>
      </c>
      <c r="CA5" s="383">
        <v>6.9989389464025055E-3</v>
      </c>
      <c r="CB5" s="327">
        <v>6.9932781206268561E-3</v>
      </c>
      <c r="CC5" s="327">
        <v>6.9959784618290836E-3</v>
      </c>
      <c r="CD5" s="327">
        <v>6.9919016265572054E-3</v>
      </c>
      <c r="CE5" s="328">
        <v>6.9919016265571621E-3</v>
      </c>
      <c r="CF5" s="365"/>
      <c r="CG5" s="368" t="s">
        <v>276</v>
      </c>
      <c r="CH5" s="383">
        <v>0.1059926994286782</v>
      </c>
      <c r="CI5" s="327">
        <v>0.10600966012763069</v>
      </c>
      <c r="CJ5" s="327">
        <v>0.10599911076754844</v>
      </c>
      <c r="CK5" s="327">
        <v>0.10599978083450104</v>
      </c>
      <c r="CL5" s="328">
        <v>0.10599978083450114</v>
      </c>
      <c r="CM5" s="365"/>
      <c r="CN5" s="368" t="s">
        <v>276</v>
      </c>
      <c r="CO5" s="383">
        <v>2.4976182506372029E-3</v>
      </c>
      <c r="CP5" s="327">
        <v>2.492430016272848E-3</v>
      </c>
      <c r="CQ5" s="327">
        <v>-8.2904191253983406E-2</v>
      </c>
      <c r="CR5" s="327">
        <v>-8.2910199499448986E-2</v>
      </c>
      <c r="CS5" s="328">
        <v>-8.2910199499449097E-2</v>
      </c>
      <c r="CT5" s="365"/>
      <c r="CU5" s="368" t="s">
        <v>276</v>
      </c>
      <c r="CV5" s="383">
        <v>4.7002619818154855E-3</v>
      </c>
      <c r="CW5" s="327">
        <v>4.6848031560778594E-3</v>
      </c>
      <c r="CX5" s="327">
        <v>2.2672321534741722E-2</v>
      </c>
      <c r="CY5" s="327">
        <v>2.2674438192783326E-2</v>
      </c>
      <c r="CZ5" s="328">
        <v>2.2674438192783326E-2</v>
      </c>
      <c r="DA5" s="365"/>
      <c r="DB5" s="368" t="s">
        <v>276</v>
      </c>
      <c r="DC5" s="383">
        <v>4.6015798757573726E-3</v>
      </c>
      <c r="DD5" s="327">
        <v>4.6016034031413616E-3</v>
      </c>
      <c r="DE5" s="327">
        <v>-2.7815459349120802E-2</v>
      </c>
      <c r="DF5" s="327">
        <v>-2.7816213129516199E-2</v>
      </c>
      <c r="DG5" s="328">
        <v>-2.7814382874671476E-2</v>
      </c>
      <c r="DH5" s="365"/>
      <c r="DI5" s="368" t="s">
        <v>276</v>
      </c>
      <c r="DJ5" s="383">
        <v>9.1355574216860688E-3</v>
      </c>
      <c r="DK5" s="327">
        <v>9.1406933897925716E-3</v>
      </c>
      <c r="DL5" s="327">
        <v>5.7275747508304924E-3</v>
      </c>
      <c r="DM5" s="327">
        <v>5.7382326695207689E-3</v>
      </c>
      <c r="DN5" s="328">
        <v>5.7363392478938686E-3</v>
      </c>
      <c r="DO5" s="365"/>
      <c r="DP5" s="368" t="s">
        <v>276</v>
      </c>
      <c r="DQ5" s="384">
        <v>1.0868468831954817E-2</v>
      </c>
      <c r="DR5" s="330">
        <v>1.0873512204962651E-2</v>
      </c>
      <c r="DS5" s="330">
        <v>2.8118021696330767E-2</v>
      </c>
      <c r="DT5" s="330">
        <v>2.8111908532407845E-2</v>
      </c>
      <c r="DU5" s="330">
        <v>2.8111908532407932E-2</v>
      </c>
      <c r="DV5" s="365"/>
      <c r="DW5" s="368" t="s">
        <v>276</v>
      </c>
      <c r="DX5" s="384">
        <v>7.0346995285254397E-3</v>
      </c>
      <c r="DY5" s="330">
        <v>7.0446426789599267E-3</v>
      </c>
      <c r="DZ5" s="330">
        <v>7.0428870696192187E-3</v>
      </c>
      <c r="EA5" s="330">
        <v>7.035175879397045E-3</v>
      </c>
      <c r="EB5" s="330">
        <v>7.0369965770883565E-3</v>
      </c>
      <c r="EC5" s="365"/>
      <c r="ED5" s="368" t="s">
        <v>276</v>
      </c>
      <c r="EE5" s="384">
        <v>5.9451559364858608E-3</v>
      </c>
      <c r="EF5" s="330">
        <v>5.9252506836827892E-3</v>
      </c>
      <c r="EG5" s="330">
        <v>1.5557001927077275E-2</v>
      </c>
      <c r="EH5" s="330">
        <v>1.5566692701553439E-2</v>
      </c>
      <c r="EI5" s="330">
        <v>1.5557624682474427E-2</v>
      </c>
      <c r="EJ5" s="365"/>
      <c r="EK5" s="368" t="s">
        <v>276</v>
      </c>
      <c r="EL5" s="384">
        <v>4.2108892117511797E-3</v>
      </c>
      <c r="EM5" s="330">
        <v>4.2158349914304021E-3</v>
      </c>
      <c r="EN5" s="330">
        <v>-0.11074947220267417</v>
      </c>
      <c r="EO5" s="330">
        <v>-0.11074675012550877</v>
      </c>
      <c r="EP5" s="330">
        <v>-0.11074041765323754</v>
      </c>
      <c r="EQ5" s="365"/>
      <c r="ER5" s="368" t="s">
        <v>276</v>
      </c>
      <c r="ES5" s="384">
        <v>3.2368808239332837E-3</v>
      </c>
      <c r="ET5" s="330">
        <v>3.236880823933256E-3</v>
      </c>
      <c r="EU5" s="330">
        <v>4.6634540649773959E-3</v>
      </c>
      <c r="EV5" s="330">
        <v>4.6606046774212871E-3</v>
      </c>
      <c r="EW5" s="330">
        <v>4.6606046774212411E-3</v>
      </c>
      <c r="EX5" s="365"/>
      <c r="EY5" s="368" t="s">
        <v>276</v>
      </c>
      <c r="EZ5" s="384">
        <v>2.004301916308157E-3</v>
      </c>
      <c r="FA5" s="330">
        <v>2.014078998826697E-3</v>
      </c>
      <c r="FB5" s="330">
        <v>1.415047895010769E-2</v>
      </c>
      <c r="FC5" s="330">
        <v>1.4144119370150338E-2</v>
      </c>
      <c r="FD5" s="330">
        <v>1.414411937015043E-2</v>
      </c>
      <c r="FE5" s="365"/>
      <c r="FF5" s="368" t="s">
        <v>276</v>
      </c>
      <c r="FG5" s="384">
        <v>0</v>
      </c>
      <c r="FH5" s="330">
        <v>0</v>
      </c>
      <c r="FI5" s="330">
        <v>-1.7961414166632054E-2</v>
      </c>
      <c r="FJ5" s="330">
        <v>-1.7955247459385558E-2</v>
      </c>
      <c r="FK5" s="330">
        <v>-1.7955247459385603E-2</v>
      </c>
      <c r="FL5" s="365"/>
      <c r="FM5" s="368" t="s">
        <v>276</v>
      </c>
      <c r="FN5" s="384">
        <v>2.4393813728838367E-3</v>
      </c>
      <c r="FO5" s="330">
        <v>2.439357570790157E-3</v>
      </c>
      <c r="FP5" s="330">
        <v>5.4742669905655038E-2</v>
      </c>
      <c r="FQ5" s="330">
        <v>5.4730548986182348E-2</v>
      </c>
      <c r="FR5" s="330">
        <v>5.473054898618239E-2</v>
      </c>
      <c r="FS5" s="365"/>
      <c r="FT5" s="368" t="s">
        <v>276</v>
      </c>
      <c r="FU5" s="384">
        <v>-1.3140604467806018E-3</v>
      </c>
      <c r="FV5" s="330">
        <v>-1.3237813424699231E-3</v>
      </c>
      <c r="FW5" s="330">
        <v>-2.5348152115693561E-2</v>
      </c>
      <c r="FX5" s="330">
        <v>-2.5336338182066504E-2</v>
      </c>
      <c r="FY5" s="330">
        <v>-2.5336338182066504E-2</v>
      </c>
      <c r="FZ5" s="365"/>
      <c r="GA5" s="368" t="s">
        <v>276</v>
      </c>
      <c r="GB5" s="384">
        <v>2.7046783625731328E-3</v>
      </c>
      <c r="GC5" s="330">
        <v>2.7095516569200515E-3</v>
      </c>
      <c r="GD5" s="330">
        <v>-5.0008930166100902E-3</v>
      </c>
      <c r="GE5" s="330">
        <v>-5.0037369207773007E-3</v>
      </c>
      <c r="GF5" s="330">
        <v>-5.0037369207773675E-3</v>
      </c>
      <c r="GG5" s="365"/>
      <c r="GH5" s="368" t="s">
        <v>276</v>
      </c>
      <c r="GI5" s="384">
        <v>4.5928410002186735E-3</v>
      </c>
      <c r="GJ5" s="330">
        <v>4.5685180505064694E-3</v>
      </c>
      <c r="GK5" s="330">
        <v>3.5168385733813881E-2</v>
      </c>
      <c r="GL5" s="330">
        <v>3.5168500080747803E-2</v>
      </c>
      <c r="GM5" s="330">
        <v>3.5168500080747733E-2</v>
      </c>
      <c r="GN5" s="365"/>
      <c r="GO5" s="368" t="s">
        <v>276</v>
      </c>
      <c r="GP5" s="384">
        <v>9.38558297048862E-3</v>
      </c>
      <c r="GQ5" s="330">
        <v>9.4051166931145517E-3</v>
      </c>
      <c r="GR5" s="330">
        <v>-2.3836201147125521E-2</v>
      </c>
      <c r="GS5" s="330">
        <v>-2.3832199546485241E-2</v>
      </c>
      <c r="GT5" s="330">
        <v>-2.3832199546485199E-2</v>
      </c>
    </row>
    <row r="6" spans="1:202" x14ac:dyDescent="0.25">
      <c r="A6" s="329" t="s">
        <v>234</v>
      </c>
      <c r="B6" s="384">
        <v>-7.3700477662264948E-3</v>
      </c>
      <c r="C6" s="330">
        <v>-7.376308099602857E-3</v>
      </c>
      <c r="D6" s="330">
        <v>-7.3981676821622848E-3</v>
      </c>
      <c r="E6" s="330">
        <v>-7.3893960674157495E-3</v>
      </c>
      <c r="F6" s="331">
        <v>-7.3915542411669916E-3</v>
      </c>
      <c r="G6" s="365"/>
      <c r="H6" s="329" t="s">
        <v>234</v>
      </c>
      <c r="I6" s="384">
        <v>0</v>
      </c>
      <c r="J6" s="330">
        <v>0</v>
      </c>
      <c r="K6" s="330">
        <v>0</v>
      </c>
      <c r="L6" s="330">
        <v>0</v>
      </c>
      <c r="M6" s="331">
        <v>8.4223221885017922E-8</v>
      </c>
      <c r="N6" s="365"/>
      <c r="O6" s="329" t="s">
        <v>234</v>
      </c>
      <c r="P6" s="384">
        <v>7.6917923706704599E-3</v>
      </c>
      <c r="Q6" s="330">
        <v>7.6917928545081563E-3</v>
      </c>
      <c r="R6" s="330">
        <v>0</v>
      </c>
      <c r="S6" s="330">
        <v>0</v>
      </c>
      <c r="T6" s="331">
        <v>0</v>
      </c>
      <c r="U6" s="365"/>
      <c r="V6" s="369" t="s">
        <v>234</v>
      </c>
      <c r="W6" s="384">
        <v>1.2614433001274418E-2</v>
      </c>
      <c r="X6" s="330">
        <v>1.2614683480584947E-2</v>
      </c>
      <c r="Y6" s="330">
        <v>0</v>
      </c>
      <c r="Z6" s="330">
        <v>0</v>
      </c>
      <c r="AA6" s="331">
        <v>-8.4223214791467408E-8</v>
      </c>
      <c r="AB6" s="365"/>
      <c r="AC6" s="369" t="s">
        <v>234</v>
      </c>
      <c r="AD6" s="384">
        <v>1.7773277667586726E-2</v>
      </c>
      <c r="AE6" s="330">
        <v>1.7773336026001497E-2</v>
      </c>
      <c r="AF6" s="330">
        <v>0</v>
      </c>
      <c r="AG6" s="330">
        <v>0</v>
      </c>
      <c r="AH6" s="331">
        <v>8.4223221885017922E-8</v>
      </c>
      <c r="AI6" s="365"/>
      <c r="AJ6" s="369" t="s">
        <v>234</v>
      </c>
      <c r="AK6" s="384">
        <v>1.6605855553011618E-2</v>
      </c>
      <c r="AL6" s="330">
        <v>1.6605548685704945E-2</v>
      </c>
      <c r="AM6" s="330">
        <v>1.6599949495797819E-2</v>
      </c>
      <c r="AN6" s="330">
        <v>1.6600016625662527E-2</v>
      </c>
      <c r="AO6" s="331">
        <v>1.6599995569858868E-2</v>
      </c>
      <c r="AP6" s="365"/>
      <c r="AQ6" s="369" t="s">
        <v>234</v>
      </c>
      <c r="AR6" s="384">
        <v>1.0506243779530878E-2</v>
      </c>
      <c r="AS6" s="330">
        <v>1.0506244405487421E-2</v>
      </c>
      <c r="AT6" s="330">
        <v>1.0499953215279819E-2</v>
      </c>
      <c r="AU6" s="330">
        <v>1.0499981918437637E-2</v>
      </c>
      <c r="AV6" s="331">
        <v>1.049994071194342E-2</v>
      </c>
      <c r="AW6" s="365"/>
      <c r="AX6" s="369" t="s">
        <v>234</v>
      </c>
      <c r="AY6" s="384">
        <v>7.8166248984045082E-3</v>
      </c>
      <c r="AZ6" s="330">
        <v>7.8166843192982016E-3</v>
      </c>
      <c r="BA6" s="330">
        <v>7.8000097805766017E-3</v>
      </c>
      <c r="BB6" s="330">
        <v>7.7951101186848823E-3</v>
      </c>
      <c r="BC6" s="331">
        <v>7.7951720883184536E-3</v>
      </c>
      <c r="BD6" s="365"/>
      <c r="BE6" s="369" t="s">
        <v>234</v>
      </c>
      <c r="BF6" s="384">
        <v>4.3675211575116531E-3</v>
      </c>
      <c r="BG6" s="330">
        <v>4.3673456493276844E-3</v>
      </c>
      <c r="BH6" s="330">
        <v>4.4000712648169385E-3</v>
      </c>
      <c r="BI6" s="330">
        <v>4.4047883562279358E-3</v>
      </c>
      <c r="BJ6" s="331">
        <v>4.4048086944579396E-3</v>
      </c>
      <c r="BK6" s="365"/>
      <c r="BL6" s="369" t="s">
        <v>234</v>
      </c>
      <c r="BM6" s="384">
        <v>3.00706989071149E-3</v>
      </c>
      <c r="BN6" s="330">
        <v>2.989770659986333E-3</v>
      </c>
      <c r="BO6" s="330">
        <v>2.9990489147136636E-3</v>
      </c>
      <c r="BP6" s="330">
        <v>2.9955615730294428E-3</v>
      </c>
      <c r="BQ6" s="331">
        <v>2.9955412633354051E-3</v>
      </c>
      <c r="BR6" s="365"/>
      <c r="BS6" s="369" t="s">
        <v>234</v>
      </c>
      <c r="BT6" s="384">
        <v>4.9943378146869166E-3</v>
      </c>
      <c r="BU6" s="330">
        <v>5.0176547110201827E-3</v>
      </c>
      <c r="BV6" s="330">
        <v>5.0019950977597772E-3</v>
      </c>
      <c r="BW6" s="330">
        <v>5.0027254557567626E-3</v>
      </c>
      <c r="BX6" s="331">
        <v>5.0027254557566707E-3</v>
      </c>
      <c r="BY6" s="365"/>
      <c r="BZ6" s="369" t="s">
        <v>234</v>
      </c>
      <c r="CA6" s="384">
        <v>6.9919967640344367E-3</v>
      </c>
      <c r="CB6" s="330">
        <v>6.9803994082841131E-3</v>
      </c>
      <c r="CC6" s="330">
        <v>7.0048069424158655E-3</v>
      </c>
      <c r="CD6" s="330">
        <v>7.0026998360814526E-3</v>
      </c>
      <c r="CE6" s="331">
        <v>7.0047086426897123E-3</v>
      </c>
      <c r="CF6" s="365"/>
      <c r="CG6" s="369" t="s">
        <v>234</v>
      </c>
      <c r="CH6" s="384">
        <v>7.3939115714572748E-2</v>
      </c>
      <c r="CI6" s="330">
        <v>7.3933801588394563E-2</v>
      </c>
      <c r="CJ6" s="330">
        <v>0.11999943675457994</v>
      </c>
      <c r="CK6" s="330">
        <v>0.12000143628289985</v>
      </c>
      <c r="CL6" s="331">
        <v>0.11999920206664721</v>
      </c>
      <c r="CM6" s="365"/>
      <c r="CN6" s="369" t="s">
        <v>234</v>
      </c>
      <c r="CO6" s="384">
        <v>5.9845044082287181E-3</v>
      </c>
      <c r="CP6" s="330">
        <v>6.0059418214461332E-3</v>
      </c>
      <c r="CQ6" s="330">
        <v>5.9970580469957905E-3</v>
      </c>
      <c r="CR6" s="330">
        <v>5.9951910232434024E-3</v>
      </c>
      <c r="CS6" s="331">
        <v>5.9951910232435646E-3</v>
      </c>
      <c r="CT6" s="365"/>
      <c r="CU6" s="369" t="s">
        <v>234</v>
      </c>
      <c r="CV6" s="384">
        <v>4.7006958092101281E-3</v>
      </c>
      <c r="CW6" s="330">
        <v>4.6953344097900472E-3</v>
      </c>
      <c r="CX6" s="330">
        <v>4.6865626874625079E-3</v>
      </c>
      <c r="CY6" s="330">
        <v>4.6847114812611206E-3</v>
      </c>
      <c r="CZ6" s="331">
        <v>4.6900229455256242E-3</v>
      </c>
      <c r="DA6" s="365"/>
      <c r="DB6" s="369" t="s">
        <v>234</v>
      </c>
      <c r="DC6" s="384">
        <v>4.5994026063281672E-3</v>
      </c>
      <c r="DD6" s="330">
        <v>4.5888050075070649E-3</v>
      </c>
      <c r="DE6" s="330">
        <v>-2.7129902601037363E-2</v>
      </c>
      <c r="DF6" s="330">
        <v>-2.7120758746841174E-2</v>
      </c>
      <c r="DG6" s="331">
        <v>-2.712942648445275E-2</v>
      </c>
      <c r="DH6" s="365"/>
      <c r="DI6" s="369" t="s">
        <v>234</v>
      </c>
      <c r="DJ6" s="384">
        <v>9.1566899092223684E-3</v>
      </c>
      <c r="DK6" s="330">
        <v>9.1567380962405236E-3</v>
      </c>
      <c r="DL6" s="330">
        <v>-9.1292673571154413E-3</v>
      </c>
      <c r="DM6" s="330">
        <v>-9.1401121592835366E-3</v>
      </c>
      <c r="DN6" s="331">
        <v>-9.1383339069322223E-3</v>
      </c>
      <c r="DO6" s="365"/>
      <c r="DP6" s="369" t="s">
        <v>234</v>
      </c>
      <c r="DQ6" s="384">
        <v>1.0846609130967657E-2</v>
      </c>
      <c r="DR6" s="330">
        <v>1.0867524665734922E-2</v>
      </c>
      <c r="DS6" s="330">
        <v>2.7640136265097499E-2</v>
      </c>
      <c r="DT6" s="330">
        <v>2.7651336499544727E-2</v>
      </c>
      <c r="DU6" s="330">
        <v>2.7649558978108862E-2</v>
      </c>
      <c r="DV6" s="365"/>
      <c r="DW6" s="369" t="s">
        <v>234</v>
      </c>
      <c r="DX6" s="384">
        <v>7.0675023859269239E-3</v>
      </c>
      <c r="DY6" s="330">
        <v>7.0364409227847962E-3</v>
      </c>
      <c r="DZ6" s="330">
        <v>1.9890002260227569E-2</v>
      </c>
      <c r="EA6" s="330">
        <v>1.9884301754685561E-2</v>
      </c>
      <c r="EB6" s="330">
        <v>1.9887930267722051E-2</v>
      </c>
      <c r="EC6" s="365"/>
      <c r="ED6" s="369" t="s">
        <v>234</v>
      </c>
      <c r="EE6" s="384">
        <v>5.9165535435289351E-3</v>
      </c>
      <c r="EF6" s="330">
        <v>5.9422576480954743E-3</v>
      </c>
      <c r="EG6" s="330">
        <v>2.2949447194109952E-2</v>
      </c>
      <c r="EH6" s="330">
        <v>2.2950133431008386E-2</v>
      </c>
      <c r="EI6" s="330">
        <v>2.2944900842446912E-2</v>
      </c>
      <c r="EJ6" s="365"/>
      <c r="EK6" s="369" t="s">
        <v>234</v>
      </c>
      <c r="EL6" s="384">
        <v>4.2267148749808225E-3</v>
      </c>
      <c r="EM6" s="330">
        <v>4.2164870755504718E-3</v>
      </c>
      <c r="EN6" s="330">
        <v>-1.0952507040897411E-2</v>
      </c>
      <c r="EO6" s="330">
        <v>-1.0946515529729554E-2</v>
      </c>
      <c r="EP6" s="330">
        <v>-1.0941456303230313E-2</v>
      </c>
      <c r="EQ6" s="365"/>
      <c r="ER6" s="369" t="s">
        <v>234</v>
      </c>
      <c r="ES6" s="384">
        <v>3.2200811359027353E-3</v>
      </c>
      <c r="ET6" s="330">
        <v>3.2251521298173936E-3</v>
      </c>
      <c r="EU6" s="330">
        <v>2.0091024143302171E-2</v>
      </c>
      <c r="EV6" s="330">
        <v>2.0087300109642395E-2</v>
      </c>
      <c r="EW6" s="330">
        <v>2.0087300109642395E-2</v>
      </c>
      <c r="EX6" s="365"/>
      <c r="EY6" s="369" t="s">
        <v>234</v>
      </c>
      <c r="EZ6" s="384">
        <v>6.9249627214598248E-3</v>
      </c>
      <c r="FA6" s="330">
        <v>6.9148183343780024E-3</v>
      </c>
      <c r="FB6" s="330">
        <v>9.960991088790035E-3</v>
      </c>
      <c r="FC6" s="330">
        <v>9.9675522206448246E-3</v>
      </c>
      <c r="FD6" s="330">
        <v>9.9675522206447483E-3</v>
      </c>
      <c r="FE6" s="365"/>
      <c r="FF6" s="369" t="s">
        <v>234</v>
      </c>
      <c r="FG6" s="384">
        <v>0</v>
      </c>
      <c r="FH6" s="330">
        <v>0</v>
      </c>
      <c r="FI6" s="330">
        <v>-5.1026434527887417E-2</v>
      </c>
      <c r="FJ6" s="330">
        <v>-5.1032599419696123E-2</v>
      </c>
      <c r="FK6" s="330">
        <v>-5.1032599419696088E-2</v>
      </c>
      <c r="FL6" s="365"/>
      <c r="FM6" s="369" t="s">
        <v>234</v>
      </c>
      <c r="FN6" s="384">
        <v>2.4346778444315413E-3</v>
      </c>
      <c r="FO6" s="330">
        <v>2.4497500050200344E-3</v>
      </c>
      <c r="FP6" s="330">
        <v>-1.8670184959296168E-4</v>
      </c>
      <c r="FQ6" s="330">
        <v>-1.7985611510799065E-4</v>
      </c>
      <c r="FR6" s="330">
        <v>-1.8514600084641378E-4</v>
      </c>
      <c r="FS6" s="365"/>
      <c r="FT6" s="369" t="s">
        <v>234</v>
      </c>
      <c r="FU6" s="384">
        <v>-1.3270569382542259E-3</v>
      </c>
      <c r="FV6" s="330">
        <v>-1.3220359353404744E-3</v>
      </c>
      <c r="FW6" s="330">
        <v>1.3507288956390782E-2</v>
      </c>
      <c r="FX6" s="330">
        <v>1.3502216860840388E-2</v>
      </c>
      <c r="FY6" s="330">
        <v>1.3507579164572351E-2</v>
      </c>
      <c r="FZ6" s="365"/>
      <c r="GA6" s="369" t="s">
        <v>234</v>
      </c>
      <c r="GB6" s="384">
        <v>2.7328569637707781E-3</v>
      </c>
      <c r="GC6" s="330">
        <v>2.7077441482640809E-3</v>
      </c>
      <c r="GD6" s="330">
        <v>1.9677688792806933E-2</v>
      </c>
      <c r="GE6" s="330">
        <v>1.9680723331836857E-2</v>
      </c>
      <c r="GF6" s="330">
        <v>1.9680723331836739E-2</v>
      </c>
      <c r="GG6" s="365"/>
      <c r="GH6" s="369" t="s">
        <v>234</v>
      </c>
      <c r="GI6" s="384">
        <v>4.5756863529529028E-3</v>
      </c>
      <c r="GJ6" s="330">
        <v>4.5807329172666894E-3</v>
      </c>
      <c r="GK6" s="330">
        <v>8.2154817259739929E-3</v>
      </c>
      <c r="GL6" s="330">
        <v>8.2015891218872785E-3</v>
      </c>
      <c r="GM6" s="330">
        <v>8.2015891218873566E-3</v>
      </c>
      <c r="GN6" s="365"/>
      <c r="GO6" s="369" t="s">
        <v>234</v>
      </c>
      <c r="GP6" s="384">
        <v>9.3834781093661522E-3</v>
      </c>
      <c r="GQ6" s="330">
        <v>9.3785468230422261E-3</v>
      </c>
      <c r="GR6" s="330">
        <v>-8.4113936149876663E-3</v>
      </c>
      <c r="GS6" s="330">
        <v>-8.409079368303431E-3</v>
      </c>
      <c r="GT6" s="330">
        <v>-8.4090793683033929E-3</v>
      </c>
    </row>
    <row r="7" spans="1:202" x14ac:dyDescent="0.25">
      <c r="A7" s="329" t="s">
        <v>229</v>
      </c>
      <c r="B7" s="384">
        <v>-1.1406121285089737E-2</v>
      </c>
      <c r="C7" s="330">
        <v>-1.1406265842035893E-2</v>
      </c>
      <c r="D7" s="330">
        <v>-1.1393921245695484E-2</v>
      </c>
      <c r="E7" s="330">
        <v>-1.1390246385664892E-2</v>
      </c>
      <c r="F7" s="331">
        <v>-1.1400755101175074E-2</v>
      </c>
      <c r="G7" s="365"/>
      <c r="H7" s="329" t="s">
        <v>229</v>
      </c>
      <c r="I7" s="384">
        <v>-1.0191654381129437E-2</v>
      </c>
      <c r="J7" s="330">
        <v>-1.0178965181272681E-2</v>
      </c>
      <c r="K7" s="330">
        <v>-1.0192491178118733E-2</v>
      </c>
      <c r="L7" s="330">
        <v>-1.0182670151002136E-2</v>
      </c>
      <c r="M7" s="331">
        <v>-1.0180546466846187E-2</v>
      </c>
      <c r="N7" s="365"/>
      <c r="O7" s="329" t="s">
        <v>229</v>
      </c>
      <c r="P7" s="384">
        <v>7.7062556663646305E-3</v>
      </c>
      <c r="Q7" s="330">
        <v>7.7192073565599305E-3</v>
      </c>
      <c r="R7" s="330">
        <v>7.7116102576658269E-3</v>
      </c>
      <c r="S7" s="330">
        <v>7.699310703602644E-3</v>
      </c>
      <c r="T7" s="331">
        <v>7.6949755061343295E-3</v>
      </c>
      <c r="U7" s="365"/>
      <c r="V7" s="369" t="s">
        <v>229</v>
      </c>
      <c r="W7" s="384">
        <v>1.2595591542959831E-2</v>
      </c>
      <c r="X7" s="330">
        <v>1.259542965838119E-2</v>
      </c>
      <c r="Y7" s="330">
        <v>1.2602490130579949E-2</v>
      </c>
      <c r="Z7" s="330">
        <v>1.2609380243153225E-2</v>
      </c>
      <c r="AA7" s="331">
        <v>1.261588762933169E-2</v>
      </c>
      <c r="AB7" s="365"/>
      <c r="AC7" s="369" t="s">
        <v>229</v>
      </c>
      <c r="AD7" s="384">
        <v>1.7769880053309713E-2</v>
      </c>
      <c r="AE7" s="330">
        <v>1.7769654507145939E-2</v>
      </c>
      <c r="AF7" s="330">
        <v>1.7783775678512543E-2</v>
      </c>
      <c r="AG7" s="330">
        <v>1.7779986999579309E-2</v>
      </c>
      <c r="AH7" s="331">
        <v>1.7779949230491456E-2</v>
      </c>
      <c r="AI7" s="365"/>
      <c r="AJ7" s="369" t="s">
        <v>229</v>
      </c>
      <c r="AK7" s="384">
        <v>1.661220926607215E-2</v>
      </c>
      <c r="AL7" s="330">
        <v>1.6599655800264412E-2</v>
      </c>
      <c r="AM7" s="330">
        <v>1.6602922977193735E-2</v>
      </c>
      <c r="AN7" s="330">
        <v>1.6605304681042894E-2</v>
      </c>
      <c r="AO7" s="331">
        <v>1.6603182885468269E-2</v>
      </c>
      <c r="AP7" s="365"/>
      <c r="AQ7" s="369" t="s">
        <v>229</v>
      </c>
      <c r="AR7" s="384">
        <v>1.0494123621990795E-2</v>
      </c>
      <c r="AS7" s="330">
        <v>1.0512400717101394E-2</v>
      </c>
      <c r="AT7" s="330">
        <v>1.0507668223991561E-2</v>
      </c>
      <c r="AU7" s="330">
        <v>1.0507514166050858E-2</v>
      </c>
      <c r="AV7" s="331">
        <v>1.0501355013550154E-2</v>
      </c>
      <c r="AW7" s="365"/>
      <c r="AX7" s="369" t="s">
        <v>229</v>
      </c>
      <c r="AY7" s="384">
        <v>7.8287656681538011E-3</v>
      </c>
      <c r="AZ7" s="330">
        <v>7.8000339913079589E-3</v>
      </c>
      <c r="BA7" s="330">
        <v>7.8152248737954379E-3</v>
      </c>
      <c r="BB7" s="330">
        <v>7.8144161495983088E-3</v>
      </c>
      <c r="BC7" s="331">
        <v>7.8205792419670742E-3</v>
      </c>
      <c r="BD7" s="365"/>
      <c r="BE7" s="369" t="s">
        <v>229</v>
      </c>
      <c r="BF7" s="384">
        <v>4.367459221638754E-3</v>
      </c>
      <c r="BG7" s="330">
        <v>4.3776828997408763E-3</v>
      </c>
      <c r="BH7" s="330">
        <v>4.3673994570313053E-3</v>
      </c>
      <c r="BI7" s="330">
        <v>4.367513671764349E-3</v>
      </c>
      <c r="BJ7" s="331">
        <v>4.3674531052421183E-3</v>
      </c>
      <c r="BK7" s="365"/>
      <c r="BL7" s="369" t="s">
        <v>229</v>
      </c>
      <c r="BM7" s="384">
        <v>2.9989224028078893E-3</v>
      </c>
      <c r="BN7" s="330">
        <v>2.9990426954012717E-3</v>
      </c>
      <c r="BO7" s="330">
        <v>2.999014591275041E-3</v>
      </c>
      <c r="BP7" s="330">
        <v>2.9989720012448622E-3</v>
      </c>
      <c r="BQ7" s="331">
        <v>2.9990323371217186E-3</v>
      </c>
      <c r="BR7" s="365"/>
      <c r="BS7" s="369" t="s">
        <v>229</v>
      </c>
      <c r="BT7" s="384">
        <v>5.0083702020806671E-3</v>
      </c>
      <c r="BU7" s="330">
        <v>5.0082506277651581E-3</v>
      </c>
      <c r="BV7" s="330">
        <v>5.0082269740782124E-3</v>
      </c>
      <c r="BW7" s="330">
        <v>5.0081564148947632E-3</v>
      </c>
      <c r="BX7" s="331">
        <v>5.0081563146724961E-3</v>
      </c>
      <c r="BY7" s="365"/>
      <c r="BZ7" s="369" t="s">
        <v>229</v>
      </c>
      <c r="CA7" s="384">
        <v>6.9911723955770342E-3</v>
      </c>
      <c r="CB7" s="330">
        <v>6.9914111842591048E-3</v>
      </c>
      <c r="CC7" s="330">
        <v>6.991392074276525E-3</v>
      </c>
      <c r="CD7" s="330">
        <v>6.9915332198185942E-3</v>
      </c>
      <c r="CE7" s="331">
        <v>6.9914335201518548E-3</v>
      </c>
      <c r="CF7" s="365"/>
      <c r="CG7" s="369" t="s">
        <v>229</v>
      </c>
      <c r="CH7" s="384">
        <v>9.8000034264197081E-2</v>
      </c>
      <c r="CI7" s="330">
        <v>9.8000081761453653E-2</v>
      </c>
      <c r="CJ7" s="330">
        <v>9.7999999162519627E-2</v>
      </c>
      <c r="CK7" s="330">
        <v>9.7999986711978765E-2</v>
      </c>
      <c r="CL7" s="331">
        <v>9.8000053784851895E-2</v>
      </c>
      <c r="CM7" s="365"/>
      <c r="CN7" s="369" t="s">
        <v>229</v>
      </c>
      <c r="CO7" s="384">
        <v>1.4000198534770391E-2</v>
      </c>
      <c r="CP7" s="330">
        <v>1.3999873454280561E-2</v>
      </c>
      <c r="CQ7" s="330">
        <v>1.3999956524242926E-2</v>
      </c>
      <c r="CR7" s="330">
        <v>1.399998768186937E-2</v>
      </c>
      <c r="CS7" s="331">
        <v>1.3999987933994675E-2</v>
      </c>
      <c r="CT7" s="365"/>
      <c r="CU7" s="369" t="s">
        <v>229</v>
      </c>
      <c r="CV7" s="384">
        <v>1.2969337604711688E-2</v>
      </c>
      <c r="CW7" s="330">
        <v>1.2969498851025564E-2</v>
      </c>
      <c r="CX7" s="330">
        <v>1.717602637620632E-2</v>
      </c>
      <c r="CY7" s="330">
        <v>1.7175968669092843E-2</v>
      </c>
      <c r="CZ7" s="331">
        <v>1.7176004494781415E-2</v>
      </c>
      <c r="DA7" s="365"/>
      <c r="DB7" s="369" t="s">
        <v>229</v>
      </c>
      <c r="DC7" s="384">
        <v>4.5954072118508365E-3</v>
      </c>
      <c r="DD7" s="330">
        <v>4.595511974354185E-3</v>
      </c>
      <c r="DE7" s="330">
        <v>-2.1577997110772972E-2</v>
      </c>
      <c r="DF7" s="330">
        <v>-2.1578039849355649E-2</v>
      </c>
      <c r="DG7" s="331">
        <v>-2.1578022012175322E-2</v>
      </c>
      <c r="DH7" s="365"/>
      <c r="DI7" s="369" t="s">
        <v>229</v>
      </c>
      <c r="DJ7" s="384">
        <v>9.1490327986555701E-3</v>
      </c>
      <c r="DK7" s="330">
        <v>9.1489797029303127E-3</v>
      </c>
      <c r="DL7" s="330">
        <v>-1.1181689671391966E-2</v>
      </c>
      <c r="DM7" s="330">
        <v>-1.1181626969017784E-2</v>
      </c>
      <c r="DN7" s="331">
        <v>-1.1181626569934419E-2</v>
      </c>
      <c r="DO7" s="365"/>
      <c r="DP7" s="369" t="s">
        <v>229</v>
      </c>
      <c r="DQ7" s="384">
        <v>1.0864940287522044E-2</v>
      </c>
      <c r="DR7" s="330">
        <v>1.0864733050477081E-2</v>
      </c>
      <c r="DS7" s="330">
        <v>3.1672991285834999E-2</v>
      </c>
      <c r="DT7" s="330">
        <v>3.1672990075363304E-2</v>
      </c>
      <c r="DU7" s="330">
        <v>3.167289869570445E-2</v>
      </c>
      <c r="DV7" s="365"/>
      <c r="DW7" s="369" t="s">
        <v>229</v>
      </c>
      <c r="DX7" s="384">
        <v>7.0467727528875628E-3</v>
      </c>
      <c r="DY7" s="330">
        <v>7.0469271741876501E-3</v>
      </c>
      <c r="DZ7" s="330">
        <v>1.7400285217783893E-2</v>
      </c>
      <c r="EA7" s="330">
        <v>1.740026605096107E-2</v>
      </c>
      <c r="EB7" s="330">
        <v>1.7400336937025397E-2</v>
      </c>
      <c r="EC7" s="365"/>
      <c r="ED7" s="369" t="s">
        <v>229</v>
      </c>
      <c r="EE7" s="384">
        <v>5.9371723071706597E-3</v>
      </c>
      <c r="EF7" s="330">
        <v>5.9372230630784098E-3</v>
      </c>
      <c r="EG7" s="330">
        <v>1.7346646621242749E-2</v>
      </c>
      <c r="EH7" s="330">
        <v>1.7346658442411532E-2</v>
      </c>
      <c r="EI7" s="330">
        <v>1.7346640950108478E-2</v>
      </c>
      <c r="EJ7" s="365"/>
      <c r="EK7" s="369" t="s">
        <v>229</v>
      </c>
      <c r="EL7" s="384">
        <v>4.2158794678774101E-3</v>
      </c>
      <c r="EM7" s="330">
        <v>4.2157278861479977E-3</v>
      </c>
      <c r="EN7" s="330">
        <v>-1.1572245079490388E-2</v>
      </c>
      <c r="EO7" s="330">
        <v>-1.1572262629386787E-2</v>
      </c>
      <c r="EP7" s="330">
        <v>-1.1572262629386864E-2</v>
      </c>
      <c r="EQ7" s="365"/>
      <c r="ER7" s="369" t="s">
        <v>229</v>
      </c>
      <c r="ES7" s="384">
        <v>5.1696581413448192E-3</v>
      </c>
      <c r="ET7" s="330">
        <v>5.1697591498787686E-3</v>
      </c>
      <c r="EU7" s="330">
        <v>2.6209715867189932E-2</v>
      </c>
      <c r="EV7" s="330">
        <v>2.6209703481146523E-2</v>
      </c>
      <c r="EW7" s="330">
        <v>2.6209703481146485E-2</v>
      </c>
      <c r="EX7" s="365"/>
      <c r="EY7" s="369" t="s">
        <v>229</v>
      </c>
      <c r="EZ7" s="384">
        <v>1.8607327163049081E-3</v>
      </c>
      <c r="FA7" s="330">
        <v>1.860682730200944E-3</v>
      </c>
      <c r="FB7" s="330">
        <v>-5.103816433149231E-2</v>
      </c>
      <c r="FC7" s="330">
        <v>-5.1033812600097171E-2</v>
      </c>
      <c r="FD7" s="330">
        <v>-5.1033812600097102E-2</v>
      </c>
      <c r="FE7" s="365"/>
      <c r="FF7" s="369" t="s">
        <v>229</v>
      </c>
      <c r="FG7" s="384">
        <v>0</v>
      </c>
      <c r="FH7" s="330">
        <v>0</v>
      </c>
      <c r="FI7" s="330">
        <v>-2.5518633268628427E-2</v>
      </c>
      <c r="FJ7" s="330">
        <v>-2.552595261422418E-2</v>
      </c>
      <c r="FK7" s="330">
        <v>-2.552595261422418E-2</v>
      </c>
      <c r="FL7" s="365"/>
      <c r="FM7" s="369" t="s">
        <v>229</v>
      </c>
      <c r="FN7" s="384">
        <v>2.4305504449605459E-3</v>
      </c>
      <c r="FO7" s="330">
        <v>2.435589786329166E-3</v>
      </c>
      <c r="FP7" s="330">
        <v>3.2416693725411068E-2</v>
      </c>
      <c r="FQ7" s="330">
        <v>3.2421621621621634E-2</v>
      </c>
      <c r="FR7" s="330">
        <v>3.2421621621621675E-2</v>
      </c>
      <c r="FS7" s="365"/>
      <c r="FT7" s="369" t="s">
        <v>229</v>
      </c>
      <c r="FU7" s="384">
        <v>-1.3189657317770518E-3</v>
      </c>
      <c r="FV7" s="330">
        <v>-1.3139819626112902E-3</v>
      </c>
      <c r="FW7" s="330">
        <v>1.1977603666198575E-2</v>
      </c>
      <c r="FX7" s="330">
        <v>1.197572749452871E-2</v>
      </c>
      <c r="FY7" s="330">
        <v>1.1973947371176644E-2</v>
      </c>
      <c r="FZ7" s="365"/>
      <c r="GA7" s="369" t="s">
        <v>229</v>
      </c>
      <c r="GB7" s="384">
        <v>2.7166708198354886E-3</v>
      </c>
      <c r="GC7" s="330">
        <v>2.7067759105316616E-3</v>
      </c>
      <c r="GD7" s="330">
        <v>1.7869831460393743E-2</v>
      </c>
      <c r="GE7" s="330">
        <v>1.7869849829273143E-2</v>
      </c>
      <c r="GF7" s="330">
        <v>1.7871623078183262E-2</v>
      </c>
      <c r="GG7" s="365"/>
      <c r="GH7" s="369" t="s">
        <v>229</v>
      </c>
      <c r="GI7" s="384">
        <v>1.8173901849499142E-3</v>
      </c>
      <c r="GJ7" s="330">
        <v>1.817340301295616E-3</v>
      </c>
      <c r="GK7" s="330">
        <v>-1.7584331658459316E-3</v>
      </c>
      <c r="GL7" s="330">
        <v>-1.7584690238839442E-3</v>
      </c>
      <c r="GM7" s="330">
        <v>-1.7584521107838183E-3</v>
      </c>
      <c r="GN7" s="365"/>
      <c r="GO7" s="369" t="s">
        <v>229</v>
      </c>
      <c r="GP7" s="384">
        <v>4.7401341779091395E-2</v>
      </c>
      <c r="GQ7" s="330">
        <v>4.7405457292381589E-2</v>
      </c>
      <c r="GR7" s="330">
        <v>7.4964195507743331E-2</v>
      </c>
      <c r="GS7" s="330">
        <v>7.4964245227027909E-2</v>
      </c>
      <c r="GT7" s="330">
        <v>7.4964245227027951E-2</v>
      </c>
    </row>
    <row r="8" spans="1:202" x14ac:dyDescent="0.25">
      <c r="A8" s="329" t="s">
        <v>23</v>
      </c>
      <c r="B8" s="384"/>
      <c r="C8" s="330"/>
      <c r="D8" s="330"/>
      <c r="E8" s="330">
        <v>0</v>
      </c>
      <c r="F8" s="331">
        <v>0</v>
      </c>
      <c r="G8" s="365"/>
      <c r="H8" s="329" t="s">
        <v>23</v>
      </c>
      <c r="I8" s="384"/>
      <c r="J8" s="330"/>
      <c r="K8" s="330"/>
      <c r="L8" s="330">
        <v>1.6794997674729134E-6</v>
      </c>
      <c r="M8" s="331">
        <v>1.029240773421821E-5</v>
      </c>
      <c r="N8" s="365"/>
      <c r="O8" s="329" t="s">
        <v>23</v>
      </c>
      <c r="P8" s="384"/>
      <c r="Q8" s="330"/>
      <c r="R8" s="330"/>
      <c r="S8" s="330">
        <v>1.0178655841748988E-2</v>
      </c>
      <c r="T8" s="331">
        <v>1.0174349439321554E-2</v>
      </c>
      <c r="U8" s="365"/>
      <c r="V8" s="369" t="s">
        <v>23</v>
      </c>
      <c r="W8" s="384"/>
      <c r="X8" s="330"/>
      <c r="Y8" s="330"/>
      <c r="Z8" s="330">
        <v>1.0691630857376731E-2</v>
      </c>
      <c r="AA8" s="331">
        <v>1.0695939464989817E-2</v>
      </c>
      <c r="AB8" s="365"/>
      <c r="AC8" s="369" t="s">
        <v>23</v>
      </c>
      <c r="AD8" s="384"/>
      <c r="AE8" s="330"/>
      <c r="AF8" s="330"/>
      <c r="AG8" s="330">
        <v>1.5614718833831089E-2</v>
      </c>
      <c r="AH8" s="331">
        <v>1.5614718833831162E-2</v>
      </c>
      <c r="AI8" s="365"/>
      <c r="AJ8" s="369" t="s">
        <v>23</v>
      </c>
      <c r="AK8" s="384"/>
      <c r="AL8" s="330"/>
      <c r="AM8" s="330"/>
      <c r="AN8" s="330">
        <v>2.0769479953153373E-2</v>
      </c>
      <c r="AO8" s="331">
        <v>2.0770788168747376E-2</v>
      </c>
      <c r="AP8" s="365"/>
      <c r="AQ8" s="369" t="s">
        <v>23</v>
      </c>
      <c r="AR8" s="384"/>
      <c r="AS8" s="330"/>
      <c r="AT8" s="330"/>
      <c r="AU8" s="330">
        <v>1.9602338610260176E-2</v>
      </c>
      <c r="AV8" s="331">
        <v>1.9601031892146195E-2</v>
      </c>
      <c r="AW8" s="365"/>
      <c r="AX8" s="369" t="s">
        <v>23</v>
      </c>
      <c r="AY8" s="384"/>
      <c r="AZ8" s="330"/>
      <c r="BA8" s="330"/>
      <c r="BB8" s="330">
        <v>1.0821811216855166E-2</v>
      </c>
      <c r="BC8" s="331">
        <v>1.0823806388539758E-2</v>
      </c>
      <c r="BD8" s="365"/>
      <c r="BE8" s="369" t="s">
        <v>23</v>
      </c>
      <c r="BF8" s="384"/>
      <c r="BG8" s="330"/>
      <c r="BH8" s="330"/>
      <c r="BI8" s="330">
        <v>7.3668565473300439E-3</v>
      </c>
      <c r="BJ8" s="331">
        <v>7.364848460923547E-3</v>
      </c>
      <c r="BK8" s="365"/>
      <c r="BL8" s="369" t="s">
        <v>23</v>
      </c>
      <c r="BM8" s="384"/>
      <c r="BN8" s="330"/>
      <c r="BO8" s="330"/>
      <c r="BP8" s="330">
        <v>5.998985434579049E-3</v>
      </c>
      <c r="BQ8" s="331">
        <v>5.998946364580658E-3</v>
      </c>
      <c r="BR8" s="365"/>
      <c r="BS8" s="369" t="s">
        <v>23</v>
      </c>
      <c r="BT8" s="384"/>
      <c r="BU8" s="330"/>
      <c r="BV8" s="330"/>
      <c r="BW8" s="330">
        <v>8.0128472935971033E-3</v>
      </c>
      <c r="BX8" s="331">
        <v>8.0090108066768733E-3</v>
      </c>
      <c r="BY8" s="365"/>
      <c r="BZ8" s="369" t="s">
        <v>23</v>
      </c>
      <c r="CA8" s="384"/>
      <c r="CB8" s="330"/>
      <c r="CC8" s="330"/>
      <c r="CD8" s="330">
        <v>1.0730491438375908E-2</v>
      </c>
      <c r="CE8" s="331">
        <v>1.0734426324535426E-2</v>
      </c>
      <c r="CF8" s="365"/>
      <c r="CG8" s="369" t="s">
        <v>23</v>
      </c>
      <c r="CH8" s="384"/>
      <c r="CI8" s="330"/>
      <c r="CJ8" s="330"/>
      <c r="CK8" s="330">
        <v>1.9997343506007775E-2</v>
      </c>
      <c r="CL8" s="331">
        <v>1.9997314257122208E-2</v>
      </c>
      <c r="CM8" s="365"/>
      <c r="CN8" s="369" t="s">
        <v>23</v>
      </c>
      <c r="CO8" s="384"/>
      <c r="CP8" s="330"/>
      <c r="CQ8" s="330"/>
      <c r="CR8" s="330">
        <v>1.9997343506007775E-2</v>
      </c>
      <c r="CS8" s="331">
        <v>1.9997314257122208E-2</v>
      </c>
      <c r="CT8" s="365"/>
      <c r="CU8" s="369" t="s">
        <v>23</v>
      </c>
      <c r="CV8" s="384"/>
      <c r="CW8" s="330"/>
      <c r="CX8" s="330"/>
      <c r="CY8" s="330">
        <v>5.99393180709085E-3</v>
      </c>
      <c r="CZ8" s="331">
        <v>5.99393180709085E-3</v>
      </c>
      <c r="DA8" s="365"/>
      <c r="DB8" s="369" t="s">
        <v>23</v>
      </c>
      <c r="DC8" s="384"/>
      <c r="DD8" s="330"/>
      <c r="DE8" s="330"/>
      <c r="DF8" s="330">
        <v>6.0004007297500238E-3</v>
      </c>
      <c r="DG8" s="331">
        <v>6.0004007297499431E-3</v>
      </c>
      <c r="DH8" s="365"/>
      <c r="DI8" s="369" t="s">
        <v>23</v>
      </c>
      <c r="DJ8" s="384"/>
      <c r="DK8" s="330"/>
      <c r="DL8" s="330"/>
      <c r="DM8" s="330">
        <v>-0.10351587068640195</v>
      </c>
      <c r="DN8" s="331">
        <v>-0.10351587068640195</v>
      </c>
      <c r="DO8" s="365"/>
      <c r="DP8" s="369" t="s">
        <v>23</v>
      </c>
      <c r="DQ8" s="384"/>
      <c r="DR8" s="330"/>
      <c r="DS8" s="330"/>
      <c r="DT8" s="330">
        <v>2.6917365325475593E-2</v>
      </c>
      <c r="DU8" s="330">
        <v>2.6921263003628893E-2</v>
      </c>
      <c r="DV8" s="365"/>
      <c r="DW8" s="369" t="s">
        <v>23</v>
      </c>
      <c r="DX8" s="384"/>
      <c r="DY8" s="330"/>
      <c r="DZ8" s="330"/>
      <c r="EA8" s="330">
        <v>7.1837673502385513E-2</v>
      </c>
      <c r="EB8" s="330">
        <v>7.1839298591869855E-2</v>
      </c>
      <c r="EC8" s="365"/>
      <c r="ED8" s="369" t="s">
        <v>23</v>
      </c>
      <c r="EE8" s="384"/>
      <c r="EF8" s="330"/>
      <c r="EG8" s="330"/>
      <c r="EH8" s="330">
        <v>1.31623677389198E-2</v>
      </c>
      <c r="EI8" s="330">
        <v>1.3155215609203453E-2</v>
      </c>
      <c r="EJ8" s="365"/>
      <c r="EK8" s="369" t="s">
        <v>23</v>
      </c>
      <c r="EL8" s="384"/>
      <c r="EM8" s="330"/>
      <c r="EN8" s="330"/>
      <c r="EO8" s="330">
        <v>-2.002705224858712E-2</v>
      </c>
      <c r="EP8" s="330">
        <v>-2.0025339682817177E-2</v>
      </c>
      <c r="EQ8" s="365"/>
      <c r="ER8" s="369" t="s">
        <v>23</v>
      </c>
      <c r="ES8" s="384"/>
      <c r="ET8" s="330"/>
      <c r="EU8" s="330"/>
      <c r="EV8" s="330">
        <v>-4.2103123227870472E-2</v>
      </c>
      <c r="EW8" s="330">
        <v>-4.2104906502890671E-2</v>
      </c>
      <c r="EX8" s="365"/>
      <c r="EY8" s="369" t="s">
        <v>23</v>
      </c>
      <c r="EZ8" s="384"/>
      <c r="FA8" s="330"/>
      <c r="FB8" s="330"/>
      <c r="FC8" s="330">
        <v>1.7983602528874446E-3</v>
      </c>
      <c r="FD8" s="330">
        <v>1.7965019407806535E-3</v>
      </c>
      <c r="FE8" s="365"/>
      <c r="FF8" s="369" t="s">
        <v>23</v>
      </c>
      <c r="FG8" s="384"/>
      <c r="FH8" s="330"/>
      <c r="FI8" s="330"/>
      <c r="FJ8" s="330">
        <v>6.0766889292763115E-3</v>
      </c>
      <c r="FK8" s="330">
        <v>6.0804281572884268E-3</v>
      </c>
      <c r="FL8" s="365"/>
      <c r="FM8" s="369" t="s">
        <v>23</v>
      </c>
      <c r="FN8" s="384"/>
      <c r="FO8" s="330"/>
      <c r="FP8" s="330"/>
      <c r="FQ8" s="330">
        <v>4.0562106569731003E-3</v>
      </c>
      <c r="FR8" s="330">
        <v>4.0562106569729745E-3</v>
      </c>
      <c r="FS8" s="365"/>
      <c r="FT8" s="369" t="s">
        <v>23</v>
      </c>
      <c r="FU8" s="384"/>
      <c r="FV8" s="330"/>
      <c r="FW8" s="330"/>
      <c r="FX8" s="330">
        <v>9.0741517472791938E-2</v>
      </c>
      <c r="FY8" s="330">
        <v>9.0741517472791938E-2</v>
      </c>
      <c r="FZ8" s="365"/>
      <c r="GA8" s="369" t="s">
        <v>23</v>
      </c>
      <c r="GB8" s="384"/>
      <c r="GC8" s="330"/>
      <c r="GD8" s="330"/>
      <c r="GE8" s="330">
        <v>-4.4566125947439271E-2</v>
      </c>
      <c r="GF8" s="330">
        <v>-4.4566159679144034E-2</v>
      </c>
      <c r="GG8" s="365"/>
      <c r="GH8" s="369" t="s">
        <v>23</v>
      </c>
      <c r="GI8" s="384"/>
      <c r="GJ8" s="330"/>
      <c r="GK8" s="330"/>
      <c r="GL8" s="330">
        <v>-5.3359412517203358E-2</v>
      </c>
      <c r="GM8" s="330">
        <v>-5.3359361443386127E-2</v>
      </c>
      <c r="GN8" s="365"/>
      <c r="GO8" s="369" t="s">
        <v>23</v>
      </c>
      <c r="GP8" s="384"/>
      <c r="GQ8" s="330"/>
      <c r="GR8" s="330"/>
      <c r="GS8" s="330">
        <v>5.1033771629843919E-2</v>
      </c>
      <c r="GT8" s="330">
        <v>5.1033770678187297E-2</v>
      </c>
    </row>
    <row r="9" spans="1:202" x14ac:dyDescent="0.25">
      <c r="A9" s="329" t="s">
        <v>233</v>
      </c>
      <c r="B9" s="384">
        <v>-2.1804023361453505E-2</v>
      </c>
      <c r="C9" s="330">
        <v>-2.1804023361453543E-2</v>
      </c>
      <c r="D9" s="330">
        <v>-2.1803796497899222E-2</v>
      </c>
      <c r="E9" s="330">
        <v>-2.1804579874099103E-2</v>
      </c>
      <c r="F9" s="331">
        <v>-2.1798157963333096E-2</v>
      </c>
      <c r="G9" s="365"/>
      <c r="H9" s="329" t="s">
        <v>233</v>
      </c>
      <c r="I9" s="384">
        <v>0</v>
      </c>
      <c r="J9" s="330">
        <v>0</v>
      </c>
      <c r="K9" s="330">
        <v>0</v>
      </c>
      <c r="L9" s="330">
        <v>0</v>
      </c>
      <c r="M9" s="331">
        <v>0</v>
      </c>
      <c r="N9" s="365"/>
      <c r="O9" s="329" t="s">
        <v>233</v>
      </c>
      <c r="P9" s="384">
        <v>7.6953695104152618E-3</v>
      </c>
      <c r="Q9" s="330">
        <v>7.6953695104152236E-3</v>
      </c>
      <c r="R9" s="330">
        <v>7.6964072982631639E-3</v>
      </c>
      <c r="S9" s="330">
        <v>7.7011218589283538E-3</v>
      </c>
      <c r="T9" s="331">
        <v>7.7055459945595452E-3</v>
      </c>
      <c r="U9" s="365"/>
      <c r="V9" s="369" t="s">
        <v>233</v>
      </c>
      <c r="W9" s="384">
        <v>1.2606978275180987E-2</v>
      </c>
      <c r="X9" s="330">
        <v>1.2613561553653773E-2</v>
      </c>
      <c r="Y9" s="330">
        <v>1.2599748005039935E-2</v>
      </c>
      <c r="Z9" s="330">
        <v>1.2600486566532648E-2</v>
      </c>
      <c r="AA9" s="331">
        <v>1.2593792351171728E-2</v>
      </c>
      <c r="AB9" s="365"/>
      <c r="AC9" s="369" t="s">
        <v>233</v>
      </c>
      <c r="AD9" s="384">
        <v>1.7781100672886348E-2</v>
      </c>
      <c r="AE9" s="330">
        <v>1.776148125032502E-2</v>
      </c>
      <c r="AF9" s="330">
        <v>1.7804199886323362E-2</v>
      </c>
      <c r="AG9" s="330">
        <v>1.7797218776522811E-2</v>
      </c>
      <c r="AH9" s="331">
        <v>1.7801571238928438E-2</v>
      </c>
      <c r="AI9" s="365"/>
      <c r="AJ9" s="369" t="s">
        <v>233</v>
      </c>
      <c r="AK9" s="384">
        <v>1.6608112424145602E-2</v>
      </c>
      <c r="AL9" s="330">
        <v>1.6608324603316554E-2</v>
      </c>
      <c r="AM9" s="330">
        <v>1.6602269983095871E-2</v>
      </c>
      <c r="AN9" s="330">
        <v>1.6600810796941475E-2</v>
      </c>
      <c r="AO9" s="331">
        <v>1.6602877974726819E-2</v>
      </c>
      <c r="AP9" s="365"/>
      <c r="AQ9" s="369" t="s">
        <v>233</v>
      </c>
      <c r="AR9" s="384">
        <v>1.0493245366006832E-2</v>
      </c>
      <c r="AS9" s="330">
        <v>1.0505944152612679E-2</v>
      </c>
      <c r="AT9" s="330">
        <v>1.0496466536017653E-2</v>
      </c>
      <c r="AU9" s="330">
        <v>1.0499482597612441E-2</v>
      </c>
      <c r="AV9" s="331">
        <v>1.049520985161584E-2</v>
      </c>
      <c r="AW9" s="365"/>
      <c r="AX9" s="369" t="s">
        <v>233</v>
      </c>
      <c r="AY9" s="384">
        <v>7.8037557517721401E-3</v>
      </c>
      <c r="AZ9" s="330">
        <v>7.8099738838452587E-3</v>
      </c>
      <c r="BA9" s="330">
        <v>7.8015955805651512E-3</v>
      </c>
      <c r="BB9" s="330">
        <v>7.8052801158927992E-3</v>
      </c>
      <c r="BC9" s="331">
        <v>7.8031824662551739E-3</v>
      </c>
      <c r="BD9" s="365"/>
      <c r="BE9" s="369" t="s">
        <v>233</v>
      </c>
      <c r="BF9" s="384">
        <v>4.3806879531081786E-3</v>
      </c>
      <c r="BG9" s="330">
        <v>4.3683210345763267E-3</v>
      </c>
      <c r="BH9" s="330">
        <v>-5.9917777065049615E-3</v>
      </c>
      <c r="BI9" s="330">
        <v>-5.9975960049071632E-3</v>
      </c>
      <c r="BJ9" s="331">
        <v>-5.9975960049069993E-3</v>
      </c>
      <c r="BK9" s="365"/>
      <c r="BL9" s="369" t="s">
        <v>233</v>
      </c>
      <c r="BM9" s="384">
        <v>3.0101053536874351E-3</v>
      </c>
      <c r="BN9" s="330">
        <v>2.997837625319509E-3</v>
      </c>
      <c r="BO9" s="330">
        <v>-6.0132291040288968E-3</v>
      </c>
      <c r="BP9" s="330">
        <v>-6.008851212366685E-3</v>
      </c>
      <c r="BQ9" s="331">
        <v>-6.004695713603115E-3</v>
      </c>
      <c r="BR9" s="365"/>
      <c r="BS9" s="369" t="s">
        <v>233</v>
      </c>
      <c r="BT9" s="384">
        <v>4.991578625019125E-3</v>
      </c>
      <c r="BU9" s="330">
        <v>5.022294085942504E-3</v>
      </c>
      <c r="BV9" s="330">
        <v>-5.9905862216517777E-3</v>
      </c>
      <c r="BW9" s="330">
        <v>-5.9950083403359786E-3</v>
      </c>
      <c r="BX9" s="331">
        <v>-5.9991638795986717E-3</v>
      </c>
      <c r="BY9" s="365"/>
      <c r="BZ9" s="369" t="s">
        <v>233</v>
      </c>
      <c r="CA9" s="384">
        <v>7.0083490767262214E-3</v>
      </c>
      <c r="CB9" s="330">
        <v>6.9960753723521058E-3</v>
      </c>
      <c r="CC9" s="330">
        <v>6.9915537280865062E-3</v>
      </c>
      <c r="CD9" s="330">
        <v>7.0027127626018154E-3</v>
      </c>
      <c r="CE9" s="331">
        <v>7.0027127626018154E-3</v>
      </c>
      <c r="CF9" s="365"/>
      <c r="CG9" s="369" t="s">
        <v>233</v>
      </c>
      <c r="CH9" s="384">
        <v>2.0091987412248807E-2</v>
      </c>
      <c r="CI9" s="330">
        <v>2.0091987412248737E-2</v>
      </c>
      <c r="CJ9" s="330">
        <v>5.6001061352044593E-2</v>
      </c>
      <c r="CK9" s="330">
        <v>5.5995489287056686E-2</v>
      </c>
      <c r="CL9" s="331">
        <v>5.5997577580086035E-2</v>
      </c>
      <c r="CM9" s="365"/>
      <c r="CN9" s="369" t="s">
        <v>233</v>
      </c>
      <c r="CO9" s="384">
        <v>4.9982202183198925E-2</v>
      </c>
      <c r="CP9" s="330">
        <v>5.0000000000000121E-2</v>
      </c>
      <c r="CQ9" s="330">
        <v>5.0002093890028965E-2</v>
      </c>
      <c r="CR9" s="330">
        <v>5.0000593267599272E-2</v>
      </c>
      <c r="CS9" s="331">
        <v>5.0002471943441984E-2</v>
      </c>
      <c r="CT9" s="365"/>
      <c r="CU9" s="369" t="s">
        <v>233</v>
      </c>
      <c r="CV9" s="384">
        <v>4.6896629657879711E-3</v>
      </c>
      <c r="CW9" s="330">
        <v>4.6782832734422516E-3</v>
      </c>
      <c r="CX9" s="330">
        <v>4.0016485196559259E-3</v>
      </c>
      <c r="CY9" s="330">
        <v>4.0003164092075952E-3</v>
      </c>
      <c r="CZ9" s="331">
        <v>4.002184722012957E-3</v>
      </c>
      <c r="DA9" s="365"/>
      <c r="DB9" s="369" t="s">
        <v>233</v>
      </c>
      <c r="DC9" s="384">
        <v>1.0994573011275835E-2</v>
      </c>
      <c r="DD9" s="330">
        <v>1.1000134970981209E-2</v>
      </c>
      <c r="DE9" s="330">
        <v>1.1679025423728728E-2</v>
      </c>
      <c r="DF9" s="330">
        <v>1.1683005616396722E-2</v>
      </c>
      <c r="DG9" s="331">
        <v>1.1677312248515544E-2</v>
      </c>
      <c r="DH9" s="365"/>
      <c r="DI9" s="369" t="s">
        <v>233</v>
      </c>
      <c r="DJ9" s="384">
        <v>9.1505812983255358E-3</v>
      </c>
      <c r="DK9" s="330">
        <v>9.1449168947333598E-3</v>
      </c>
      <c r="DL9" s="330">
        <v>-3.1596031517499526E-2</v>
      </c>
      <c r="DM9" s="330">
        <v>-3.1595928130388806E-2</v>
      </c>
      <c r="DN9" s="331">
        <v>-3.1605199236060817E-2</v>
      </c>
      <c r="DO9" s="365"/>
      <c r="DP9" s="369" t="s">
        <v>233</v>
      </c>
      <c r="DQ9" s="384">
        <v>1.0859080009921996E-2</v>
      </c>
      <c r="DR9" s="330">
        <v>1.0870044538519219E-2</v>
      </c>
      <c r="DS9" s="330">
        <v>1.5799859436665478E-2</v>
      </c>
      <c r="DT9" s="330">
        <v>1.580791544603365E-2</v>
      </c>
      <c r="DU9" s="330">
        <v>1.5815725733104826E-2</v>
      </c>
      <c r="DV9" s="365"/>
      <c r="DW9" s="369" t="s">
        <v>233</v>
      </c>
      <c r="DX9" s="384">
        <v>7.0616462633258771E-3</v>
      </c>
      <c r="DY9" s="330">
        <v>7.0451719850807273E-3</v>
      </c>
      <c r="DZ9" s="330">
        <v>1.7310430166185439E-2</v>
      </c>
      <c r="EA9" s="330">
        <v>1.7292272197781029E-2</v>
      </c>
      <c r="EB9" s="330">
        <v>1.730361434428173E-2</v>
      </c>
      <c r="EC9" s="365"/>
      <c r="ED9" s="369" t="s">
        <v>233</v>
      </c>
      <c r="EE9" s="384">
        <v>2.2038119991336327E-2</v>
      </c>
      <c r="EF9" s="330">
        <v>2.2027290448343114E-2</v>
      </c>
      <c r="EG9" s="330">
        <v>4.9177326113683209E-2</v>
      </c>
      <c r="EH9" s="330">
        <v>4.9182879377431918E-2</v>
      </c>
      <c r="EI9" s="330">
        <v>4.9175012275224354E-2</v>
      </c>
      <c r="EJ9" s="365"/>
      <c r="EK9" s="369" t="s">
        <v>233</v>
      </c>
      <c r="EL9" s="384">
        <v>4.2119205298012585E-3</v>
      </c>
      <c r="EM9" s="330">
        <v>4.2172632292792698E-3</v>
      </c>
      <c r="EN9" s="330">
        <v>-0.10689620783365331</v>
      </c>
      <c r="EO9" s="330">
        <v>-0.10689384788183186</v>
      </c>
      <c r="EP9" s="330">
        <v>-0.10688836104513059</v>
      </c>
      <c r="EQ9" s="365"/>
      <c r="ER9" s="369" t="s">
        <v>233</v>
      </c>
      <c r="ES9" s="384">
        <v>3.2182331372498018E-3</v>
      </c>
      <c r="ET9" s="330">
        <v>3.2288017557927924E-3</v>
      </c>
      <c r="EU9" s="330">
        <v>6.7417612327792548E-3</v>
      </c>
      <c r="EV9" s="330">
        <v>6.7389602069144938E-3</v>
      </c>
      <c r="EW9" s="330">
        <v>6.723087874713235E-3</v>
      </c>
      <c r="EX9" s="365"/>
      <c r="EY9" s="369" t="s">
        <v>233</v>
      </c>
      <c r="EZ9" s="384">
        <v>2.0246640898214136E-3</v>
      </c>
      <c r="FA9" s="330">
        <v>2.0193946023265874E-3</v>
      </c>
      <c r="FB9" s="330">
        <v>7.3066577933061337E-3</v>
      </c>
      <c r="FC9" s="330">
        <v>7.3066679237278687E-3</v>
      </c>
      <c r="FD9" s="330">
        <v>7.3145820238842175E-3</v>
      </c>
      <c r="FE9" s="365"/>
      <c r="FF9" s="369" t="s">
        <v>233</v>
      </c>
      <c r="FG9" s="384">
        <v>0</v>
      </c>
      <c r="FH9" s="330">
        <v>0</v>
      </c>
      <c r="FI9" s="330">
        <v>-1.4576135878766078E-2</v>
      </c>
      <c r="FJ9" s="330">
        <v>-1.4579240470786424E-2</v>
      </c>
      <c r="FK9" s="330">
        <v>-1.4579240470786337E-2</v>
      </c>
      <c r="FL9" s="365"/>
      <c r="FM9" s="369" t="s">
        <v>233</v>
      </c>
      <c r="FN9" s="384">
        <v>2.4404324551275504E-3</v>
      </c>
      <c r="FO9" s="330">
        <v>2.4351842132884815E-3</v>
      </c>
      <c r="FP9" s="330">
        <v>4.0198899349107427E-2</v>
      </c>
      <c r="FQ9" s="330">
        <v>4.0202211491699606E-2</v>
      </c>
      <c r="FR9" s="330">
        <v>4.0202211491699606E-2</v>
      </c>
      <c r="FS9" s="365"/>
      <c r="FT9" s="369" t="s">
        <v>233</v>
      </c>
      <c r="FU9" s="384">
        <v>-1.3350435852464357E-3</v>
      </c>
      <c r="FV9" s="330">
        <v>-1.3193440975058019E-3</v>
      </c>
      <c r="FW9" s="330">
        <v>3.4254484907079157E-2</v>
      </c>
      <c r="FX9" s="330">
        <v>3.4263930422078641E-2</v>
      </c>
      <c r="FY9" s="330">
        <v>3.4263930422078558E-2</v>
      </c>
      <c r="FZ9" s="365"/>
      <c r="GA9" s="369" t="s">
        <v>233</v>
      </c>
      <c r="GB9" s="384">
        <v>2.7260812581914036E-3</v>
      </c>
      <c r="GC9" s="330">
        <v>2.7050830397584726E-3</v>
      </c>
      <c r="GD9" s="330">
        <v>-1.663139581683401E-2</v>
      </c>
      <c r="GE9" s="330">
        <v>-1.6630617109561156E-2</v>
      </c>
      <c r="GF9" s="330">
        <v>-1.6637974162031607E-2</v>
      </c>
      <c r="GG9" s="365"/>
      <c r="GH9" s="369" t="s">
        <v>233</v>
      </c>
      <c r="GI9" s="384">
        <v>4.57468500026141E-3</v>
      </c>
      <c r="GJ9" s="330">
        <v>4.5799611017002268E-3</v>
      </c>
      <c r="GK9" s="330">
        <v>2.5190779224208551E-2</v>
      </c>
      <c r="GL9" s="330">
        <v>2.5182641484025114E-2</v>
      </c>
      <c r="GM9" s="330">
        <v>2.5184700271205521E-2</v>
      </c>
      <c r="GN9" s="365"/>
      <c r="GO9" s="369" t="s">
        <v>233</v>
      </c>
      <c r="GP9" s="384">
        <v>9.3679252647739103E-3</v>
      </c>
      <c r="GQ9" s="330">
        <v>9.388791739528668E-3</v>
      </c>
      <c r="GR9" s="330">
        <v>6.9027688345138618E-3</v>
      </c>
      <c r="GS9" s="330">
        <v>6.9072717918405076E-3</v>
      </c>
      <c r="GT9" s="330">
        <v>6.9054851627851233E-3</v>
      </c>
    </row>
    <row r="10" spans="1:202" x14ac:dyDescent="0.25">
      <c r="A10" s="329" t="s">
        <v>231</v>
      </c>
      <c r="B10" s="384">
        <v>-2.7169252050192605E-2</v>
      </c>
      <c r="C10" s="330">
        <v>-2.7175791747905364E-2</v>
      </c>
      <c r="D10" s="330">
        <v>-2.7178791729952547E-2</v>
      </c>
      <c r="E10" s="330">
        <v>-2.7175791747905364E-2</v>
      </c>
      <c r="F10" s="331">
        <v>-2.7180041716983162E-2</v>
      </c>
      <c r="G10" s="365"/>
      <c r="H10" s="329" t="s">
        <v>231</v>
      </c>
      <c r="I10" s="384">
        <v>0</v>
      </c>
      <c r="J10" s="330">
        <v>0</v>
      </c>
      <c r="K10" s="330">
        <v>0</v>
      </c>
      <c r="L10" s="330">
        <v>0</v>
      </c>
      <c r="M10" s="331">
        <v>0</v>
      </c>
      <c r="N10" s="365"/>
      <c r="O10" s="329" t="s">
        <v>231</v>
      </c>
      <c r="P10" s="384">
        <v>7.6914326804128621E-3</v>
      </c>
      <c r="Q10" s="330">
        <v>7.6898764089281431E-3</v>
      </c>
      <c r="R10" s="330">
        <v>7.6916128298377025E-3</v>
      </c>
      <c r="S10" s="330">
        <v>7.6916368497642155E-3</v>
      </c>
      <c r="T10" s="331">
        <v>7.6916592459196336E-3</v>
      </c>
      <c r="U10" s="365"/>
      <c r="V10" s="369" t="s">
        <v>231</v>
      </c>
      <c r="W10" s="384">
        <v>1.2614710106584175E-2</v>
      </c>
      <c r="X10" s="330">
        <v>1.2616343918401333E-2</v>
      </c>
      <c r="Y10" s="330">
        <v>1.2614630308756317E-2</v>
      </c>
      <c r="Z10" s="330">
        <v>1.261457487408468E-2</v>
      </c>
      <c r="AA10" s="331">
        <v>1.2614484719095369E-2</v>
      </c>
      <c r="AB10" s="365"/>
      <c r="AC10" s="369" t="s">
        <v>231</v>
      </c>
      <c r="AD10" s="384">
        <v>1.7773623930143704E-2</v>
      </c>
      <c r="AE10" s="330">
        <v>1.7773426043325848E-2</v>
      </c>
      <c r="AF10" s="330">
        <v>1.77734095978004E-2</v>
      </c>
      <c r="AG10" s="330">
        <v>1.7773558754121652E-2</v>
      </c>
      <c r="AH10" s="331">
        <v>1.7773625895770209E-2</v>
      </c>
      <c r="AI10" s="365"/>
      <c r="AJ10" s="369" t="s">
        <v>231</v>
      </c>
      <c r="AK10" s="384">
        <v>1.660557743988544E-2</v>
      </c>
      <c r="AL10" s="330">
        <v>1.6605581770396262E-2</v>
      </c>
      <c r="AM10" s="330">
        <v>1.6605657962840043E-2</v>
      </c>
      <c r="AN10" s="330">
        <v>1.6605579605140589E-2</v>
      </c>
      <c r="AO10" s="331">
        <v>1.6605579244264722E-2</v>
      </c>
      <c r="AP10" s="365"/>
      <c r="AQ10" s="369" t="s">
        <v>231</v>
      </c>
      <c r="AR10" s="384">
        <v>1.0506050181749046E-2</v>
      </c>
      <c r="AS10" s="330">
        <v>1.0506309403577857E-2</v>
      </c>
      <c r="AT10" s="330">
        <v>1.0506127216126784E-2</v>
      </c>
      <c r="AU10" s="330">
        <v>1.05061797926469E-2</v>
      </c>
      <c r="AV10" s="331">
        <v>1.0506158190828282E-2</v>
      </c>
      <c r="AW10" s="365"/>
      <c r="AX10" s="369" t="s">
        <v>231</v>
      </c>
      <c r="AY10" s="384">
        <v>7.8166549679692752E-3</v>
      </c>
      <c r="AZ10" s="330">
        <v>7.8165915030646762E-3</v>
      </c>
      <c r="BA10" s="330">
        <v>7.8166368854469225E-3</v>
      </c>
      <c r="BB10" s="330">
        <v>7.8165915030646762E-3</v>
      </c>
      <c r="BC10" s="331">
        <v>7.8165491931283977E-3</v>
      </c>
      <c r="BD10" s="365"/>
      <c r="BE10" s="369" t="s">
        <v>231</v>
      </c>
      <c r="BF10" s="384">
        <v>4.3674064800766311E-3</v>
      </c>
      <c r="BG10" s="330">
        <v>4.3674823223112669E-3</v>
      </c>
      <c r="BH10" s="330">
        <v>4.36750319567811E-3</v>
      </c>
      <c r="BI10" s="330">
        <v>4.3674697277767223E-3</v>
      </c>
      <c r="BJ10" s="331">
        <v>4.3675223883604354E-3</v>
      </c>
      <c r="BK10" s="365"/>
      <c r="BL10" s="369" t="s">
        <v>231</v>
      </c>
      <c r="BM10" s="384">
        <v>3.0167232220631563E-3</v>
      </c>
      <c r="BN10" s="330">
        <v>3.0167169143505896E-3</v>
      </c>
      <c r="BO10" s="330">
        <v>3.016713990519687E-3</v>
      </c>
      <c r="BP10" s="330">
        <v>3.0167169521793757E-3</v>
      </c>
      <c r="BQ10" s="331">
        <v>3.0167022909266591E-3</v>
      </c>
      <c r="BR10" s="365"/>
      <c r="BS10" s="369" t="s">
        <v>231</v>
      </c>
      <c r="BT10" s="384">
        <v>5.0081033614674149E-3</v>
      </c>
      <c r="BU10" s="330">
        <v>5.0082220996575917E-3</v>
      </c>
      <c r="BV10" s="330">
        <v>5.0082192169282301E-3</v>
      </c>
      <c r="BW10" s="330">
        <v>5.0082346643231255E-3</v>
      </c>
      <c r="BX10" s="331">
        <v>5.0082180157909164E-3</v>
      </c>
      <c r="BY10" s="365"/>
      <c r="BZ10" s="369" t="s">
        <v>231</v>
      </c>
      <c r="CA10" s="384">
        <v>6.9915453220620984E-3</v>
      </c>
      <c r="CB10" s="330">
        <v>6.9914387144462175E-3</v>
      </c>
      <c r="CC10" s="330">
        <v>6.9914475977668859E-3</v>
      </c>
      <c r="CD10" s="330">
        <v>6.9914387144462175E-3</v>
      </c>
      <c r="CE10" s="331">
        <v>6.991451299150693E-3</v>
      </c>
      <c r="CF10" s="365"/>
      <c r="CG10" s="369" t="s">
        <v>231</v>
      </c>
      <c r="CH10" s="384">
        <v>0.10999999289680452</v>
      </c>
      <c r="CI10" s="330">
        <v>0.10999991056150538</v>
      </c>
      <c r="CJ10" s="330">
        <v>0.11000003328146811</v>
      </c>
      <c r="CK10" s="330">
        <v>0.11000003409533787</v>
      </c>
      <c r="CL10" s="331">
        <v>0.10999998146992496</v>
      </c>
      <c r="CM10" s="365"/>
      <c r="CN10" s="369" t="s">
        <v>231</v>
      </c>
      <c r="CO10" s="384">
        <v>3.8999965777788789E-2</v>
      </c>
      <c r="CP10" s="330">
        <v>3.900019053147593E-2</v>
      </c>
      <c r="CQ10" s="330">
        <v>3.9000029328646213E-2</v>
      </c>
      <c r="CR10" s="330">
        <v>3.8999963607601808E-2</v>
      </c>
      <c r="CS10" s="331">
        <v>3.9000058520908591E-2</v>
      </c>
      <c r="CT10" s="365"/>
      <c r="CU10" s="369" t="s">
        <v>231</v>
      </c>
      <c r="CV10" s="384">
        <v>6.0000069624287847E-3</v>
      </c>
      <c r="CW10" s="330">
        <v>5.9998988841263633E-3</v>
      </c>
      <c r="CX10" s="330">
        <v>5.9999117882414115E-3</v>
      </c>
      <c r="CY10" s="330">
        <v>6.0000066410856191E-3</v>
      </c>
      <c r="CZ10" s="331">
        <v>6.0000064268568619E-3</v>
      </c>
      <c r="DA10" s="365"/>
      <c r="DB10" s="369" t="s">
        <v>231</v>
      </c>
      <c r="DC10" s="384">
        <v>2.5145239150485683E-2</v>
      </c>
      <c r="DD10" s="330">
        <v>2.5145237811810623E-2</v>
      </c>
      <c r="DE10" s="330">
        <v>2.5145238756757816E-2</v>
      </c>
      <c r="DF10" s="330">
        <v>2.5145131336379536E-2</v>
      </c>
      <c r="DG10" s="331">
        <v>2.5145148189837804E-2</v>
      </c>
      <c r="DH10" s="365"/>
      <c r="DI10" s="369" t="s">
        <v>231</v>
      </c>
      <c r="DJ10" s="384">
        <v>1.5495434019379433E-2</v>
      </c>
      <c r="DK10" s="330">
        <v>1.5495433214672441E-2</v>
      </c>
      <c r="DL10" s="330">
        <v>-2.1814810189596568E-2</v>
      </c>
      <c r="DM10" s="330">
        <v>-2.1814817765315134E-2</v>
      </c>
      <c r="DN10" s="331">
        <v>-2.1814851253683119E-2</v>
      </c>
      <c r="DO10" s="365"/>
      <c r="DP10" s="369" t="s">
        <v>231</v>
      </c>
      <c r="DQ10" s="384">
        <v>1.0864832038865979E-2</v>
      </c>
      <c r="DR10" s="330">
        <v>1.0864882622692725E-2</v>
      </c>
      <c r="DS10" s="330">
        <v>4.3511087071391633E-2</v>
      </c>
      <c r="DT10" s="330">
        <v>4.3511102824347204E-2</v>
      </c>
      <c r="DU10" s="330">
        <v>4.3511172841051791E-2</v>
      </c>
      <c r="DV10" s="365"/>
      <c r="DW10" s="369" t="s">
        <v>231</v>
      </c>
      <c r="DX10" s="384">
        <v>7.0469063577721534E-3</v>
      </c>
      <c r="DY10" s="330">
        <v>7.0467538753807577E-3</v>
      </c>
      <c r="DZ10" s="330">
        <v>1.0150129501239518E-2</v>
      </c>
      <c r="EA10" s="330">
        <v>1.0150237846913115E-2</v>
      </c>
      <c r="EB10" s="330">
        <v>1.0150169151113971E-2</v>
      </c>
      <c r="EC10" s="365"/>
      <c r="ED10" s="369" t="s">
        <v>231</v>
      </c>
      <c r="EE10" s="384">
        <v>3.4873573557318065E-2</v>
      </c>
      <c r="EF10" s="330">
        <v>3.4873570028824026E-2</v>
      </c>
      <c r="EG10" s="330">
        <v>4.0735070965913132E-2</v>
      </c>
      <c r="EH10" s="330">
        <v>4.0735163185876729E-2</v>
      </c>
      <c r="EI10" s="330">
        <v>4.073507493788206E-2</v>
      </c>
      <c r="EJ10" s="365"/>
      <c r="EK10" s="369" t="s">
        <v>231</v>
      </c>
      <c r="EL10" s="384">
        <v>4.220242596732475E-3</v>
      </c>
      <c r="EM10" s="330">
        <v>4.2152559139607693E-3</v>
      </c>
      <c r="EN10" s="330">
        <v>-2.3622616021951995E-2</v>
      </c>
      <c r="EO10" s="330">
        <v>-2.3619768509941016E-2</v>
      </c>
      <c r="EP10" s="330">
        <v>-2.3619768509940981E-2</v>
      </c>
      <c r="EQ10" s="365"/>
      <c r="ER10" s="369" t="s">
        <v>231</v>
      </c>
      <c r="ES10" s="384">
        <v>3.2128514056224732E-3</v>
      </c>
      <c r="ET10" s="330">
        <v>3.2128670457202491E-3</v>
      </c>
      <c r="EU10" s="330">
        <v>-6.6925840843494205E-2</v>
      </c>
      <c r="EV10" s="330">
        <v>-6.6930355980573814E-2</v>
      </c>
      <c r="EW10" s="330">
        <v>-6.6930355980573855E-2</v>
      </c>
      <c r="EX10" s="365"/>
      <c r="EY10" s="369" t="s">
        <v>231</v>
      </c>
      <c r="EZ10" s="384">
        <v>2.013732197879477E-3</v>
      </c>
      <c r="FA10" s="330">
        <v>2.0380039207312638E-3</v>
      </c>
      <c r="FB10" s="330">
        <v>-1.7890510580273671E-2</v>
      </c>
      <c r="FC10" s="330">
        <v>-1.7889913179725436E-2</v>
      </c>
      <c r="FD10" s="330">
        <v>-1.7889913179725398E-2</v>
      </c>
      <c r="FE10" s="365"/>
      <c r="FF10" s="369" t="s">
        <v>231</v>
      </c>
      <c r="FG10" s="384">
        <v>0</v>
      </c>
      <c r="FH10" s="330">
        <v>0</v>
      </c>
      <c r="FI10" s="330">
        <v>1.4346870299664428E-2</v>
      </c>
      <c r="FJ10" s="330">
        <v>1.4358458815044679E-2</v>
      </c>
      <c r="FK10" s="330">
        <v>1.435299517013806E-2</v>
      </c>
      <c r="FL10" s="365"/>
      <c r="FM10" s="369" t="s">
        <v>231</v>
      </c>
      <c r="FN10" s="384">
        <v>2.4455205811137796E-3</v>
      </c>
      <c r="FO10" s="330">
        <v>2.4212606051214505E-3</v>
      </c>
      <c r="FP10" s="330">
        <v>5.2380771326819058E-2</v>
      </c>
      <c r="FQ10" s="330">
        <v>5.2376438143663558E-2</v>
      </c>
      <c r="FR10" s="330">
        <v>5.2382106595566962E-2</v>
      </c>
      <c r="FS10" s="365"/>
      <c r="FT10" s="369" t="s">
        <v>231</v>
      </c>
      <c r="FU10" s="384">
        <v>-1.328470326803728E-3</v>
      </c>
      <c r="FV10" s="330">
        <v>-1.3139842708352494E-3</v>
      </c>
      <c r="FW10" s="330">
        <v>2.2965942482778477E-2</v>
      </c>
      <c r="FX10" s="330">
        <v>2.3574572627699839E-2</v>
      </c>
      <c r="FY10" s="330">
        <v>2.3574572627699839E-2</v>
      </c>
      <c r="FZ10" s="365"/>
      <c r="GA10" s="369" t="s">
        <v>231</v>
      </c>
      <c r="GB10" s="384">
        <v>2.733033425240641E-3</v>
      </c>
      <c r="GC10" s="330">
        <v>2.7088210823674654E-3</v>
      </c>
      <c r="GD10" s="330">
        <v>9.4298529602205063E-3</v>
      </c>
      <c r="GE10" s="330">
        <v>9.4263156314730451E-3</v>
      </c>
      <c r="GF10" s="330">
        <v>9.4263156314731613E-3</v>
      </c>
      <c r="GG10" s="365"/>
      <c r="GH10" s="369" t="s">
        <v>231</v>
      </c>
      <c r="GI10" s="384">
        <v>4.5587206637884257E-3</v>
      </c>
      <c r="GJ10" s="330">
        <v>4.573258977674014E-3</v>
      </c>
      <c r="GK10" s="330">
        <v>1.2572308266467592E-2</v>
      </c>
      <c r="GL10" s="330">
        <v>1.257001239157368E-2</v>
      </c>
      <c r="GM10" s="330">
        <v>1.2573316811235049E-2</v>
      </c>
      <c r="GN10" s="365"/>
      <c r="GO10" s="369" t="s">
        <v>231</v>
      </c>
      <c r="GP10" s="384">
        <v>9.3882059162504038E-3</v>
      </c>
      <c r="GQ10" s="330">
        <v>9.3930080676142644E-3</v>
      </c>
      <c r="GR10" s="330">
        <v>-1.0389071894220338E-2</v>
      </c>
      <c r="GS10" s="330">
        <v>-1.0377607863485417E-2</v>
      </c>
      <c r="GT10" s="330">
        <v>-1.0385732467447719E-2</v>
      </c>
    </row>
    <row r="11" spans="1:202" ht="15.75" thickBot="1" x14ac:dyDescent="0.3">
      <c r="A11" s="332" t="s">
        <v>230</v>
      </c>
      <c r="B11" s="384">
        <v>1.637174306818279E-5</v>
      </c>
      <c r="C11" s="330">
        <v>1.6441410059904995E-5</v>
      </c>
      <c r="D11" s="330">
        <v>1.4156145577852666E-5</v>
      </c>
      <c r="E11" s="330">
        <v>1.0913364674242662E-5</v>
      </c>
      <c r="F11" s="331">
        <v>3.9642286661023763E-6</v>
      </c>
      <c r="G11" s="365"/>
      <c r="H11" s="332" t="s">
        <v>230</v>
      </c>
      <c r="I11" s="384">
        <v>-1.076999227057384E-2</v>
      </c>
      <c r="J11" s="330">
        <v>-1.0770061186119648E-2</v>
      </c>
      <c r="K11" s="330">
        <v>-1.07698760169648E-2</v>
      </c>
      <c r="L11" s="330">
        <v>-1.0769974247538665E-2</v>
      </c>
      <c r="M11" s="331">
        <v>-1.0770067020849696E-2</v>
      </c>
      <c r="N11" s="365"/>
      <c r="O11" s="332" t="s">
        <v>230</v>
      </c>
      <c r="P11" s="384">
        <v>7.6920964193458929E-3</v>
      </c>
      <c r="Q11" s="330">
        <v>7.6920259950253337E-3</v>
      </c>
      <c r="R11" s="330">
        <v>7.691825143678911E-3</v>
      </c>
      <c r="S11" s="330">
        <v>7.6918920860806249E-3</v>
      </c>
      <c r="T11" s="331">
        <v>7.6920338854000068E-3</v>
      </c>
      <c r="U11" s="365"/>
      <c r="V11" s="370" t="s">
        <v>230</v>
      </c>
      <c r="W11" s="384">
        <v>1.2613858611427275E-2</v>
      </c>
      <c r="X11" s="330">
        <v>1.2613999266468622E-2</v>
      </c>
      <c r="Y11" s="330">
        <v>1.2614137126871037E-2</v>
      </c>
      <c r="Z11" s="330">
        <v>1.2614169943770036E-2</v>
      </c>
      <c r="AA11" s="331">
        <v>1.2614121977761777E-2</v>
      </c>
      <c r="AB11" s="365"/>
      <c r="AC11" s="370" t="s">
        <v>230</v>
      </c>
      <c r="AD11" s="384">
        <v>1.7774083111359931E-2</v>
      </c>
      <c r="AE11" s="330">
        <v>1.7773874836120997E-2</v>
      </c>
      <c r="AF11" s="330">
        <v>1.7774193159125696E-2</v>
      </c>
      <c r="AG11" s="330">
        <v>1.7774061834418747E-2</v>
      </c>
      <c r="AH11" s="331">
        <v>1.7774014810331522E-2</v>
      </c>
      <c r="AI11" s="365"/>
      <c r="AJ11" s="370" t="s">
        <v>230</v>
      </c>
      <c r="AK11" s="384">
        <v>1.6605874187710232E-2</v>
      </c>
      <c r="AL11" s="330">
        <v>1.6606079872580632E-2</v>
      </c>
      <c r="AM11" s="330">
        <v>1.6605803980278628E-2</v>
      </c>
      <c r="AN11" s="330">
        <v>1.6602680997277644E-2</v>
      </c>
      <c r="AO11" s="331">
        <v>1.6605972207657582E-2</v>
      </c>
      <c r="AP11" s="365"/>
      <c r="AQ11" s="370" t="s">
        <v>230</v>
      </c>
      <c r="AR11" s="384">
        <v>1.050609417497245E-2</v>
      </c>
      <c r="AS11" s="330">
        <v>1.0506026770944367E-2</v>
      </c>
      <c r="AT11" s="330">
        <v>1.0506042932916675E-2</v>
      </c>
      <c r="AU11" s="330">
        <v>1.0509196618752211E-2</v>
      </c>
      <c r="AV11" s="331">
        <v>1.0505969800848952E-2</v>
      </c>
      <c r="AW11" s="365"/>
      <c r="AX11" s="370" t="s">
        <v>230</v>
      </c>
      <c r="AY11" s="384">
        <v>7.8168731451263972E-3</v>
      </c>
      <c r="AZ11" s="330">
        <v>7.8168731451262827E-3</v>
      </c>
      <c r="BA11" s="330">
        <v>7.8169888809104787E-3</v>
      </c>
      <c r="BB11" s="330">
        <v>7.8170281161128747E-3</v>
      </c>
      <c r="BC11" s="331">
        <v>7.81702777067661E-3</v>
      </c>
      <c r="BD11" s="365"/>
      <c r="BE11" s="370" t="s">
        <v>230</v>
      </c>
      <c r="BF11" s="384">
        <v>4.3670624914034697E-3</v>
      </c>
      <c r="BG11" s="330">
        <v>4.3671279891535682E-3</v>
      </c>
      <c r="BH11" s="330">
        <v>4.3668973765187561E-3</v>
      </c>
      <c r="BI11" s="330">
        <v>4.3669437694493444E-3</v>
      </c>
      <c r="BJ11" s="331">
        <v>4.3668778067853051E-3</v>
      </c>
      <c r="BK11" s="365"/>
      <c r="BL11" s="370" t="s">
        <v>230</v>
      </c>
      <c r="BM11" s="384">
        <v>2.9991440798859074E-3</v>
      </c>
      <c r="BN11" s="330">
        <v>2.9990134583891661E-3</v>
      </c>
      <c r="BO11" s="330">
        <v>2.9990690312841229E-3</v>
      </c>
      <c r="BP11" s="330">
        <v>2.9989610115423115E-3</v>
      </c>
      <c r="BQ11" s="331">
        <v>2.9990047338173025E-3</v>
      </c>
      <c r="BR11" s="365"/>
      <c r="BS11" s="370" t="s">
        <v>230</v>
      </c>
      <c r="BT11" s="384">
        <v>5.0080085875725596E-3</v>
      </c>
      <c r="BU11" s="330">
        <v>5.0079438952160852E-3</v>
      </c>
      <c r="BV11" s="330">
        <v>5.0079284391160335E-3</v>
      </c>
      <c r="BW11" s="330">
        <v>5.007959432812536E-3</v>
      </c>
      <c r="BX11" s="331">
        <v>5.0079375606851386E-3</v>
      </c>
      <c r="BY11" s="365"/>
      <c r="BZ11" s="370" t="s">
        <v>230</v>
      </c>
      <c r="CA11" s="384">
        <v>6.9911543928178783E-3</v>
      </c>
      <c r="CB11" s="330">
        <v>6.9910906034059174E-3</v>
      </c>
      <c r="CC11" s="330">
        <v>6.9910519243352558E-3</v>
      </c>
      <c r="CD11" s="330">
        <v>6.9910444417967104E-3</v>
      </c>
      <c r="CE11" s="331">
        <v>6.9910877511831469E-3</v>
      </c>
      <c r="CF11" s="365"/>
      <c r="CG11" s="370" t="s">
        <v>230</v>
      </c>
      <c r="CH11" s="384">
        <v>0.19401456623015523</v>
      </c>
      <c r="CI11" s="330">
        <v>0.19401505333735242</v>
      </c>
      <c r="CJ11" s="330">
        <v>0.19899988053698547</v>
      </c>
      <c r="CK11" s="330">
        <v>0.19899997006593753</v>
      </c>
      <c r="CL11" s="331">
        <v>0.19899991849849713</v>
      </c>
      <c r="CM11" s="365"/>
      <c r="CN11" s="370" t="s">
        <v>230</v>
      </c>
      <c r="CO11" s="384">
        <v>6.0001463515946393E-3</v>
      </c>
      <c r="CP11" s="330">
        <v>5.9999836430605991E-3</v>
      </c>
      <c r="CQ11" s="330">
        <v>6.0000351952775423E-3</v>
      </c>
      <c r="CR11" s="330">
        <v>5.9999842887275695E-3</v>
      </c>
      <c r="CS11" s="331">
        <v>5.9999842887274064E-3</v>
      </c>
      <c r="CT11" s="365"/>
      <c r="CU11" s="370" t="s">
        <v>230</v>
      </c>
      <c r="CV11" s="384">
        <v>4.9900264188251608E-2</v>
      </c>
      <c r="CW11" s="330">
        <v>4.9900261519345249E-2</v>
      </c>
      <c r="CX11" s="330">
        <v>4.9900203619852451E-2</v>
      </c>
      <c r="CY11" s="330">
        <v>4.9900266857158204E-2</v>
      </c>
      <c r="CZ11" s="331">
        <v>4.9900266857158287E-2</v>
      </c>
      <c r="DA11" s="365"/>
      <c r="DB11" s="370" t="s">
        <v>230</v>
      </c>
      <c r="DC11" s="384">
        <v>4.5960557568501753E-3</v>
      </c>
      <c r="DD11" s="330">
        <v>4.5960555227145409E-3</v>
      </c>
      <c r="DE11" s="330">
        <v>-2.3470710187689842E-2</v>
      </c>
      <c r="DF11" s="330">
        <v>-2.3470756867822951E-2</v>
      </c>
      <c r="DG11" s="331">
        <v>-2.347072290598164E-2</v>
      </c>
      <c r="DH11" s="365"/>
      <c r="DI11" s="370" t="s">
        <v>230</v>
      </c>
      <c r="DJ11" s="384">
        <v>9.1490431460902206E-3</v>
      </c>
      <c r="DK11" s="330">
        <v>9.1490426821451143E-3</v>
      </c>
      <c r="DL11" s="330">
        <v>1.0119202586214449E-3</v>
      </c>
      <c r="DM11" s="330">
        <v>1.0119386643514935E-3</v>
      </c>
      <c r="DN11" s="331">
        <v>1.0119038510494787E-3</v>
      </c>
      <c r="DO11" s="365"/>
      <c r="DP11" s="370" t="s">
        <v>230</v>
      </c>
      <c r="DQ11" s="384">
        <v>1.0865045452341373E-2</v>
      </c>
      <c r="DR11" s="330">
        <v>1.0865044906373317E-2</v>
      </c>
      <c r="DS11" s="330">
        <v>-1.9814396605033098E-2</v>
      </c>
      <c r="DT11" s="330">
        <v>-1.9814426774642183E-2</v>
      </c>
      <c r="DU11" s="330">
        <v>-1.9814461517594278E-2</v>
      </c>
      <c r="DV11" s="365"/>
      <c r="DW11" s="370" t="s">
        <v>230</v>
      </c>
      <c r="DX11" s="384">
        <v>7.0471177355570323E-3</v>
      </c>
      <c r="DY11" s="330">
        <v>7.0470676753921855E-3</v>
      </c>
      <c r="DZ11" s="330">
        <v>5.8074880947645034E-2</v>
      </c>
      <c r="EA11" s="330">
        <v>5.8074893821005086E-2</v>
      </c>
      <c r="EB11" s="330">
        <v>5.8074931324767376E-2</v>
      </c>
      <c r="EC11" s="365"/>
      <c r="ED11" s="370" t="s">
        <v>230</v>
      </c>
      <c r="EE11" s="384">
        <v>5.9370140928498181E-3</v>
      </c>
      <c r="EF11" s="330">
        <v>5.937063454846174E-3</v>
      </c>
      <c r="EG11" s="330">
        <v>2.1322770102648755E-2</v>
      </c>
      <c r="EH11" s="330">
        <v>2.1324655817359726E-2</v>
      </c>
      <c r="EI11" s="330">
        <v>2.1324655817359726E-2</v>
      </c>
      <c r="EJ11" s="365"/>
      <c r="EK11" s="370" t="s">
        <v>230</v>
      </c>
      <c r="EL11" s="384">
        <v>4.2159060100521234E-3</v>
      </c>
      <c r="EM11" s="330">
        <v>4.2159548738353921E-3</v>
      </c>
      <c r="EN11" s="330">
        <v>-1.6865381068935311E-2</v>
      </c>
      <c r="EO11" s="330">
        <v>-1.686720787207872E-2</v>
      </c>
      <c r="EP11" s="330">
        <v>-1.6867207872078835E-2</v>
      </c>
      <c r="EQ11" s="365"/>
      <c r="ER11" s="370" t="s">
        <v>230</v>
      </c>
      <c r="ES11" s="384">
        <v>3.218959094909457E-3</v>
      </c>
      <c r="ET11" s="330">
        <v>3.2190076449720518E-3</v>
      </c>
      <c r="EU11" s="330">
        <v>1.9208532216479141E-2</v>
      </c>
      <c r="EV11" s="330">
        <v>1.9208420465160553E-2</v>
      </c>
      <c r="EW11" s="330">
        <v>1.9208420465160556E-2</v>
      </c>
      <c r="EX11" s="365"/>
      <c r="EY11" s="370" t="s">
        <v>230</v>
      </c>
      <c r="EZ11" s="384">
        <v>2.0230811962553851E-3</v>
      </c>
      <c r="FA11" s="330">
        <v>2.0229347770603315E-3</v>
      </c>
      <c r="FB11" s="330">
        <v>-8.6341701412192065E-2</v>
      </c>
      <c r="FC11" s="330">
        <v>-8.6341647844446617E-2</v>
      </c>
      <c r="FD11" s="330">
        <v>-8.6341615110150802E-2</v>
      </c>
      <c r="FE11" s="365"/>
      <c r="FF11" s="370" t="s">
        <v>230</v>
      </c>
      <c r="FG11" s="384">
        <v>-4.8609524550472472E-6</v>
      </c>
      <c r="FH11" s="330">
        <v>0</v>
      </c>
      <c r="FI11" s="330">
        <v>2.2936778661584403E-2</v>
      </c>
      <c r="FJ11" s="330">
        <v>2.2936798934369017E-2</v>
      </c>
      <c r="FK11" s="330">
        <v>2.2936762284877052E-2</v>
      </c>
      <c r="FL11" s="365"/>
      <c r="FM11" s="370" t="s">
        <v>230</v>
      </c>
      <c r="FN11" s="384">
        <v>2.4409391405794301E-3</v>
      </c>
      <c r="FO11" s="330">
        <v>2.4359204942616054E-3</v>
      </c>
      <c r="FP11" s="330">
        <v>-1.5437218504488205E-2</v>
      </c>
      <c r="FQ11" s="330">
        <v>-1.5433349913871618E-2</v>
      </c>
      <c r="FR11" s="330">
        <v>-1.5433349913871698E-2</v>
      </c>
      <c r="FS11" s="365"/>
      <c r="FT11" s="370" t="s">
        <v>230</v>
      </c>
      <c r="FU11" s="384">
        <v>-1.3189659791636901E-3</v>
      </c>
      <c r="FV11" s="330">
        <v>-1.3189661710391689E-3</v>
      </c>
      <c r="FW11" s="330">
        <v>4.624416363956875E-2</v>
      </c>
      <c r="FX11" s="330">
        <v>4.6240141724384481E-2</v>
      </c>
      <c r="FY11" s="330">
        <v>4.624014172438444E-2</v>
      </c>
      <c r="FZ11" s="365"/>
      <c r="GA11" s="370" t="s">
        <v>230</v>
      </c>
      <c r="GB11" s="384">
        <v>2.7120640601621159E-3</v>
      </c>
      <c r="GC11" s="330">
        <v>2.7119187888795531E-3</v>
      </c>
      <c r="GD11" s="330">
        <v>-2.9261208926483814E-2</v>
      </c>
      <c r="GE11" s="330">
        <v>-2.9261237522930299E-2</v>
      </c>
      <c r="GF11" s="330">
        <v>-2.9261237522930222E-2</v>
      </c>
      <c r="GG11" s="365"/>
      <c r="GH11" s="370" t="s">
        <v>230</v>
      </c>
      <c r="GI11" s="384">
        <v>4.5760783928231264E-3</v>
      </c>
      <c r="GJ11" s="330">
        <v>4.5760797223785973E-3</v>
      </c>
      <c r="GK11" s="330">
        <v>2.6882473457547379E-2</v>
      </c>
      <c r="GL11" s="330">
        <v>2.6882479140132112E-2</v>
      </c>
      <c r="GM11" s="330">
        <v>2.6882444114055149E-2</v>
      </c>
      <c r="GN11" s="365"/>
      <c r="GO11" s="370" t="s">
        <v>230</v>
      </c>
      <c r="GP11" s="384">
        <v>9.386913802935307E-3</v>
      </c>
      <c r="GQ11" s="330">
        <v>9.3869647213711271E-3</v>
      </c>
      <c r="GR11" s="330">
        <v>-3.7390559320468961E-2</v>
      </c>
      <c r="GS11" s="330">
        <v>-3.7390540362435463E-2</v>
      </c>
      <c r="GT11" s="330">
        <v>-3.7390507528654839E-2</v>
      </c>
    </row>
    <row r="12" spans="1:202" x14ac:dyDescent="0.25">
      <c r="A12" s="335" t="s">
        <v>237</v>
      </c>
      <c r="B12" s="384">
        <v>-1.0359861019192514E-2</v>
      </c>
      <c r="C12" s="330">
        <v>-1.0360026472534818E-2</v>
      </c>
      <c r="D12" s="330">
        <v>-1.0373314944766728E-2</v>
      </c>
      <c r="E12" s="330">
        <v>-1.0377998184137606E-2</v>
      </c>
      <c r="F12" s="331">
        <v>-1.0376102592589103E-2</v>
      </c>
      <c r="G12" s="365"/>
      <c r="H12" s="335" t="s">
        <v>237</v>
      </c>
      <c r="I12" s="384">
        <v>7.1758742610057982E-3</v>
      </c>
      <c r="J12" s="330">
        <v>7.1760426460943955E-3</v>
      </c>
      <c r="K12" s="330">
        <v>8.2022849554184239E-3</v>
      </c>
      <c r="L12" s="330">
        <v>8.2022576299529935E-3</v>
      </c>
      <c r="M12" s="331">
        <v>8.2022963410291298E-3</v>
      </c>
      <c r="N12" s="365"/>
      <c r="O12" s="335" t="s">
        <v>237</v>
      </c>
      <c r="P12" s="384">
        <v>7.6916181779149032E-3</v>
      </c>
      <c r="Q12" s="330">
        <v>7.6917288407186094E-3</v>
      </c>
      <c r="R12" s="330">
        <v>-1.0139426773637336E-2</v>
      </c>
      <c r="S12" s="330">
        <v>-1.0139345738972806E-2</v>
      </c>
      <c r="T12" s="331">
        <v>-1.0139383745800735E-2</v>
      </c>
      <c r="U12" s="365"/>
      <c r="V12" s="371" t="s">
        <v>237</v>
      </c>
      <c r="W12" s="384">
        <v>1.2614533440442581E-2</v>
      </c>
      <c r="X12" s="330">
        <v>1.2614586964194702E-2</v>
      </c>
      <c r="Y12" s="330">
        <v>8.7515827803898837E-3</v>
      </c>
      <c r="Z12" s="330">
        <v>8.7514796232086491E-3</v>
      </c>
      <c r="AA12" s="331">
        <v>8.7514796232086491E-3</v>
      </c>
      <c r="AB12" s="365"/>
      <c r="AC12" s="371" t="s">
        <v>237</v>
      </c>
      <c r="AD12" s="384">
        <v>1.7773612089797736E-2</v>
      </c>
      <c r="AE12" s="330">
        <v>1.777344652338389E-2</v>
      </c>
      <c r="AF12" s="330">
        <v>3.1942161019651895E-2</v>
      </c>
      <c r="AG12" s="330">
        <v>3.1942264324068548E-2</v>
      </c>
      <c r="AH12" s="331">
        <v>3.1942264324068589E-2</v>
      </c>
      <c r="AI12" s="365"/>
      <c r="AJ12" s="371" t="s">
        <v>237</v>
      </c>
      <c r="AK12" s="384">
        <v>3.8961205022632589E-2</v>
      </c>
      <c r="AL12" s="330">
        <v>3.8961205022632499E-2</v>
      </c>
      <c r="AM12" s="330">
        <v>8.9973168248313473E-2</v>
      </c>
      <c r="AN12" s="330">
        <v>8.9973130636350956E-2</v>
      </c>
      <c r="AO12" s="331">
        <v>8.9973149267684391E-2</v>
      </c>
      <c r="AP12" s="365"/>
      <c r="AQ12" s="371" t="s">
        <v>237</v>
      </c>
      <c r="AR12" s="384">
        <v>1.0506022341739094E-2</v>
      </c>
      <c r="AS12" s="330">
        <v>1.0506073621897118E-2</v>
      </c>
      <c r="AT12" s="330">
        <v>-5.0068986903046023E-2</v>
      </c>
      <c r="AU12" s="330">
        <v>-5.0069028227575967E-2</v>
      </c>
      <c r="AV12" s="331">
        <v>-5.0069010278339411E-2</v>
      </c>
      <c r="AW12" s="365"/>
      <c r="AX12" s="371" t="s">
        <v>237</v>
      </c>
      <c r="AY12" s="384">
        <v>7.8165617429973664E-3</v>
      </c>
      <c r="AZ12" s="330">
        <v>7.8166628403423932E-3</v>
      </c>
      <c r="BA12" s="330">
        <v>-6.7332093374655122E-2</v>
      </c>
      <c r="BB12" s="330">
        <v>-6.7332076032306912E-2</v>
      </c>
      <c r="BC12" s="331">
        <v>-6.7332145586499623E-2</v>
      </c>
      <c r="BD12" s="365"/>
      <c r="BE12" s="371" t="s">
        <v>237</v>
      </c>
      <c r="BF12" s="384">
        <v>4.3676554819136997E-3</v>
      </c>
      <c r="BG12" s="330">
        <v>4.3674534084928874E-3</v>
      </c>
      <c r="BH12" s="330">
        <v>0.11508865618158218</v>
      </c>
      <c r="BI12" s="330">
        <v>0.11508871825022937</v>
      </c>
      <c r="BJ12" s="331">
        <v>0.11508878057137824</v>
      </c>
      <c r="BK12" s="365"/>
      <c r="BL12" s="371" t="s">
        <v>237</v>
      </c>
      <c r="BM12" s="384">
        <v>2.9987920104741087E-3</v>
      </c>
      <c r="BN12" s="330">
        <v>2.9988422952673698E-3</v>
      </c>
      <c r="BO12" s="330">
        <v>1.2915655764083465E-2</v>
      </c>
      <c r="BP12" s="330">
        <v>1.2915557426954301E-2</v>
      </c>
      <c r="BQ12" s="331">
        <v>1.2915522599223175E-2</v>
      </c>
      <c r="BR12" s="365"/>
      <c r="BS12" s="371" t="s">
        <v>237</v>
      </c>
      <c r="BT12" s="384">
        <v>5.0082024654381479E-3</v>
      </c>
      <c r="BU12" s="330">
        <v>5.0082524499929938E-3</v>
      </c>
      <c r="BV12" s="330">
        <v>-1.2158219998490346E-2</v>
      </c>
      <c r="BW12" s="330">
        <v>-1.2158178383492944E-2</v>
      </c>
      <c r="BX12" s="331">
        <v>-1.2158161509657593E-2</v>
      </c>
      <c r="BY12" s="365"/>
      <c r="BZ12" s="371" t="s">
        <v>237</v>
      </c>
      <c r="CA12" s="384">
        <v>6.9915636209909133E-3</v>
      </c>
      <c r="CB12" s="330">
        <v>6.9914140668611621E-3</v>
      </c>
      <c r="CC12" s="330">
        <v>3.9547252314341078E-5</v>
      </c>
      <c r="CD12" s="330">
        <v>3.952894364239795E-5</v>
      </c>
      <c r="CE12" s="331">
        <v>3.9563527145335128E-5</v>
      </c>
      <c r="CF12" s="365"/>
      <c r="CG12" s="371" t="s">
        <v>237</v>
      </c>
      <c r="CH12" s="384">
        <v>5.3178379953523281E-3</v>
      </c>
      <c r="CI12" s="330">
        <v>5.3181348616097111E-3</v>
      </c>
      <c r="CJ12" s="330">
        <v>1.1757641075276437E-2</v>
      </c>
      <c r="CK12" s="330">
        <v>1.1757684081400323E-2</v>
      </c>
      <c r="CL12" s="331">
        <v>1.175764909265992E-2</v>
      </c>
      <c r="CM12" s="365"/>
      <c r="CN12" s="371" t="s">
        <v>237</v>
      </c>
      <c r="CO12" s="384">
        <v>2.4982043388675295E-3</v>
      </c>
      <c r="CP12" s="330">
        <v>2.497909074616258E-3</v>
      </c>
      <c r="CQ12" s="330">
        <v>3.9966771965988277E-4</v>
      </c>
      <c r="CR12" s="330">
        <v>3.9970390328604861E-4</v>
      </c>
      <c r="CS12" s="331">
        <v>3.9970390328600974E-4</v>
      </c>
      <c r="CT12" s="365"/>
      <c r="CU12" s="371" t="s">
        <v>237</v>
      </c>
      <c r="CV12" s="384">
        <v>4.6901639609379714E-3</v>
      </c>
      <c r="CW12" s="330">
        <v>4.6903114400512463E-3</v>
      </c>
      <c r="CX12" s="330">
        <v>1.5292005654612558E-2</v>
      </c>
      <c r="CY12" s="330">
        <v>1.5291944530800504E-2</v>
      </c>
      <c r="CZ12" s="331">
        <v>1.5291944530800388E-2</v>
      </c>
      <c r="DA12" s="365"/>
      <c r="DB12" s="371" t="s">
        <v>237</v>
      </c>
      <c r="DC12" s="384">
        <v>4.5955902527537963E-3</v>
      </c>
      <c r="DD12" s="330">
        <v>4.5956388062812232E-3</v>
      </c>
      <c r="DE12" s="330">
        <v>-1.4805372901110343E-2</v>
      </c>
      <c r="DF12" s="330">
        <v>-1.4805396743382136E-2</v>
      </c>
      <c r="DG12" s="331">
        <v>-1.4805396743382137E-2</v>
      </c>
      <c r="DH12" s="365"/>
      <c r="DI12" s="371" t="s">
        <v>237</v>
      </c>
      <c r="DJ12" s="384">
        <v>9.1491348306586857E-3</v>
      </c>
      <c r="DK12" s="330">
        <v>9.1488426148917182E-3</v>
      </c>
      <c r="DL12" s="330">
        <v>1.6569905906756461E-2</v>
      </c>
      <c r="DM12" s="330">
        <v>1.6569906406159414E-2</v>
      </c>
      <c r="DN12" s="331">
        <v>1.6569906406159456E-2</v>
      </c>
      <c r="DO12" s="365"/>
      <c r="DP12" s="371" t="s">
        <v>237</v>
      </c>
      <c r="DQ12" s="384">
        <v>1.0864701484135318E-2</v>
      </c>
      <c r="DR12" s="330">
        <v>1.0864992261286368E-2</v>
      </c>
      <c r="DS12" s="330">
        <v>1.0714156110632637E-2</v>
      </c>
      <c r="DT12" s="330">
        <v>1.0714233512812843E-2</v>
      </c>
      <c r="DU12" s="330">
        <v>1.0714233512812997E-2</v>
      </c>
      <c r="DV12" s="365"/>
      <c r="DW12" s="371" t="s">
        <v>237</v>
      </c>
      <c r="DX12" s="384">
        <v>7.0467685532776062E-3</v>
      </c>
      <c r="DY12" s="330">
        <v>7.0466726880317968E-3</v>
      </c>
      <c r="DZ12" s="330">
        <v>-9.4564517338333771E-3</v>
      </c>
      <c r="EA12" s="330">
        <v>-9.456504090501314E-3</v>
      </c>
      <c r="EB12" s="330">
        <v>-9.4565040905015031E-3</v>
      </c>
      <c r="EC12" s="365"/>
      <c r="ED12" s="371" t="s">
        <v>237</v>
      </c>
      <c r="EE12" s="384">
        <v>5.9373239409992347E-3</v>
      </c>
      <c r="EF12" s="330">
        <v>5.937323940999154E-3</v>
      </c>
      <c r="EG12" s="330">
        <v>3.2175348816218044E-2</v>
      </c>
      <c r="EH12" s="330">
        <v>3.2176657930107065E-2</v>
      </c>
      <c r="EI12" s="330">
        <v>3.2175315444647683E-2</v>
      </c>
      <c r="EJ12" s="365"/>
      <c r="EK12" s="371" t="s">
        <v>237</v>
      </c>
      <c r="EL12" s="384">
        <v>4.2157466182406577E-3</v>
      </c>
      <c r="EM12" s="330">
        <v>4.2158875738254912E-3</v>
      </c>
      <c r="EN12" s="330">
        <v>-1.7820371854414187E-2</v>
      </c>
      <c r="EO12" s="330">
        <v>-1.7821663382562435E-2</v>
      </c>
      <c r="EP12" s="330">
        <v>-1.7820385925026199E-2</v>
      </c>
      <c r="EQ12" s="365"/>
      <c r="ER12" s="371" t="s">
        <v>237</v>
      </c>
      <c r="ES12" s="384">
        <v>3.2185429998794501E-3</v>
      </c>
      <c r="ET12" s="330">
        <v>3.218448972227967E-3</v>
      </c>
      <c r="EU12" s="330">
        <v>2.5367247468509966E-2</v>
      </c>
      <c r="EV12" s="330">
        <v>2.5367318908900198E-2</v>
      </c>
      <c r="EW12" s="330">
        <v>2.536731890890024E-2</v>
      </c>
      <c r="EX12" s="365"/>
      <c r="EY12" s="371" t="s">
        <v>237</v>
      </c>
      <c r="EZ12" s="384">
        <v>2.0226832476635767E-3</v>
      </c>
      <c r="FA12" s="330">
        <v>2.0225898776484413E-3</v>
      </c>
      <c r="FB12" s="330">
        <v>1.3454958298107328E-2</v>
      </c>
      <c r="FC12" s="330">
        <v>1.3454901091318153E-2</v>
      </c>
      <c r="FD12" s="330">
        <v>1.3454901091318154E-2</v>
      </c>
      <c r="FE12" s="365"/>
      <c r="FF12" s="371" t="s">
        <v>237</v>
      </c>
      <c r="FG12" s="384">
        <v>0</v>
      </c>
      <c r="FH12" s="330">
        <v>0</v>
      </c>
      <c r="FI12" s="330">
        <v>-4.7942475326288835E-2</v>
      </c>
      <c r="FJ12" s="330">
        <v>-4.7942426614702077E-2</v>
      </c>
      <c r="FK12" s="330">
        <v>-4.7942426614702008E-2</v>
      </c>
      <c r="FL12" s="365"/>
      <c r="FM12" s="371" t="s">
        <v>237</v>
      </c>
      <c r="FN12" s="384">
        <v>2.4349336531195188E-3</v>
      </c>
      <c r="FO12" s="330">
        <v>2.4396346803454371E-3</v>
      </c>
      <c r="FP12" s="330">
        <v>-1.2612795618856157E-2</v>
      </c>
      <c r="FQ12" s="330">
        <v>-1.2609264194231124E-2</v>
      </c>
      <c r="FR12" s="330">
        <v>-1.2609264194231124E-2</v>
      </c>
      <c r="FS12" s="365"/>
      <c r="FT12" s="371" t="s">
        <v>237</v>
      </c>
      <c r="FU12" s="384">
        <v>-1.317933836331984E-3</v>
      </c>
      <c r="FV12" s="330">
        <v>-1.3227100512592908E-3</v>
      </c>
      <c r="FW12" s="330">
        <v>3.3127362327161472E-2</v>
      </c>
      <c r="FX12" s="330">
        <v>3.3123691006323813E-2</v>
      </c>
      <c r="FY12" s="330">
        <v>3.3123691006323772E-2</v>
      </c>
      <c r="FZ12" s="365"/>
      <c r="GA12" s="371" t="s">
        <v>237</v>
      </c>
      <c r="GB12" s="384">
        <v>2.7114086283884999E-3</v>
      </c>
      <c r="GC12" s="330">
        <v>2.7115949742601087E-3</v>
      </c>
      <c r="GD12" s="330">
        <v>7.5556669064775692E-3</v>
      </c>
      <c r="GE12" s="330">
        <v>7.5556029671710679E-3</v>
      </c>
      <c r="GF12" s="330">
        <v>7.5556029671711425E-3</v>
      </c>
      <c r="GG12" s="365"/>
      <c r="GH12" s="371" t="s">
        <v>237</v>
      </c>
      <c r="GI12" s="384">
        <v>4.5763439185048885E-3</v>
      </c>
      <c r="GJ12" s="330">
        <v>4.5763437063174065E-3</v>
      </c>
      <c r="GK12" s="330">
        <v>-1.1854592278485355E-2</v>
      </c>
      <c r="GL12" s="330">
        <v>-1.1854615600620223E-2</v>
      </c>
      <c r="GM12" s="330">
        <v>-1.1854615600620259E-2</v>
      </c>
      <c r="GN12" s="365"/>
      <c r="GO12" s="371" t="s">
        <v>237</v>
      </c>
      <c r="GP12" s="384">
        <v>9.3869995732972847E-3</v>
      </c>
      <c r="GQ12" s="330">
        <v>9.3869991400403544E-3</v>
      </c>
      <c r="GR12" s="330">
        <v>-1.1937619753256312E-2</v>
      </c>
      <c r="GS12" s="330">
        <v>-1.1937527348761237E-2</v>
      </c>
      <c r="GT12" s="330">
        <v>-1.1937527348761237E-2</v>
      </c>
    </row>
    <row r="13" spans="1:202" x14ac:dyDescent="0.25">
      <c r="A13" s="336" t="s">
        <v>241</v>
      </c>
      <c r="B13" s="384">
        <v>-3.6569655783719929E-2</v>
      </c>
      <c r="C13" s="330">
        <v>-3.6586853239416593E-2</v>
      </c>
      <c r="D13" s="330">
        <v>-3.6585569486758888E-2</v>
      </c>
      <c r="E13" s="330">
        <v>-3.6585532868526012E-2</v>
      </c>
      <c r="F13" s="331">
        <v>-3.6585532868525915E-2</v>
      </c>
      <c r="G13" s="365"/>
      <c r="H13" s="336" t="s">
        <v>241</v>
      </c>
      <c r="I13" s="384">
        <v>6.320977204491051E-3</v>
      </c>
      <c r="J13" s="330">
        <v>6.3210393158634878E-3</v>
      </c>
      <c r="K13" s="330">
        <v>6.3213206752856738E-3</v>
      </c>
      <c r="L13" s="330">
        <v>6.3212824262146349E-3</v>
      </c>
      <c r="M13" s="331">
        <v>6.3212824262144883E-3</v>
      </c>
      <c r="N13" s="365"/>
      <c r="O13" s="336" t="s">
        <v>241</v>
      </c>
      <c r="P13" s="384">
        <v>7.6999007418004726E-3</v>
      </c>
      <c r="Q13" s="330">
        <v>7.7000231125032717E-3</v>
      </c>
      <c r="R13" s="330">
        <v>1.7794528207504552E-2</v>
      </c>
      <c r="S13" s="330">
        <v>1.7794649071665072E-2</v>
      </c>
      <c r="T13" s="331">
        <v>1.7794584862579736E-2</v>
      </c>
      <c r="U13" s="365"/>
      <c r="V13" s="372" t="s">
        <v>241</v>
      </c>
      <c r="W13" s="384">
        <v>1.2600227362973443E-2</v>
      </c>
      <c r="X13" s="330">
        <v>1.2599984661014457E-2</v>
      </c>
      <c r="Y13" s="330">
        <v>5.7094016535784633E-3</v>
      </c>
      <c r="Z13" s="330">
        <v>5.7093267561888813E-3</v>
      </c>
      <c r="AA13" s="331">
        <v>5.7093902028577817E-3</v>
      </c>
      <c r="AB13" s="365"/>
      <c r="AC13" s="372" t="s">
        <v>241</v>
      </c>
      <c r="AD13" s="384">
        <v>1.7799933159532204E-2</v>
      </c>
      <c r="AE13" s="330">
        <v>1.7799996081559039E-2</v>
      </c>
      <c r="AF13" s="330">
        <v>-1.6404570402314408E-2</v>
      </c>
      <c r="AG13" s="330">
        <v>-1.6404591815355907E-2</v>
      </c>
      <c r="AH13" s="331">
        <v>-1.6404591815355907E-2</v>
      </c>
      <c r="AI13" s="365"/>
      <c r="AJ13" s="372" t="s">
        <v>241</v>
      </c>
      <c r="AK13" s="384">
        <v>1.6600105050955626E-2</v>
      </c>
      <c r="AL13" s="330">
        <v>1.6600165687090804E-2</v>
      </c>
      <c r="AM13" s="330">
        <v>9.4412284567715804E-2</v>
      </c>
      <c r="AN13" s="330">
        <v>9.4412342465720223E-2</v>
      </c>
      <c r="AO13" s="331">
        <v>9.4412278691178075E-2</v>
      </c>
      <c r="AP13" s="365"/>
      <c r="AQ13" s="372" t="s">
        <v>241</v>
      </c>
      <c r="AR13" s="384">
        <v>1.0499818008157797E-2</v>
      </c>
      <c r="AS13" s="330">
        <v>0.83273444880339709</v>
      </c>
      <c r="AT13" s="330">
        <v>-7.500568331863032E-2</v>
      </c>
      <c r="AU13" s="330">
        <v>-7.5005684517937155E-2</v>
      </c>
      <c r="AV13" s="331">
        <v>-7.5005630615865557E-2</v>
      </c>
      <c r="AW13" s="365"/>
      <c r="AX13" s="372" t="s">
        <v>241</v>
      </c>
      <c r="AY13" s="384">
        <v>7.8001792153089208E-3</v>
      </c>
      <c r="AZ13" s="330">
        <v>7.8000064899125107E-3</v>
      </c>
      <c r="BA13" s="330">
        <v>-4.4434104523751593E-2</v>
      </c>
      <c r="BB13" s="330">
        <v>-4.4434056761268673E-2</v>
      </c>
      <c r="BC13" s="331">
        <v>-4.4434119759347288E-2</v>
      </c>
      <c r="BD13" s="365"/>
      <c r="BE13" s="372" t="s">
        <v>241</v>
      </c>
      <c r="BF13" s="384">
        <v>4.3997886695592396E-3</v>
      </c>
      <c r="BG13" s="330">
        <v>4.3998453569092499E-3</v>
      </c>
      <c r="BH13" s="330">
        <v>0.10144398317591921</v>
      </c>
      <c r="BI13" s="330">
        <v>0.10144397058683907</v>
      </c>
      <c r="BJ13" s="331">
        <v>0.10144397727478743</v>
      </c>
      <c r="BK13" s="365"/>
      <c r="BL13" s="372" t="s">
        <v>241</v>
      </c>
      <c r="BM13" s="384">
        <v>3.0000166495138003E-3</v>
      </c>
      <c r="BN13" s="330">
        <v>3.0000729192229585E-3</v>
      </c>
      <c r="BO13" s="330">
        <v>-6.3807684886689947E-2</v>
      </c>
      <c r="BP13" s="330">
        <v>-6.3807663613875312E-2</v>
      </c>
      <c r="BQ13" s="331">
        <v>-6.3807687384958872E-2</v>
      </c>
      <c r="BR13" s="365"/>
      <c r="BS13" s="372" t="s">
        <v>241</v>
      </c>
      <c r="BT13" s="384">
        <v>5.00017162416669E-3</v>
      </c>
      <c r="BU13" s="330">
        <v>4.9999459805961403E-3</v>
      </c>
      <c r="BV13" s="330">
        <v>-1.5151560738024513E-2</v>
      </c>
      <c r="BW13" s="330">
        <v>-1.5151588773717669E-2</v>
      </c>
      <c r="BX13" s="331">
        <v>-1.5151547441957661E-2</v>
      </c>
      <c r="BY13" s="365"/>
      <c r="BZ13" s="372" t="s">
        <v>241</v>
      </c>
      <c r="CA13" s="384">
        <v>6.999902017049071E-3</v>
      </c>
      <c r="CB13" s="330">
        <v>7.0001267619576616E-3</v>
      </c>
      <c r="CC13" s="330">
        <v>2.2202958765170082E-2</v>
      </c>
      <c r="CD13" s="330">
        <v>2.220297166610705E-2</v>
      </c>
      <c r="CE13" s="331">
        <v>2.2202950987467482E-2</v>
      </c>
      <c r="CF13" s="365"/>
      <c r="CG13" s="372" t="s">
        <v>241</v>
      </c>
      <c r="CH13" s="384">
        <v>5.2998926343613946E-3</v>
      </c>
      <c r="CI13" s="330">
        <v>5.2998920450021136E-3</v>
      </c>
      <c r="CJ13" s="330">
        <v>8.1844529404864447E-2</v>
      </c>
      <c r="CK13" s="330">
        <v>8.1844437433093678E-2</v>
      </c>
      <c r="CL13" s="331">
        <v>8.1844506139536685E-2</v>
      </c>
      <c r="CM13" s="365"/>
      <c r="CN13" s="372" t="s">
        <v>241</v>
      </c>
      <c r="CO13" s="384">
        <v>2.5001949604519852E-3</v>
      </c>
      <c r="CP13" s="330">
        <v>2.4999181442731423E-3</v>
      </c>
      <c r="CQ13" s="330">
        <v>7.1983556245147776E-3</v>
      </c>
      <c r="CR13" s="330">
        <v>7.198403720425588E-3</v>
      </c>
      <c r="CS13" s="331">
        <v>7.1983841524206789E-3</v>
      </c>
      <c r="CT13" s="365"/>
      <c r="CU13" s="372" t="s">
        <v>241</v>
      </c>
      <c r="CV13" s="384">
        <v>4.6999317823025171E-3</v>
      </c>
      <c r="CW13" s="330">
        <v>4.700042900194476E-3</v>
      </c>
      <c r="CX13" s="330">
        <v>8.4087340024572178E-3</v>
      </c>
      <c r="CY13" s="330">
        <v>8.4086990255771658E-3</v>
      </c>
      <c r="CZ13" s="331">
        <v>8.4086991889424853E-3</v>
      </c>
      <c r="DA13" s="365"/>
      <c r="DB13" s="372" t="s">
        <v>241</v>
      </c>
      <c r="DC13" s="384">
        <v>4.5999708417749632E-3</v>
      </c>
      <c r="DD13" s="330">
        <v>4.6000809181974472E-3</v>
      </c>
      <c r="DE13" s="330">
        <v>-1.8218208334999351E-2</v>
      </c>
      <c r="DF13" s="330">
        <v>-1.821818706838281E-2</v>
      </c>
      <c r="DG13" s="331">
        <v>-1.8218168153226678E-2</v>
      </c>
      <c r="DH13" s="365"/>
      <c r="DI13" s="372" t="s">
        <v>241</v>
      </c>
      <c r="DJ13" s="384">
        <v>9.0998758933912224E-3</v>
      </c>
      <c r="DK13" s="330">
        <v>9.0998753959877412E-3</v>
      </c>
      <c r="DL13" s="330">
        <v>1.810801979228379E-2</v>
      </c>
      <c r="DM13" s="330">
        <v>1.8108004686129314E-2</v>
      </c>
      <c r="DN13" s="331">
        <v>1.8107926191499413E-2</v>
      </c>
      <c r="DO13" s="365"/>
      <c r="DP13" s="372" t="s">
        <v>241</v>
      </c>
      <c r="DQ13" s="384">
        <v>1.0900137504343618E-2</v>
      </c>
      <c r="DR13" s="330">
        <v>1.0900028578801603E-2</v>
      </c>
      <c r="DS13" s="330">
        <v>1.5036935186346731E-2</v>
      </c>
      <c r="DT13" s="330">
        <v>1.5036988790490698E-2</v>
      </c>
      <c r="DU13" s="330">
        <v>1.5037009224454355E-2</v>
      </c>
      <c r="DV13" s="365"/>
      <c r="DW13" s="372" t="s">
        <v>241</v>
      </c>
      <c r="DX13" s="384">
        <v>6.9998791692309085E-3</v>
      </c>
      <c r="DY13" s="330">
        <v>6.9999331278013189E-3</v>
      </c>
      <c r="DZ13" s="330">
        <v>-2.0645078790449144E-2</v>
      </c>
      <c r="EA13" s="330">
        <v>-2.0645056470526144E-2</v>
      </c>
      <c r="EB13" s="330">
        <v>-2.0645000679335068E-2</v>
      </c>
      <c r="EC13" s="365"/>
      <c r="ED13" s="372" t="s">
        <v>241</v>
      </c>
      <c r="EE13" s="384">
        <v>5.899771724728684E-3</v>
      </c>
      <c r="EF13" s="330">
        <v>5.8998249357477299E-3</v>
      </c>
      <c r="EG13" s="330">
        <v>2.3140941757782103E-2</v>
      </c>
      <c r="EH13" s="330">
        <v>2.3143135452601344E-2</v>
      </c>
      <c r="EI13" s="330">
        <v>2.3140905672912482E-2</v>
      </c>
      <c r="EJ13" s="365"/>
      <c r="EK13" s="372" t="s">
        <v>241</v>
      </c>
      <c r="EL13" s="384">
        <v>4.1999103363181307E-3</v>
      </c>
      <c r="EM13" s="330">
        <v>4.1999630130719204E-3</v>
      </c>
      <c r="EN13" s="330">
        <v>1.5573586063659568E-3</v>
      </c>
      <c r="EO13" s="330">
        <v>1.5551411645650373E-3</v>
      </c>
      <c r="EP13" s="330">
        <v>1.557285999672085E-3</v>
      </c>
      <c r="EQ13" s="365"/>
      <c r="ER13" s="372" t="s">
        <v>241</v>
      </c>
      <c r="ES13" s="384">
        <v>3.1999060230085601E-3</v>
      </c>
      <c r="ET13" s="330">
        <v>3.1998530082010556E-3</v>
      </c>
      <c r="EU13" s="330">
        <v>-7.4626157988652561E-2</v>
      </c>
      <c r="EV13" s="330">
        <v>-7.4626120112706404E-2</v>
      </c>
      <c r="EW13" s="330">
        <v>-7.4626085093999678E-2</v>
      </c>
      <c r="EX13" s="365"/>
      <c r="EY13" s="372" t="s">
        <v>241</v>
      </c>
      <c r="EZ13" s="384">
        <v>1.9998303937988691E-3</v>
      </c>
      <c r="FA13" s="330">
        <v>1.9999878177595744E-3</v>
      </c>
      <c r="FB13" s="330">
        <v>-2.7087842260497833E-2</v>
      </c>
      <c r="FC13" s="330">
        <v>-2.7087825090338101E-2</v>
      </c>
      <c r="FD13" s="330">
        <v>-2.7087886432188613E-2</v>
      </c>
      <c r="FE13" s="365"/>
      <c r="FF13" s="372" t="s">
        <v>241</v>
      </c>
      <c r="FG13" s="384">
        <v>-1.0480971795754942E-5</v>
      </c>
      <c r="FH13" s="330">
        <v>0</v>
      </c>
      <c r="FI13" s="330">
        <v>-5.7918231165559279E-3</v>
      </c>
      <c r="FJ13" s="330">
        <v>-5.7918743524793285E-3</v>
      </c>
      <c r="FK13" s="330">
        <v>-5.7918116679208376E-3</v>
      </c>
      <c r="FL13" s="365"/>
      <c r="FM13" s="372" t="s">
        <v>241</v>
      </c>
      <c r="FN13" s="384">
        <v>2.4103867519129048E-3</v>
      </c>
      <c r="FO13" s="330">
        <v>2.3999324187080422E-3</v>
      </c>
      <c r="FP13" s="330">
        <v>9.6964950074376846E-2</v>
      </c>
      <c r="FQ13" s="330">
        <v>9.6962488951167256E-2</v>
      </c>
      <c r="FR13" s="330">
        <v>9.6962488951167283E-2</v>
      </c>
      <c r="FS13" s="365"/>
      <c r="FT13" s="372" t="s">
        <v>241</v>
      </c>
      <c r="FU13" s="384">
        <v>-1.3001885456369769E-3</v>
      </c>
      <c r="FV13" s="330">
        <v>-1.3000836470095686E-3</v>
      </c>
      <c r="FW13" s="330">
        <v>1.6117399778222023E-2</v>
      </c>
      <c r="FX13" s="330">
        <v>1.6119692905374149E-2</v>
      </c>
      <c r="FY13" s="330">
        <v>1.6119692905374149E-2</v>
      </c>
      <c r="FZ13" s="365"/>
      <c r="GA13" s="372" t="s">
        <v>241</v>
      </c>
      <c r="GB13" s="384">
        <v>2.6998200556191568E-3</v>
      </c>
      <c r="GC13" s="330">
        <v>2.6998714137556092E-3</v>
      </c>
      <c r="GD13" s="330">
        <v>6.3266542909133786E-3</v>
      </c>
      <c r="GE13" s="330">
        <v>6.3266537827473277E-3</v>
      </c>
      <c r="GF13" s="330">
        <v>6.3266348179578163E-3</v>
      </c>
      <c r="GG13" s="365"/>
      <c r="GH13" s="372" t="s">
        <v>241</v>
      </c>
      <c r="GI13" s="384">
        <v>4.5999154254569557E-3</v>
      </c>
      <c r="GJ13" s="330">
        <v>4.599809091321033E-3</v>
      </c>
      <c r="GK13" s="330">
        <v>-5.6561960282512855E-3</v>
      </c>
      <c r="GL13" s="330">
        <v>-5.6561556685485268E-3</v>
      </c>
      <c r="GM13" s="330">
        <v>-5.6562123118235486E-3</v>
      </c>
      <c r="GN13" s="365"/>
      <c r="GO13" s="372" t="s">
        <v>241</v>
      </c>
      <c r="GP13" s="384">
        <v>9.3998745505463645E-3</v>
      </c>
      <c r="GQ13" s="330">
        <v>9.3998716196215595E-3</v>
      </c>
      <c r="GR13" s="330">
        <v>-7.5273682345996518E-3</v>
      </c>
      <c r="GS13" s="330">
        <v>-7.5274676664020285E-3</v>
      </c>
      <c r="GT13" s="330">
        <v>-7.5273924260217664E-3</v>
      </c>
    </row>
    <row r="14" spans="1:202" x14ac:dyDescent="0.25">
      <c r="A14" s="336" t="s">
        <v>235</v>
      </c>
      <c r="B14" s="384">
        <v>-1.8357606168155675E-2</v>
      </c>
      <c r="C14" s="330">
        <v>-1.8357606168155672E-2</v>
      </c>
      <c r="D14" s="330">
        <v>-1.8348225904398448E-2</v>
      </c>
      <c r="E14" s="330">
        <v>-1.8348962109946233E-2</v>
      </c>
      <c r="F14" s="331">
        <v>-1.8352945996046702E-2</v>
      </c>
      <c r="G14" s="365"/>
      <c r="H14" s="336" t="s">
        <v>235</v>
      </c>
      <c r="I14" s="384">
        <v>0</v>
      </c>
      <c r="J14" s="330">
        <v>0</v>
      </c>
      <c r="K14" s="330">
        <v>0</v>
      </c>
      <c r="L14" s="330">
        <v>0</v>
      </c>
      <c r="M14" s="331">
        <v>0</v>
      </c>
      <c r="N14" s="365"/>
      <c r="O14" s="336" t="s">
        <v>235</v>
      </c>
      <c r="P14" s="384">
        <v>7.6985413290114307E-3</v>
      </c>
      <c r="Q14" s="330">
        <v>7.679840418900347E-3</v>
      </c>
      <c r="R14" s="330">
        <v>1.0693296805267266E-2</v>
      </c>
      <c r="S14" s="330">
        <v>1.0704359366001396E-2</v>
      </c>
      <c r="T14" s="331">
        <v>1.0704337030120284E-2</v>
      </c>
      <c r="U14" s="365"/>
      <c r="V14" s="372" t="s">
        <v>235</v>
      </c>
      <c r="W14" s="384">
        <v>1.2619467384244175E-2</v>
      </c>
      <c r="X14" s="330">
        <v>1.261970158117443E-2</v>
      </c>
      <c r="Y14" s="330">
        <v>1.2605838033197769E-2</v>
      </c>
      <c r="Z14" s="330">
        <v>1.2597703427516845E-2</v>
      </c>
      <c r="AA14" s="331">
        <v>1.2593548387096821E-2</v>
      </c>
      <c r="AB14" s="365"/>
      <c r="AC14" s="372" t="s">
        <v>235</v>
      </c>
      <c r="AD14" s="384">
        <v>1.7746418644430197E-2</v>
      </c>
      <c r="AE14" s="330">
        <v>1.7765070986975495E-2</v>
      </c>
      <c r="AF14" s="330">
        <v>1.3298025444706707E-2</v>
      </c>
      <c r="AG14" s="330">
        <v>1.3297286717392906E-2</v>
      </c>
      <c r="AH14" s="331">
        <v>1.3303430348131865E-2</v>
      </c>
      <c r="AI14" s="365"/>
      <c r="AJ14" s="372" t="s">
        <v>235</v>
      </c>
      <c r="AK14" s="384">
        <v>1.6626650660264166E-2</v>
      </c>
      <c r="AL14" s="330">
        <v>1.6614645858343376E-2</v>
      </c>
      <c r="AM14" s="330">
        <v>1.660322690603332E-2</v>
      </c>
      <c r="AN14" s="330">
        <v>1.6599664384967343E-2</v>
      </c>
      <c r="AO14" s="331">
        <v>1.659959758551308E-2</v>
      </c>
      <c r="AP14" s="365"/>
      <c r="AQ14" s="372" t="s">
        <v>235</v>
      </c>
      <c r="AR14" s="384">
        <v>1.0509535336836517E-2</v>
      </c>
      <c r="AS14" s="330">
        <v>1.0509659439799699E-2</v>
      </c>
      <c r="AT14" s="330">
        <v>1.3495955404669054E-2</v>
      </c>
      <c r="AU14" s="330">
        <v>1.3502280068402057E-2</v>
      </c>
      <c r="AV14" s="331">
        <v>1.3498268184067392E-2</v>
      </c>
      <c r="AW14" s="365"/>
      <c r="AX14" s="372" t="s">
        <v>235</v>
      </c>
      <c r="AY14" s="384">
        <v>1.5045281916447493E-2</v>
      </c>
      <c r="AZ14" s="330">
        <v>1.5051300628695627E-2</v>
      </c>
      <c r="BA14" s="330">
        <v>1.0807383207201291E-2</v>
      </c>
      <c r="BB14" s="330">
        <v>1.0803210498564548E-2</v>
      </c>
      <c r="BC14" s="331">
        <v>1.0799304782549207E-2</v>
      </c>
      <c r="BD14" s="365"/>
      <c r="BE14" s="372" t="s">
        <v>235</v>
      </c>
      <c r="BF14" s="384">
        <v>4.3586127500360432E-3</v>
      </c>
      <c r="BG14" s="330">
        <v>4.3644171214109774E-3</v>
      </c>
      <c r="BH14" s="330">
        <v>7.3965115169037018E-3</v>
      </c>
      <c r="BI14" s="330">
        <v>7.39720866611798E-3</v>
      </c>
      <c r="BJ14" s="331">
        <v>7.401101236475905E-3</v>
      </c>
      <c r="BK14" s="365"/>
      <c r="BL14" s="372" t="s">
        <v>235</v>
      </c>
      <c r="BM14" s="384">
        <v>2.9962941778587699E-3</v>
      </c>
      <c r="BN14" s="330">
        <v>2.990539940680683E-3</v>
      </c>
      <c r="BO14" s="330">
        <v>6.0056832220730045E-3</v>
      </c>
      <c r="BP14" s="330">
        <v>6.0049961374549678E-3</v>
      </c>
      <c r="BQ14" s="331">
        <v>6.0011605374833809E-3</v>
      </c>
      <c r="BR14" s="365"/>
      <c r="BS14" s="372" t="s">
        <v>235</v>
      </c>
      <c r="BT14" s="384">
        <v>7.1140824547870326E-3</v>
      </c>
      <c r="BU14" s="330">
        <v>7.1312655710726721E-3</v>
      </c>
      <c r="BV14" s="330">
        <v>7.9932178757418683E-3</v>
      </c>
      <c r="BW14" s="330">
        <v>7.9952417445411702E-3</v>
      </c>
      <c r="BX14" s="331">
        <v>7.9971785877688932E-3</v>
      </c>
      <c r="BY14" s="365"/>
      <c r="BZ14" s="372" t="s">
        <v>235</v>
      </c>
      <c r="CA14" s="384">
        <v>1.0011205673758891E-2</v>
      </c>
      <c r="CB14" s="330">
        <v>9.9997503574427091E-3</v>
      </c>
      <c r="CC14" s="330">
        <v>1.000109469074976E-2</v>
      </c>
      <c r="CD14" s="330">
        <v>9.9997503574427091E-3</v>
      </c>
      <c r="CE14" s="331">
        <v>1.0001654830687106E-2</v>
      </c>
      <c r="CF14" s="365"/>
      <c r="CG14" s="372" t="s">
        <v>235</v>
      </c>
      <c r="CH14" s="384">
        <v>3.0000509790004352E-2</v>
      </c>
      <c r="CI14" s="330">
        <v>3.0006121524633785E-2</v>
      </c>
      <c r="CJ14" s="330">
        <v>3.0002160300196101E-2</v>
      </c>
      <c r="CK14" s="330">
        <v>2.999488648327682E-2</v>
      </c>
      <c r="CL14" s="331">
        <v>3.0000509790004622E-2</v>
      </c>
      <c r="CM14" s="365"/>
      <c r="CN14" s="372" t="s">
        <v>235</v>
      </c>
      <c r="CO14" s="384">
        <v>1.0007908156308844E-2</v>
      </c>
      <c r="CP14" s="330">
        <v>9.991491960994003E-3</v>
      </c>
      <c r="CQ14" s="330">
        <v>9.9966635012703892E-3</v>
      </c>
      <c r="CR14" s="330">
        <v>1.0002508808098077E-2</v>
      </c>
      <c r="CS14" s="331">
        <v>9.9988183214710976E-3</v>
      </c>
      <c r="CT14" s="365"/>
      <c r="CU14" s="372" t="s">
        <v>235</v>
      </c>
      <c r="CV14" s="384">
        <v>5.9938441600519126E-3</v>
      </c>
      <c r="CW14" s="330">
        <v>6.0047087284272683E-3</v>
      </c>
      <c r="CX14" s="330">
        <v>5.9970776951909378E-3</v>
      </c>
      <c r="CY14" s="330">
        <v>6.0047087284272683E-3</v>
      </c>
      <c r="CZ14" s="331">
        <v>6.0028979507346977E-3</v>
      </c>
      <c r="DA14" s="365"/>
      <c r="DB14" s="372" t="s">
        <v>235</v>
      </c>
      <c r="DC14" s="384">
        <v>4.269994632313464E-2</v>
      </c>
      <c r="DD14" s="330">
        <v>4.2705314009661807E-2</v>
      </c>
      <c r="DE14" s="330">
        <v>4.2701794713111203E-2</v>
      </c>
      <c r="DF14" s="330">
        <v>4.2694578636607604E-2</v>
      </c>
      <c r="DG14" s="331">
        <v>4.2699946323134744E-2</v>
      </c>
      <c r="DH14" s="365"/>
      <c r="DI14" s="372" t="s">
        <v>235</v>
      </c>
      <c r="DJ14" s="384">
        <v>2.79272090808474E-2</v>
      </c>
      <c r="DK14" s="330">
        <v>2.7921917469730669E-2</v>
      </c>
      <c r="DL14" s="330">
        <v>2.7919765498195151E-2</v>
      </c>
      <c r="DM14" s="330">
        <v>2.792220494816066E-2</v>
      </c>
      <c r="DN14" s="331">
        <v>2.7918629293111258E-2</v>
      </c>
      <c r="DO14" s="365"/>
      <c r="DP14" s="372" t="s">
        <v>235</v>
      </c>
      <c r="DQ14" s="384">
        <v>1.0867387820512758E-2</v>
      </c>
      <c r="DR14" s="330">
        <v>1.0857371794871827E-2</v>
      </c>
      <c r="DS14" s="330">
        <v>1.0086845857440886E-2</v>
      </c>
      <c r="DT14" s="330">
        <v>1.0086238844539758E-2</v>
      </c>
      <c r="DU14" s="331">
        <v>1.0082883303980699E-2</v>
      </c>
      <c r="DV14" s="365"/>
      <c r="DW14" s="372" t="s">
        <v>235</v>
      </c>
      <c r="DX14" s="384">
        <v>7.0349269259351796E-3</v>
      </c>
      <c r="DY14" s="330">
        <v>7.0548135230470502E-3</v>
      </c>
      <c r="DZ14" s="330">
        <v>-3.8322892240926776E-2</v>
      </c>
      <c r="EA14" s="330">
        <v>-3.8325764036253387E-2</v>
      </c>
      <c r="EB14" s="331">
        <v>-3.8325827376771565E-2</v>
      </c>
      <c r="EC14" s="365"/>
      <c r="ED14" s="372" t="s">
        <v>235</v>
      </c>
      <c r="EE14" s="384">
        <v>5.9280759580852263E-3</v>
      </c>
      <c r="EF14" s="330">
        <v>5.9230981148411799E-3</v>
      </c>
      <c r="EG14" s="330">
        <v>3.2049882330106458E-2</v>
      </c>
      <c r="EH14" s="330">
        <v>3.2057825759684924E-2</v>
      </c>
      <c r="EI14" s="331">
        <v>3.2059599405380744E-2</v>
      </c>
      <c r="EJ14" s="365"/>
      <c r="EK14" s="372" t="s">
        <v>235</v>
      </c>
      <c r="EL14" s="384">
        <v>4.2303460080694907E-3</v>
      </c>
      <c r="EM14" s="330">
        <v>4.2254347698507892E-3</v>
      </c>
      <c r="EN14" s="330">
        <v>-8.4771263341012745E-2</v>
      </c>
      <c r="EO14" s="330">
        <v>-8.4783694674792701E-2</v>
      </c>
      <c r="EP14" s="331">
        <v>-8.4783694674792784E-2</v>
      </c>
      <c r="EQ14" s="365"/>
      <c r="ER14" s="372" t="s">
        <v>235</v>
      </c>
      <c r="ES14" s="384">
        <v>3.2141813577481085E-3</v>
      </c>
      <c r="ET14" s="330">
        <v>3.2141813577480807E-3</v>
      </c>
      <c r="EU14" s="330">
        <v>8.3350457207438736E-3</v>
      </c>
      <c r="EV14" s="330">
        <v>8.3402471507794274E-3</v>
      </c>
      <c r="EW14" s="331">
        <v>8.3438860020670982E-3</v>
      </c>
      <c r="EX14" s="365"/>
      <c r="EY14" s="372" t="s">
        <v>235</v>
      </c>
      <c r="EZ14" s="384">
        <v>2.0145631067960781E-3</v>
      </c>
      <c r="FA14" s="330">
        <v>2.0194174757280849E-3</v>
      </c>
      <c r="FB14" s="330">
        <v>2.1652465196846963E-3</v>
      </c>
      <c r="FC14" s="330">
        <v>2.1652520353369134E-3</v>
      </c>
      <c r="FD14" s="331">
        <v>2.1652442215043606E-3</v>
      </c>
      <c r="FE14" s="365"/>
      <c r="FF14" s="372" t="s">
        <v>235</v>
      </c>
      <c r="FG14" s="384">
        <v>0</v>
      </c>
      <c r="FH14" s="330">
        <v>0</v>
      </c>
      <c r="FI14" s="330">
        <v>-4.5448190841731996E-2</v>
      </c>
      <c r="FJ14" s="330">
        <v>-4.5447670901391346E-2</v>
      </c>
      <c r="FK14" s="331">
        <v>-4.544390630345152E-2</v>
      </c>
      <c r="FL14" s="365"/>
      <c r="FM14" s="372" t="s">
        <v>235</v>
      </c>
      <c r="FN14" s="384">
        <v>2.4465276263837196E-3</v>
      </c>
      <c r="FO14" s="330">
        <v>2.4416711882799609E-3</v>
      </c>
      <c r="FP14" s="330">
        <v>-5.8050514599172027E-3</v>
      </c>
      <c r="FQ14" s="330">
        <v>-5.8057287717431846E-3</v>
      </c>
      <c r="FR14" s="331">
        <v>-5.8188882811172323E-3</v>
      </c>
      <c r="FS14" s="365"/>
      <c r="FT14" s="372" t="s">
        <v>235</v>
      </c>
      <c r="FU14" s="384">
        <v>-1.3290160448481407E-3</v>
      </c>
      <c r="FV14" s="330">
        <v>-1.3145176879952639E-3</v>
      </c>
      <c r="FW14" s="330">
        <v>2.3570060666121932E-2</v>
      </c>
      <c r="FX14" s="330">
        <v>2.3574811037246193E-2</v>
      </c>
      <c r="FY14" s="331">
        <v>2.3573047990361997E-2</v>
      </c>
      <c r="FZ14" s="365"/>
      <c r="GA14" s="372" t="s">
        <v>235</v>
      </c>
      <c r="GB14" s="384">
        <v>2.7099615282247442E-3</v>
      </c>
      <c r="GC14" s="330">
        <v>2.7099221865200286E-3</v>
      </c>
      <c r="GD14" s="330">
        <v>6.1885883999947908E-3</v>
      </c>
      <c r="GE14" s="330">
        <v>6.1833427862853733E-3</v>
      </c>
      <c r="GF14" s="331">
        <v>6.1908027654724324E-3</v>
      </c>
      <c r="GG14" s="365"/>
      <c r="GH14" s="372" t="s">
        <v>235</v>
      </c>
      <c r="GI14" s="384">
        <v>4.5848314471175341E-3</v>
      </c>
      <c r="GJ14" s="330">
        <v>4.5751129300027112E-3</v>
      </c>
      <c r="GK14" s="330">
        <v>-1.518776656610833E-2</v>
      </c>
      <c r="GL14" s="330">
        <v>-1.5186515612047537E-2</v>
      </c>
      <c r="GM14" s="331">
        <v>-1.5188357741549238E-2</v>
      </c>
      <c r="GN14" s="365"/>
      <c r="GO14" s="372" t="s">
        <v>235</v>
      </c>
      <c r="GP14" s="384">
        <v>9.3920395858855775E-3</v>
      </c>
      <c r="GQ14" s="330">
        <v>9.3775821979669004E-3</v>
      </c>
      <c r="GR14" s="330">
        <v>9.1871765078694462E-2</v>
      </c>
      <c r="GS14" s="330">
        <v>9.187326741562947E-2</v>
      </c>
      <c r="GT14" s="331">
        <v>9.1880921427970191E-2</v>
      </c>
    </row>
    <row r="15" spans="1:202" x14ac:dyDescent="0.25">
      <c r="A15" s="336" t="s">
        <v>236</v>
      </c>
      <c r="B15" s="384">
        <v>-2.3880316735000455E-2</v>
      </c>
      <c r="C15" s="330">
        <v>-2.3887024888577347E-2</v>
      </c>
      <c r="D15" s="330">
        <v>-2.3875101259297496E-2</v>
      </c>
      <c r="E15" s="330">
        <v>-2.3874505483499345E-2</v>
      </c>
      <c r="F15" s="331">
        <v>-2.3870382155637391E-2</v>
      </c>
      <c r="G15" s="365"/>
      <c r="H15" s="336" t="s">
        <v>236</v>
      </c>
      <c r="I15" s="384">
        <v>-1.6673079389508203E-3</v>
      </c>
      <c r="J15" s="330">
        <v>-1.6416991586291462E-3</v>
      </c>
      <c r="K15" s="330">
        <v>-1.6597760811178179E-3</v>
      </c>
      <c r="L15" s="330">
        <v>-1.6545037130142456E-3</v>
      </c>
      <c r="M15" s="331">
        <v>-1.6566377734787839E-3</v>
      </c>
      <c r="N15" s="365"/>
      <c r="O15" s="336" t="s">
        <v>236</v>
      </c>
      <c r="P15" s="384">
        <v>1.0695015416238386E-2</v>
      </c>
      <c r="Q15" s="330">
        <v>1.0688591983556078E-2</v>
      </c>
      <c r="R15" s="330">
        <v>1.0685569191705536E-2</v>
      </c>
      <c r="S15" s="330">
        <v>1.0688591983556078E-2</v>
      </c>
      <c r="T15" s="331">
        <v>1.068859198355593E-2</v>
      </c>
      <c r="U15" s="365"/>
      <c r="V15" s="372" t="s">
        <v>236</v>
      </c>
      <c r="W15" s="384">
        <v>1.5602656582668737E-2</v>
      </c>
      <c r="X15" s="330">
        <v>1.5609111246695104E-2</v>
      </c>
      <c r="Y15" s="330">
        <v>1.5612148764038134E-2</v>
      </c>
      <c r="Z15" s="330">
        <v>1.5609111246695104E-2</v>
      </c>
      <c r="AA15" s="331">
        <v>1.560911124669513E-2</v>
      </c>
      <c r="AB15" s="365"/>
      <c r="AC15" s="372" t="s">
        <v>236</v>
      </c>
      <c r="AD15" s="384">
        <v>2.0775969962453022E-2</v>
      </c>
      <c r="AE15" s="330">
        <v>2.0775969962453095E-2</v>
      </c>
      <c r="AF15" s="330">
        <v>2.0775969962453088E-2</v>
      </c>
      <c r="AG15" s="330">
        <v>2.0775969962453095E-2</v>
      </c>
      <c r="AH15" s="331">
        <v>2.0775969962453143E-2</v>
      </c>
      <c r="AI15" s="365"/>
      <c r="AJ15" s="372" t="s">
        <v>236</v>
      </c>
      <c r="AK15" s="384">
        <v>1.9617459538989631E-2</v>
      </c>
      <c r="AL15" s="330">
        <v>1.9592937714565984E-2</v>
      </c>
      <c r="AM15" s="330">
        <v>1.9603034936387549E-2</v>
      </c>
      <c r="AN15" s="330">
        <v>1.9605198626777842E-2</v>
      </c>
      <c r="AO15" s="331">
        <v>1.9605198626777818E-2</v>
      </c>
      <c r="AP15" s="365"/>
      <c r="AQ15" s="372" t="s">
        <v>236</v>
      </c>
      <c r="AR15" s="384">
        <v>1.3498075998076026E-2</v>
      </c>
      <c r="AS15" s="330">
        <v>1.3516438586786609E-2</v>
      </c>
      <c r="AT15" s="330">
        <v>1.3510645823017548E-2</v>
      </c>
      <c r="AU15" s="330">
        <v>1.3504250892867902E-2</v>
      </c>
      <c r="AV15" s="331">
        <v>1.3504250892867879E-2</v>
      </c>
      <c r="AW15" s="365"/>
      <c r="AX15" s="372" t="s">
        <v>236</v>
      </c>
      <c r="AY15" s="384">
        <v>1.0826684068460171E-2</v>
      </c>
      <c r="AZ15" s="330">
        <v>1.0820815832562117E-2</v>
      </c>
      <c r="BA15" s="330">
        <v>1.0817978782802903E-2</v>
      </c>
      <c r="BB15" s="330">
        <v>1.0820815832562117E-2</v>
      </c>
      <c r="BC15" s="331">
        <v>1.0820815832562072E-2</v>
      </c>
      <c r="BD15" s="365"/>
      <c r="BE15" s="372" t="s">
        <v>236</v>
      </c>
      <c r="BF15" s="384">
        <v>7.3654557192324903E-3</v>
      </c>
      <c r="BG15" s="330">
        <v>7.3714111322393267E-3</v>
      </c>
      <c r="BH15" s="330">
        <v>7.3741628115722322E-3</v>
      </c>
      <c r="BI15" s="330">
        <v>7.3714111322393267E-3</v>
      </c>
      <c r="BJ15" s="331">
        <v>7.3674984936340643E-3</v>
      </c>
      <c r="BK15" s="365"/>
      <c r="BL15" s="372" t="s">
        <v>236</v>
      </c>
      <c r="BM15" s="384">
        <v>6.0007573771446946E-3</v>
      </c>
      <c r="BN15" s="330">
        <v>5.9891403136724686E-3</v>
      </c>
      <c r="BO15" s="330">
        <v>5.9904865042701124E-3</v>
      </c>
      <c r="BP15" s="330">
        <v>6.0007923376290198E-3</v>
      </c>
      <c r="BQ15" s="331">
        <v>6.0046996679159982E-3</v>
      </c>
      <c r="BR15" s="365"/>
      <c r="BS15" s="372" t="s">
        <v>236</v>
      </c>
      <c r="BT15" s="384">
        <v>7.9918922831909382E-3</v>
      </c>
      <c r="BU15" s="330">
        <v>8.0151964418086995E-3</v>
      </c>
      <c r="BV15" s="330">
        <v>8.0124274384759976E-3</v>
      </c>
      <c r="BW15" s="330">
        <v>8.0035210859770063E-3</v>
      </c>
      <c r="BX15" s="331">
        <v>8.0035210859771833E-3</v>
      </c>
      <c r="BY15" s="365"/>
      <c r="BZ15" s="372" t="s">
        <v>236</v>
      </c>
      <c r="CA15" s="384">
        <v>9.9968400792851721E-3</v>
      </c>
      <c r="CB15" s="330">
        <v>9.9967826446661374E-3</v>
      </c>
      <c r="CC15" s="330">
        <v>9.9899964852515569E-3</v>
      </c>
      <c r="CD15" s="330">
        <v>9.9967826446661374E-3</v>
      </c>
      <c r="CE15" s="331">
        <v>1.0000612829587373E-2</v>
      </c>
      <c r="CF15" s="365"/>
      <c r="CG15" s="372" t="s">
        <v>236</v>
      </c>
      <c r="CH15" s="384">
        <v>2.2014277994254698E-2</v>
      </c>
      <c r="CI15" s="330">
        <v>2.2002775944845197E-2</v>
      </c>
      <c r="CJ15" s="330">
        <v>2.2004202749186963E-2</v>
      </c>
      <c r="CK15" s="330">
        <v>2.2002775944845197E-2</v>
      </c>
      <c r="CL15" s="331">
        <v>2.1998900244600723E-2</v>
      </c>
      <c r="CM15" s="365"/>
      <c r="CN15" s="372" t="s">
        <v>236</v>
      </c>
      <c r="CO15" s="384">
        <v>2.2987226226588348E-2</v>
      </c>
      <c r="CP15" s="330">
        <v>2.2998486062872883E-2</v>
      </c>
      <c r="CQ15" s="330">
        <v>2.2997236664614829E-2</v>
      </c>
      <c r="CR15" s="330">
        <v>2.2998486062872883E-2</v>
      </c>
      <c r="CS15" s="331">
        <v>2.2998486062873053E-2</v>
      </c>
      <c r="CT15" s="365"/>
      <c r="CU15" s="372" t="s">
        <v>236</v>
      </c>
      <c r="CV15" s="384">
        <v>4.6791262003863746E-3</v>
      </c>
      <c r="CW15" s="330">
        <v>4.700864001392779E-3</v>
      </c>
      <c r="CX15" s="330">
        <v>2.9060463687222123E-3</v>
      </c>
      <c r="CY15" s="330">
        <v>2.9053951119719242E-3</v>
      </c>
      <c r="CZ15" s="331">
        <v>2.9053951119719242E-3</v>
      </c>
      <c r="DA15" s="365"/>
      <c r="DB15" s="372" t="s">
        <v>236</v>
      </c>
      <c r="DC15" s="384">
        <v>4.6031789011940875E-3</v>
      </c>
      <c r="DD15" s="330">
        <v>4.592223545976399E-3</v>
      </c>
      <c r="DE15" s="330">
        <v>-1.8943068675006423E-2</v>
      </c>
      <c r="DF15" s="330">
        <v>-1.8944284706775807E-2</v>
      </c>
      <c r="DG15" s="331">
        <v>-1.894428470677589E-2</v>
      </c>
      <c r="DH15" s="365"/>
      <c r="DI15" s="372" t="s">
        <v>236</v>
      </c>
      <c r="DJ15" s="384">
        <v>9.1641734724132347E-3</v>
      </c>
      <c r="DK15" s="330">
        <v>9.1424628587446558E-3</v>
      </c>
      <c r="DL15" s="330">
        <v>2.5268033725408652E-2</v>
      </c>
      <c r="DM15" s="330">
        <v>2.5260177617536045E-2</v>
      </c>
      <c r="DN15" s="331">
        <v>2.5260177617536045E-2</v>
      </c>
      <c r="DO15" s="365"/>
      <c r="DP15" s="372" t="s">
        <v>236</v>
      </c>
      <c r="DQ15" s="384">
        <v>1.0843727464544222E-2</v>
      </c>
      <c r="DR15" s="330">
        <v>1.0854468921604205E-2</v>
      </c>
      <c r="DS15" s="330">
        <v>-2.7919490342397937E-4</v>
      </c>
      <c r="DT15" s="330">
        <v>-2.6967843543358901E-4</v>
      </c>
      <c r="DU15" s="330">
        <v>-2.6967843543354813E-4</v>
      </c>
      <c r="DV15" s="365"/>
      <c r="DW15" s="372" t="s">
        <v>236</v>
      </c>
      <c r="DX15" s="384">
        <v>7.0282981478055539E-3</v>
      </c>
      <c r="DY15" s="330">
        <v>7.0388298209643858E-3</v>
      </c>
      <c r="DZ15" s="330">
        <v>6.1186148065401269E-3</v>
      </c>
      <c r="EA15" s="330">
        <v>6.1179567966508476E-3</v>
      </c>
      <c r="EB15" s="330">
        <v>6.1179567966508476E-3</v>
      </c>
      <c r="EC15" s="365"/>
      <c r="ED15" s="372" t="s">
        <v>236</v>
      </c>
      <c r="EE15" s="384">
        <v>1.650355521737995E-2</v>
      </c>
      <c r="EF15" s="330">
        <v>1.6477058058015963E-2</v>
      </c>
      <c r="EG15" s="330">
        <v>3.8709026218173494E-2</v>
      </c>
      <c r="EH15" s="330">
        <v>3.8704488176309629E-2</v>
      </c>
      <c r="EI15" s="330">
        <v>3.8704488176309511E-2</v>
      </c>
      <c r="EJ15" s="365"/>
      <c r="EK15" s="372" t="s">
        <v>236</v>
      </c>
      <c r="EL15" s="384">
        <v>4.2073202209488292E-3</v>
      </c>
      <c r="EM15" s="330">
        <v>4.212526070167511E-3</v>
      </c>
      <c r="EN15" s="330">
        <v>-0.10549522629545954</v>
      </c>
      <c r="EO15" s="330">
        <v>-0.10549899849257641</v>
      </c>
      <c r="EP15" s="330">
        <v>-0.10549899849257627</v>
      </c>
      <c r="EQ15" s="365"/>
      <c r="ER15" s="372" t="s">
        <v>236</v>
      </c>
      <c r="ES15" s="384">
        <v>3.2129546330805807E-3</v>
      </c>
      <c r="ET15" s="330">
        <v>3.2283934116098642E-3</v>
      </c>
      <c r="EU15" s="330">
        <v>6.3144172403959446E-3</v>
      </c>
      <c r="EV15" s="330">
        <v>6.3137725656771167E-3</v>
      </c>
      <c r="EW15" s="330">
        <v>6.3137725656769415E-3</v>
      </c>
      <c r="EX15" s="365"/>
      <c r="EY15" s="372" t="s">
        <v>236</v>
      </c>
      <c r="EZ15" s="384">
        <v>2.024084037919456E-3</v>
      </c>
      <c r="FA15" s="330">
        <v>2.0291875051242293E-3</v>
      </c>
      <c r="FB15" s="330">
        <v>1.7002671848433359E-2</v>
      </c>
      <c r="FC15" s="330">
        <v>1.701019694206431E-2</v>
      </c>
      <c r="FD15" s="330">
        <v>1.7010196942064442E-2</v>
      </c>
      <c r="FE15" s="365"/>
      <c r="FF15" s="372" t="s">
        <v>236</v>
      </c>
      <c r="FG15" s="384">
        <v>0</v>
      </c>
      <c r="FH15" s="330">
        <v>0</v>
      </c>
      <c r="FI15" s="330">
        <v>2.6762731205052775E-2</v>
      </c>
      <c r="FJ15" s="330">
        <v>2.6763359123000947E-2</v>
      </c>
      <c r="FK15" s="330">
        <v>2.6763359123000818E-2</v>
      </c>
      <c r="FL15" s="365"/>
      <c r="FM15" s="372" t="s">
        <v>236</v>
      </c>
      <c r="FN15" s="384">
        <v>2.4291083893734065E-3</v>
      </c>
      <c r="FO15" s="330">
        <v>2.4341849571460671E-3</v>
      </c>
      <c r="FP15" s="330">
        <v>4.6250468449142525E-2</v>
      </c>
      <c r="FQ15" s="330">
        <v>4.6254901745405828E-2</v>
      </c>
      <c r="FR15" s="330">
        <v>4.625490174540596E-2</v>
      </c>
      <c r="FS15" s="365"/>
      <c r="FT15" s="372" t="s">
        <v>236</v>
      </c>
      <c r="FU15" s="384">
        <v>-1.3263952657893037E-3</v>
      </c>
      <c r="FV15" s="330">
        <v>-1.3263681998122215E-3</v>
      </c>
      <c r="FW15" s="330">
        <v>8.0161063214841642E-3</v>
      </c>
      <c r="FX15" s="330">
        <v>8.0104986876640364E-3</v>
      </c>
      <c r="FY15" s="330">
        <v>8.0104986876639982E-3</v>
      </c>
      <c r="FZ15" s="365"/>
      <c r="GA15" s="372" t="s">
        <v>236</v>
      </c>
      <c r="GB15" s="384">
        <v>2.7073968124233815E-3</v>
      </c>
      <c r="GC15" s="330">
        <v>2.7175578758096156E-3</v>
      </c>
      <c r="GD15" s="330">
        <v>1.8183823259119519E-2</v>
      </c>
      <c r="GE15" s="330">
        <v>1.818503744284632E-2</v>
      </c>
      <c r="GF15" s="330">
        <v>1.8185037442846282E-2</v>
      </c>
      <c r="GG15" s="365"/>
      <c r="GH15" s="372" t="s">
        <v>236</v>
      </c>
      <c r="GI15" s="384">
        <v>4.5850527281064025E-3</v>
      </c>
      <c r="GJ15" s="330">
        <v>4.5849125810001222E-3</v>
      </c>
      <c r="GK15" s="330">
        <v>-1.4561646308442582E-3</v>
      </c>
      <c r="GL15" s="330">
        <v>-1.4627809204268288E-3</v>
      </c>
      <c r="GM15" s="330">
        <v>-1.4627809204268676E-3</v>
      </c>
      <c r="GN15" s="365"/>
      <c r="GO15" s="372" t="s">
        <v>236</v>
      </c>
      <c r="GP15" s="384">
        <v>9.3818144936355513E-3</v>
      </c>
      <c r="GQ15" s="330">
        <v>9.3916712306537573E-3</v>
      </c>
      <c r="GR15" s="330">
        <v>9.7741461180610965E-3</v>
      </c>
      <c r="GS15" s="330">
        <v>9.7729880347484817E-3</v>
      </c>
      <c r="GT15" s="330">
        <v>9.7729880347484834E-3</v>
      </c>
    </row>
    <row r="16" spans="1:202" x14ac:dyDescent="0.25">
      <c r="A16" s="336" t="s">
        <v>238</v>
      </c>
      <c r="B16" s="384">
        <v>-3.495963721738013E-2</v>
      </c>
      <c r="C16" s="330">
        <v>-3.4966294447589231E-2</v>
      </c>
      <c r="D16" s="330">
        <v>-3.4962388945225624E-2</v>
      </c>
      <c r="E16" s="330">
        <v>-3.492814964428604E-2</v>
      </c>
      <c r="F16" s="331">
        <v>-3.4960386804892968E-2</v>
      </c>
      <c r="G16" s="365"/>
      <c r="H16" s="336" t="s">
        <v>238</v>
      </c>
      <c r="I16" s="384">
        <v>-6.5653535959475677E-3</v>
      </c>
      <c r="J16" s="330">
        <v>-6.5854373850213841E-3</v>
      </c>
      <c r="K16" s="330">
        <v>-6.5714151283700921E-3</v>
      </c>
      <c r="L16" s="330">
        <v>-6.6119227898047391E-3</v>
      </c>
      <c r="M16" s="331">
        <v>-6.5766086029149925E-3</v>
      </c>
      <c r="N16" s="365"/>
      <c r="O16" s="336" t="s">
        <v>238</v>
      </c>
      <c r="P16" s="384">
        <v>1.0667919084840173E-2</v>
      </c>
      <c r="Q16" s="330">
        <v>1.0708534621577972E-2</v>
      </c>
      <c r="R16" s="330">
        <v>1.0688011114268725E-2</v>
      </c>
      <c r="S16" s="330">
        <v>1.0695115405260216E-2</v>
      </c>
      <c r="T16" s="331">
        <v>1.0695115405260292E-2</v>
      </c>
      <c r="U16" s="365"/>
      <c r="V16" s="372" t="s">
        <v>238</v>
      </c>
      <c r="W16" s="384">
        <v>1.560062402496115E-2</v>
      </c>
      <c r="X16" s="330">
        <v>1.5613797498606051E-2</v>
      </c>
      <c r="Y16" s="330">
        <v>1.5620362704822005E-2</v>
      </c>
      <c r="Z16" s="330">
        <v>1.5614004806351809E-2</v>
      </c>
      <c r="AA16" s="331">
        <v>1.5614004806351783E-2</v>
      </c>
      <c r="AB16" s="365"/>
      <c r="AC16" s="372" t="s">
        <v>238</v>
      </c>
      <c r="AD16" s="384">
        <v>2.0786351603098201E-2</v>
      </c>
      <c r="AE16" s="330">
        <v>2.0759798154103584E-2</v>
      </c>
      <c r="AF16" s="330">
        <v>2.0778541657054075E-2</v>
      </c>
      <c r="AG16" s="330">
        <v>2.0773142640503183E-2</v>
      </c>
      <c r="AH16" s="331">
        <v>2.0773142640503159E-2</v>
      </c>
      <c r="AI16" s="365"/>
      <c r="AJ16" s="372" t="s">
        <v>238</v>
      </c>
      <c r="AK16" s="384">
        <v>1.9594659494765167E-2</v>
      </c>
      <c r="AL16" s="330">
        <v>1.9620399067646749E-2</v>
      </c>
      <c r="AM16" s="330">
        <v>1.9602229923158038E-2</v>
      </c>
      <c r="AN16" s="330">
        <v>1.9594784969647235E-2</v>
      </c>
      <c r="AO16" s="331">
        <v>1.9594784969647186E-2</v>
      </c>
      <c r="AP16" s="365"/>
      <c r="AQ16" s="372" t="s">
        <v>238</v>
      </c>
      <c r="AR16" s="384">
        <v>1.3502904694614576E-2</v>
      </c>
      <c r="AS16" s="330">
        <v>1.3490089682719131E-2</v>
      </c>
      <c r="AT16" s="330">
        <v>1.3506524212735124E-2</v>
      </c>
      <c r="AU16" s="330">
        <v>1.3515550419534733E-2</v>
      </c>
      <c r="AV16" s="331">
        <v>1.3515550419534781E-2</v>
      </c>
      <c r="AW16" s="365"/>
      <c r="AX16" s="372" t="s">
        <v>238</v>
      </c>
      <c r="AY16" s="384">
        <v>1.0813323005422181E-2</v>
      </c>
      <c r="AZ16" s="330">
        <v>1.080705929010513E-2</v>
      </c>
      <c r="BA16" s="330">
        <v>1.0818692133848449E-2</v>
      </c>
      <c r="BB16" s="330">
        <v>1.0819452706722212E-2</v>
      </c>
      <c r="BC16" s="331">
        <v>1.0819452706722188E-2</v>
      </c>
      <c r="BD16" s="365"/>
      <c r="BE16" s="372" t="s">
        <v>238</v>
      </c>
      <c r="BF16" s="384">
        <v>7.3871996076507115E-3</v>
      </c>
      <c r="BG16" s="330">
        <v>7.3810691515448527E-3</v>
      </c>
      <c r="BH16" s="330">
        <v>7.3708656079161279E-3</v>
      </c>
      <c r="BI16" s="330">
        <v>7.3687178921298052E-3</v>
      </c>
      <c r="BJ16" s="331">
        <v>7.3646309715019878E-3</v>
      </c>
      <c r="BK16" s="365"/>
      <c r="BL16" s="372" t="s">
        <v>238</v>
      </c>
      <c r="BM16" s="384">
        <v>5.9942187737715728E-3</v>
      </c>
      <c r="BN16" s="330">
        <v>6.0125118667996649E-3</v>
      </c>
      <c r="BO16" s="330">
        <v>5.9995990721384554E-3</v>
      </c>
      <c r="BP16" s="330">
        <v>6.0003407901462356E-3</v>
      </c>
      <c r="BQ16" s="331">
        <v>6.0044221757914731E-3</v>
      </c>
      <c r="BR16" s="365"/>
      <c r="BS16" s="372" t="s">
        <v>238</v>
      </c>
      <c r="BT16" s="384">
        <v>8.0152440868670287E-3</v>
      </c>
      <c r="BU16" s="330">
        <v>8.0090979481223443E-3</v>
      </c>
      <c r="BV16" s="330">
        <v>7.9992029263987983E-3</v>
      </c>
      <c r="BW16" s="330">
        <v>8.0091948460468271E-3</v>
      </c>
      <c r="BX16" s="331">
        <v>8.009194846046782E-3</v>
      </c>
      <c r="BY16" s="365"/>
      <c r="BZ16" s="372" t="s">
        <v>238</v>
      </c>
      <c r="CA16" s="384">
        <v>9.9918984607076586E-3</v>
      </c>
      <c r="CB16" s="330">
        <v>9.9618329772679006E-3</v>
      </c>
      <c r="CC16" s="330">
        <v>9.9973171041668578E-3</v>
      </c>
      <c r="CD16" s="330">
        <v>9.9859572476205943E-3</v>
      </c>
      <c r="CE16" s="331">
        <v>9.9879576396974864E-3</v>
      </c>
      <c r="CF16" s="365"/>
      <c r="CG16" s="372" t="s">
        <v>238</v>
      </c>
      <c r="CH16" s="384">
        <v>2.1984551396316034E-2</v>
      </c>
      <c r="CI16" s="330">
        <v>2.2008841564861888E-2</v>
      </c>
      <c r="CJ16" s="330">
        <v>2.1991695443678638E-2</v>
      </c>
      <c r="CK16" s="330">
        <v>2.1996696336260668E-2</v>
      </c>
      <c r="CL16" s="331">
        <v>2.1994672159557964E-2</v>
      </c>
      <c r="CM16" s="365"/>
      <c r="CN16" s="372" t="s">
        <v>238</v>
      </c>
      <c r="CO16" s="384">
        <v>2.2994186046511701E-2</v>
      </c>
      <c r="CP16" s="330">
        <v>2.2999999999999968E-2</v>
      </c>
      <c r="CQ16" s="330">
        <v>2.2995896032831663E-2</v>
      </c>
      <c r="CR16" s="330">
        <v>2.2999999999999968E-2</v>
      </c>
      <c r="CS16" s="331">
        <v>2.2999999999999882E-2</v>
      </c>
      <c r="CT16" s="365"/>
      <c r="CU16" s="372" t="s">
        <v>238</v>
      </c>
      <c r="CV16" s="384">
        <v>9.6615611946235594E-3</v>
      </c>
      <c r="CW16" s="330">
        <v>9.6615062856623257E-3</v>
      </c>
      <c r="CX16" s="330">
        <v>9.6548588545219069E-3</v>
      </c>
      <c r="CY16" s="330">
        <v>9.6501398076792033E-3</v>
      </c>
      <c r="CZ16" s="331">
        <v>9.6501398076792901E-3</v>
      </c>
      <c r="DA16" s="365"/>
      <c r="DB16" s="372" t="s">
        <v>238</v>
      </c>
      <c r="DC16" s="384">
        <v>5.7696096366553467E-3</v>
      </c>
      <c r="DD16" s="330">
        <v>5.7639483045886482E-3</v>
      </c>
      <c r="DE16" s="330">
        <v>5.774604982583492E-3</v>
      </c>
      <c r="DF16" s="330">
        <v>5.7752710324563425E-3</v>
      </c>
      <c r="DG16" s="331">
        <v>5.7752710324563E-3</v>
      </c>
      <c r="DH16" s="365"/>
      <c r="DI16" s="372" t="s">
        <v>238</v>
      </c>
      <c r="DJ16" s="384">
        <v>9.1504365345869195E-3</v>
      </c>
      <c r="DK16" s="330">
        <v>9.1560331318559039E-3</v>
      </c>
      <c r="DL16" s="330">
        <v>-9.0994087359590834E-3</v>
      </c>
      <c r="DM16" s="330">
        <v>-9.1000671591672209E-3</v>
      </c>
      <c r="DN16" s="331">
        <v>-9.1000671591673059E-3</v>
      </c>
      <c r="DO16" s="365"/>
      <c r="DP16" s="372" t="s">
        <v>238</v>
      </c>
      <c r="DQ16" s="384">
        <v>1.0869866622299908E-2</v>
      </c>
      <c r="DR16" s="330">
        <v>1.0847623061736032E-2</v>
      </c>
      <c r="DS16" s="330">
        <v>1.4179778864554484E-2</v>
      </c>
      <c r="DT16" s="330">
        <v>1.4176465936945867E-2</v>
      </c>
      <c r="DU16" s="330">
        <v>1.4176465936945956E-2</v>
      </c>
      <c r="DV16" s="365"/>
      <c r="DW16" s="372" t="s">
        <v>238</v>
      </c>
      <c r="DX16" s="384">
        <v>7.0497874091345301E-3</v>
      </c>
      <c r="DY16" s="330">
        <v>7.0444171348314159E-3</v>
      </c>
      <c r="DZ16" s="330">
        <v>-2.4031972744545677E-2</v>
      </c>
      <c r="EA16" s="330">
        <v>-2.4024860216970048E-2</v>
      </c>
      <c r="EB16" s="330">
        <v>-2.4024860216970007E-2</v>
      </c>
      <c r="EC16" s="365"/>
      <c r="ED16" s="372" t="s">
        <v>238</v>
      </c>
      <c r="EE16" s="384">
        <v>5.9381128786228123E-3</v>
      </c>
      <c r="EF16" s="330">
        <v>5.9273464228900771E-3</v>
      </c>
      <c r="EG16" s="330">
        <v>2.9430324512291824E-2</v>
      </c>
      <c r="EH16" s="330">
        <v>2.942082738944362E-2</v>
      </c>
      <c r="EI16" s="330">
        <v>2.9420827389443578E-2</v>
      </c>
      <c r="EJ16" s="365"/>
      <c r="EK16" s="372" t="s">
        <v>238</v>
      </c>
      <c r="EL16" s="384">
        <v>4.2242079610073169E-3</v>
      </c>
      <c r="EM16" s="330">
        <v>4.2243452264898694E-3</v>
      </c>
      <c r="EN16" s="330">
        <v>-6.7194449154200281E-2</v>
      </c>
      <c r="EO16" s="330">
        <v>-6.7192887154529243E-2</v>
      </c>
      <c r="EP16" s="330">
        <v>-6.7192887154529202E-2</v>
      </c>
      <c r="EQ16" s="365"/>
      <c r="ER16" s="372" t="s">
        <v>238</v>
      </c>
      <c r="ES16" s="384">
        <v>3.2087580218950486E-3</v>
      </c>
      <c r="ET16" s="330">
        <v>3.2142548968849965E-3</v>
      </c>
      <c r="EU16" s="330">
        <v>1.2052404188979467E-2</v>
      </c>
      <c r="EV16" s="330">
        <v>1.2062941218416594E-2</v>
      </c>
      <c r="EW16" s="330">
        <v>1.2062941218416549E-2</v>
      </c>
      <c r="EX16" s="365"/>
      <c r="EY16" s="372" t="s">
        <v>238</v>
      </c>
      <c r="EZ16" s="384">
        <v>2.0158580835909152E-3</v>
      </c>
      <c r="FA16" s="330">
        <v>2.021288033544775E-3</v>
      </c>
      <c r="FB16" s="330">
        <v>1.4022629622977739E-2</v>
      </c>
      <c r="FC16" s="330">
        <v>1.4021160914546003E-2</v>
      </c>
      <c r="FD16" s="330">
        <v>1.4021160914546048E-2</v>
      </c>
      <c r="FE16" s="365"/>
      <c r="FF16" s="372" t="s">
        <v>238</v>
      </c>
      <c r="FG16" s="384">
        <v>0</v>
      </c>
      <c r="FH16" s="330">
        <v>0</v>
      </c>
      <c r="FI16" s="330">
        <v>-3.9687729910896745E-2</v>
      </c>
      <c r="FJ16" s="330">
        <v>-3.9698440087549622E-2</v>
      </c>
      <c r="FK16" s="330">
        <v>-3.9698440087549622E-2</v>
      </c>
      <c r="FL16" s="365"/>
      <c r="FM16" s="372" t="s">
        <v>238</v>
      </c>
      <c r="FN16" s="384">
        <v>2.4409871244634338E-3</v>
      </c>
      <c r="FO16" s="330">
        <v>2.446404429279569E-3</v>
      </c>
      <c r="FP16" s="330">
        <v>6.6425480598708855E-2</v>
      </c>
      <c r="FQ16" s="330">
        <v>6.6435126563197222E-2</v>
      </c>
      <c r="FR16" s="330">
        <v>6.6435126563197125E-2</v>
      </c>
      <c r="FS16" s="365"/>
      <c r="FT16" s="372" t="s">
        <v>238</v>
      </c>
      <c r="FU16" s="384">
        <v>-1.3111771159453915E-3</v>
      </c>
      <c r="FV16" s="330">
        <v>-1.3272536552993912E-3</v>
      </c>
      <c r="FW16" s="330">
        <v>3.1436667686617792E-2</v>
      </c>
      <c r="FX16" s="330">
        <v>3.1436584041975704E-2</v>
      </c>
      <c r="FY16" s="330">
        <v>3.1436584041975663E-2</v>
      </c>
      <c r="FZ16" s="365"/>
      <c r="GA16" s="372" t="s">
        <v>238</v>
      </c>
      <c r="GB16" s="384">
        <v>2.7061786613793229E-3</v>
      </c>
      <c r="GC16" s="330">
        <v>2.7009067329746218E-3</v>
      </c>
      <c r="GD16" s="330">
        <v>6.4233200051593171E-3</v>
      </c>
      <c r="GE16" s="330">
        <v>6.424593255273444E-3</v>
      </c>
      <c r="GF16" s="330">
        <v>6.4245932552735689E-3</v>
      </c>
      <c r="GG16" s="365"/>
      <c r="GH16" s="372" t="s">
        <v>238</v>
      </c>
      <c r="GI16" s="384">
        <v>0</v>
      </c>
      <c r="GJ16" s="330">
        <v>0</v>
      </c>
      <c r="GK16" s="330">
        <v>0</v>
      </c>
      <c r="GL16" s="330">
        <v>1.3867404518616983E-2</v>
      </c>
      <c r="GM16" s="330">
        <v>1.3867404518617024E-2</v>
      </c>
      <c r="GN16" s="365"/>
      <c r="GO16" s="372" t="s">
        <v>238</v>
      </c>
      <c r="GP16" s="384">
        <v>1.4002084279721052E-2</v>
      </c>
      <c r="GQ16" s="330">
        <v>1.4002608119374932E-2</v>
      </c>
      <c r="GR16" s="330">
        <v>1.5417542420669469E-2</v>
      </c>
      <c r="GS16" s="330">
        <v>1.5257169257877953E-3</v>
      </c>
      <c r="GT16" s="330">
        <v>1.5257169257877953E-3</v>
      </c>
    </row>
    <row r="17" spans="1:202" ht="15.75" thickBot="1" x14ac:dyDescent="0.3">
      <c r="A17" s="337" t="s">
        <v>277</v>
      </c>
      <c r="B17" s="384">
        <v>-3.9024546151879252E-2</v>
      </c>
      <c r="C17" s="330">
        <v>-3.9018153924827527E-2</v>
      </c>
      <c r="D17" s="330">
        <v>-3.9000691874981293E-2</v>
      </c>
      <c r="E17" s="330">
        <v>-3.899308352190644E-2</v>
      </c>
      <c r="F17" s="331">
        <v>-3.9003654262062808E-2</v>
      </c>
      <c r="G17" s="365"/>
      <c r="H17" s="337" t="s">
        <v>277</v>
      </c>
      <c r="I17" s="384">
        <v>0</v>
      </c>
      <c r="J17" s="330">
        <v>0</v>
      </c>
      <c r="K17" s="330">
        <v>0</v>
      </c>
      <c r="L17" s="330">
        <v>0</v>
      </c>
      <c r="M17" s="331">
        <v>8.8689829494226288E-6</v>
      </c>
      <c r="N17" s="365"/>
      <c r="O17" s="337" t="s">
        <v>277</v>
      </c>
      <c r="P17" s="384">
        <v>7.7161007084178435E-3</v>
      </c>
      <c r="Q17" s="330">
        <v>7.6894423158792129E-3</v>
      </c>
      <c r="R17" s="330">
        <v>7.7003740628865027E-3</v>
      </c>
      <c r="S17" s="330">
        <v>7.6893400204871322E-3</v>
      </c>
      <c r="T17" s="331">
        <v>7.6849055683415775E-3</v>
      </c>
      <c r="U17" s="365"/>
      <c r="V17" s="373" t="s">
        <v>277</v>
      </c>
      <c r="W17" s="384">
        <v>1.2607676821017173E-2</v>
      </c>
      <c r="X17" s="330">
        <v>1.2621128508436016E-2</v>
      </c>
      <c r="Y17" s="330">
        <v>1.2611633144365929E-2</v>
      </c>
      <c r="Z17" s="330">
        <v>1.2607760043301984E-2</v>
      </c>
      <c r="AA17" s="331">
        <v>1.2607815525435577E-2</v>
      </c>
      <c r="AB17" s="365"/>
      <c r="AC17" s="373" t="s">
        <v>277</v>
      </c>
      <c r="AD17" s="384">
        <v>1.7828623578110134E-2</v>
      </c>
      <c r="AE17" s="330">
        <v>1.7783108654272361E-2</v>
      </c>
      <c r="AF17" s="330">
        <v>1.7761553445710579E-2</v>
      </c>
      <c r="AG17" s="330">
        <v>1.7770071184584492E-2</v>
      </c>
      <c r="AH17" s="331">
        <v>1.7774494252623819E-2</v>
      </c>
      <c r="AI17" s="365"/>
      <c r="AJ17" s="373" t="s">
        <v>277</v>
      </c>
      <c r="AK17" s="384">
        <v>1.6547649545279937E-2</v>
      </c>
      <c r="AL17" s="330">
        <v>1.659980016908769E-2</v>
      </c>
      <c r="AM17" s="330">
        <v>1.6611408333961325E-2</v>
      </c>
      <c r="AN17" s="330">
        <v>1.6607570614231723E-2</v>
      </c>
      <c r="AO17" s="331">
        <v>1.6607570614231723E-2</v>
      </c>
      <c r="AP17" s="365"/>
      <c r="AQ17" s="373" t="s">
        <v>277</v>
      </c>
      <c r="AR17" s="384">
        <v>1.0504729128438554E-2</v>
      </c>
      <c r="AS17" s="330">
        <v>1.0506051519948892E-2</v>
      </c>
      <c r="AT17" s="330">
        <v>1.0510004484321486E-2</v>
      </c>
      <c r="AU17" s="330">
        <v>1.051001197432461E-2</v>
      </c>
      <c r="AV17" s="331">
        <v>1.051001197432461E-2</v>
      </c>
      <c r="AW17" s="365"/>
      <c r="AX17" s="373" t="s">
        <v>277</v>
      </c>
      <c r="AY17" s="384">
        <v>7.8177654495792843E-3</v>
      </c>
      <c r="AZ17" s="330">
        <v>7.8101483297226401E-3</v>
      </c>
      <c r="BA17" s="330">
        <v>7.8158060268732829E-3</v>
      </c>
      <c r="BB17" s="330">
        <v>7.8238745386901894E-3</v>
      </c>
      <c r="BC17" s="331">
        <v>7.8176397795588683E-3</v>
      </c>
      <c r="BD17" s="365"/>
      <c r="BE17" s="373" t="s">
        <v>277</v>
      </c>
      <c r="BF17" s="384">
        <v>4.3725447740418011E-3</v>
      </c>
      <c r="BG17" s="330">
        <v>4.3787582588898904E-3</v>
      </c>
      <c r="BH17" s="330">
        <v>4.3742558115839325E-3</v>
      </c>
      <c r="BI17" s="330">
        <v>4.3662076389146915E-3</v>
      </c>
      <c r="BJ17" s="331">
        <v>4.3724210461195808E-3</v>
      </c>
      <c r="BK17" s="365"/>
      <c r="BL17" s="373" t="s">
        <v>277</v>
      </c>
      <c r="BM17" s="384">
        <v>2.9999667388967088E-3</v>
      </c>
      <c r="BN17" s="330">
        <v>2.9999051442608075E-3</v>
      </c>
      <c r="BO17" s="330">
        <v>3.0000214349356672E-3</v>
      </c>
      <c r="BP17" s="330">
        <v>3.00002870310382E-3</v>
      </c>
      <c r="BQ17" s="331">
        <v>3.0000287031038669E-3</v>
      </c>
      <c r="BR17" s="365"/>
      <c r="BS17" s="373" t="s">
        <v>277</v>
      </c>
      <c r="BT17" s="384">
        <v>5.012010340284233E-3</v>
      </c>
      <c r="BU17" s="330">
        <v>5.0182130995282811E-3</v>
      </c>
      <c r="BV17" s="330">
        <v>5.0066534928572271E-3</v>
      </c>
      <c r="BW17" s="330">
        <v>5.0059310174402592E-3</v>
      </c>
      <c r="BX17" s="331">
        <v>5.0120720584842472E-3</v>
      </c>
      <c r="BY17" s="365"/>
      <c r="BZ17" s="373" t="s">
        <v>277</v>
      </c>
      <c r="CA17" s="384">
        <v>6.9893984296232094E-3</v>
      </c>
      <c r="CB17" s="330">
        <v>6.9834286552281234E-3</v>
      </c>
      <c r="CC17" s="330">
        <v>6.9933000733254074E-3</v>
      </c>
      <c r="CD17" s="330">
        <v>6.9940239774158534E-3</v>
      </c>
      <c r="CE17" s="331">
        <v>6.987870825822683E-3</v>
      </c>
      <c r="CF17" s="365"/>
      <c r="CG17" s="373" t="s">
        <v>277</v>
      </c>
      <c r="CH17" s="384">
        <v>0.15000802493464016</v>
      </c>
      <c r="CI17" s="330">
        <v>0.15000781558709619</v>
      </c>
      <c r="CJ17" s="330">
        <v>0.14999549182349572</v>
      </c>
      <c r="CK17" s="330">
        <v>0.14999763347504164</v>
      </c>
      <c r="CL17" s="331">
        <v>0.14999763347504158</v>
      </c>
      <c r="CM17" s="365"/>
      <c r="CN17" s="373" t="s">
        <v>277</v>
      </c>
      <c r="CO17" s="384">
        <v>3.4983115238497231E-2</v>
      </c>
      <c r="CP17" s="330">
        <v>3.4993668214436439E-2</v>
      </c>
      <c r="CQ17" s="330">
        <v>3.4999068843503553E-2</v>
      </c>
      <c r="CR17" s="330">
        <v>3.5004590592977933E-2</v>
      </c>
      <c r="CS17" s="331">
        <v>3.5004590592978051E-2</v>
      </c>
      <c r="CT17" s="365"/>
      <c r="CU17" s="373" t="s">
        <v>277</v>
      </c>
      <c r="CV17" s="384">
        <v>6.0158042314555531E-3</v>
      </c>
      <c r="CW17" s="330">
        <v>5.9953505444757084E-3</v>
      </c>
      <c r="CX17" s="330">
        <v>6.0097883978695735E-3</v>
      </c>
      <c r="CY17" s="330">
        <v>5.9953505444757084E-3</v>
      </c>
      <c r="CZ17" s="331">
        <v>5.9953505444755532E-3</v>
      </c>
      <c r="DA17" s="365"/>
      <c r="DB17" s="373" t="s">
        <v>277</v>
      </c>
      <c r="DC17" s="384">
        <v>4.586226118684443E-3</v>
      </c>
      <c r="DD17" s="330">
        <v>4.601475715559843E-3</v>
      </c>
      <c r="DE17" s="330">
        <v>-1.8959041316401739E-3</v>
      </c>
      <c r="DF17" s="330">
        <v>-1.8851860861104493E-3</v>
      </c>
      <c r="DG17" s="331">
        <v>-1.881807616421929E-3</v>
      </c>
      <c r="DH17" s="365"/>
      <c r="DI17" s="373" t="s">
        <v>277</v>
      </c>
      <c r="DJ17" s="384">
        <v>1.1501500744066247E-2</v>
      </c>
      <c r="DK17" s="330">
        <v>1.1501442724833119E-2</v>
      </c>
      <c r="DL17" s="330">
        <v>1.8075167849377714E-2</v>
      </c>
      <c r="DM17" s="330">
        <v>1.8075103068705769E-2</v>
      </c>
      <c r="DN17" s="331">
        <v>1.8071657048081637E-2</v>
      </c>
      <c r="DO17" s="365"/>
      <c r="DP17" s="373" t="s">
        <v>277</v>
      </c>
      <c r="DQ17" s="384">
        <v>1.0872004588185458E-2</v>
      </c>
      <c r="DR17" s="330">
        <v>1.0871950368050406E-2</v>
      </c>
      <c r="DS17" s="330">
        <v>1.0701838791818597E-2</v>
      </c>
      <c r="DT17" s="330">
        <v>1.069241357298162E-2</v>
      </c>
      <c r="DU17" s="330">
        <v>1.0692413572981735E-2</v>
      </c>
      <c r="DV17" s="365"/>
      <c r="DW17" s="373" t="s">
        <v>277</v>
      </c>
      <c r="DX17" s="384">
        <v>7.0549347541873598E-3</v>
      </c>
      <c r="DY17" s="330">
        <v>7.0450329557563904E-3</v>
      </c>
      <c r="DZ17" s="330">
        <v>-3.0279458034853803E-2</v>
      </c>
      <c r="EA17" s="330">
        <v>-3.027731175367606E-2</v>
      </c>
      <c r="EB17" s="330">
        <v>-3.0272377380834849E-2</v>
      </c>
      <c r="EC17" s="365"/>
      <c r="ED17" s="373" t="s">
        <v>277</v>
      </c>
      <c r="EE17" s="384">
        <v>5.9277403551745642E-3</v>
      </c>
      <c r="EF17" s="330">
        <v>5.9375673610159111E-3</v>
      </c>
      <c r="EG17" s="330">
        <v>1.3181997773068485E-2</v>
      </c>
      <c r="EH17" s="330">
        <v>1.318922879648291E-2</v>
      </c>
      <c r="EI17" s="330">
        <v>1.3178984861976816E-2</v>
      </c>
      <c r="EJ17" s="365"/>
      <c r="EK17" s="373" t="s">
        <v>277</v>
      </c>
      <c r="EL17" s="384">
        <v>4.2126281442519814E-3</v>
      </c>
      <c r="EM17" s="330">
        <v>4.2077375618497842E-3</v>
      </c>
      <c r="EN17" s="330">
        <v>-9.3105974664397767E-2</v>
      </c>
      <c r="EO17" s="330">
        <v>-9.3111553064545327E-2</v>
      </c>
      <c r="EP17" s="330">
        <v>-9.3106998468221999E-2</v>
      </c>
      <c r="EQ17" s="365"/>
      <c r="ER17" s="373" t="s">
        <v>277</v>
      </c>
      <c r="ES17" s="384">
        <v>3.2250242483027182E-3</v>
      </c>
      <c r="ET17" s="330">
        <v>3.2201745877787936E-3</v>
      </c>
      <c r="EU17" s="330">
        <v>-0.10934914326666241</v>
      </c>
      <c r="EV17" s="330">
        <v>-0.10935007974481661</v>
      </c>
      <c r="EW17" s="330">
        <v>-0.1093500797448166</v>
      </c>
      <c r="EX17" s="365"/>
      <c r="EY17" s="373" t="s">
        <v>277</v>
      </c>
      <c r="EZ17" s="384">
        <v>2.0303096222173277E-3</v>
      </c>
      <c r="FA17" s="330">
        <v>2.0303194369248748E-3</v>
      </c>
      <c r="FB17" s="330">
        <v>1.328398168332047E-2</v>
      </c>
      <c r="FC17" s="330">
        <v>1.3281104271591201E-2</v>
      </c>
      <c r="FD17" s="330">
        <v>1.3281104271591272E-2</v>
      </c>
      <c r="FE17" s="365"/>
      <c r="FF17" s="373" t="s">
        <v>277</v>
      </c>
      <c r="FG17" s="384">
        <v>0</v>
      </c>
      <c r="FH17" s="330">
        <v>0</v>
      </c>
      <c r="FI17" s="330">
        <v>-2.0473282222318569E-2</v>
      </c>
      <c r="FJ17" s="330">
        <v>-2.0470527594713083E-2</v>
      </c>
      <c r="FK17" s="330">
        <v>-2.0470527594713083E-2</v>
      </c>
      <c r="FL17" s="365"/>
      <c r="FM17" s="373" t="s">
        <v>277</v>
      </c>
      <c r="FN17" s="384">
        <v>2.4121378778010952E-3</v>
      </c>
      <c r="FO17" s="330">
        <v>2.431446710792904E-3</v>
      </c>
      <c r="FP17" s="330">
        <v>7.2874135872529305E-2</v>
      </c>
      <c r="FQ17" s="330">
        <v>7.2881037398985243E-2</v>
      </c>
      <c r="FR17" s="330">
        <v>7.2881037398985243E-2</v>
      </c>
      <c r="FS17" s="365"/>
      <c r="FT17" s="373" t="s">
        <v>277</v>
      </c>
      <c r="FU17" s="384">
        <v>-1.2440744038308867E-2</v>
      </c>
      <c r="FV17" s="330">
        <v>-1.2455002213794881E-2</v>
      </c>
      <c r="FW17" s="330">
        <v>0</v>
      </c>
      <c r="FX17" s="330">
        <v>0</v>
      </c>
      <c r="FY17" s="330">
        <v>0</v>
      </c>
      <c r="FZ17" s="365"/>
      <c r="GA17" s="373" t="s">
        <v>277</v>
      </c>
      <c r="GB17" s="384">
        <v>2.698600101197515E-3</v>
      </c>
      <c r="GC17" s="330">
        <v>2.7179151085240023E-3</v>
      </c>
      <c r="GD17" s="330">
        <v>-1.9521277346009044E-2</v>
      </c>
      <c r="GE17" s="330">
        <v>-1.9518511413773362E-2</v>
      </c>
      <c r="GF17" s="330">
        <v>-1.9518511413773316E-2</v>
      </c>
      <c r="GG17" s="365"/>
      <c r="GH17" s="373" t="s">
        <v>277</v>
      </c>
      <c r="GI17" s="384">
        <v>4.5896912171092758E-3</v>
      </c>
      <c r="GJ17" s="330">
        <v>4.5752513504680892E-3</v>
      </c>
      <c r="GK17" s="330">
        <v>4.0711809301857138E-2</v>
      </c>
      <c r="GL17" s="330">
        <v>4.0706774272438344E-2</v>
      </c>
      <c r="GM17" s="330">
        <v>4.0706774272438351E-2</v>
      </c>
      <c r="GN17" s="365"/>
      <c r="GO17" s="373" t="s">
        <v>277</v>
      </c>
      <c r="GP17" s="384">
        <v>9.3766445007893977E-3</v>
      </c>
      <c r="GQ17" s="330">
        <v>9.395870409705815E-3</v>
      </c>
      <c r="GR17" s="330">
        <v>-1.2233388164715189E-2</v>
      </c>
      <c r="GS17" s="330">
        <v>-1.2231373885253125E-2</v>
      </c>
      <c r="GT17" s="330">
        <v>-1.2231373885253102E-2</v>
      </c>
    </row>
    <row r="18" spans="1:202" x14ac:dyDescent="0.25">
      <c r="A18" s="338" t="s">
        <v>244</v>
      </c>
      <c r="B18" s="384">
        <v>-1.3937469937469991E-2</v>
      </c>
      <c r="C18" s="330">
        <v>-1.3930889407660194E-2</v>
      </c>
      <c r="D18" s="330">
        <v>-1.3935534496287727E-2</v>
      </c>
      <c r="E18" s="330">
        <v>-1.3931017675277718E-2</v>
      </c>
      <c r="F18" s="331">
        <v>-1.393736304847412E-2</v>
      </c>
      <c r="G18" s="365"/>
      <c r="H18" s="338" t="s">
        <v>244</v>
      </c>
      <c r="I18" s="384">
        <v>-1.3013831382787073E-2</v>
      </c>
      <c r="J18" s="330">
        <v>-1.3013958076859415E-2</v>
      </c>
      <c r="K18" s="330">
        <v>-1.3013792128245728E-2</v>
      </c>
      <c r="L18" s="330">
        <v>-1.3013829689950997E-2</v>
      </c>
      <c r="M18" s="331">
        <v>-1.3013829972090312E-2</v>
      </c>
      <c r="N18" s="365"/>
      <c r="O18" s="338" t="s">
        <v>244</v>
      </c>
      <c r="P18" s="384">
        <v>1.0700101284407546E-2</v>
      </c>
      <c r="Q18" s="330">
        <v>1.0700165771647336E-2</v>
      </c>
      <c r="R18" s="330">
        <v>1.0700041895279134E-2</v>
      </c>
      <c r="S18" s="330">
        <v>1.0700033976729749E-2</v>
      </c>
      <c r="T18" s="331">
        <v>1.07000561775848E-2</v>
      </c>
      <c r="U18" s="365"/>
      <c r="V18" s="374" t="s">
        <v>244</v>
      </c>
      <c r="W18" s="384">
        <v>1.5600035599103263E-2</v>
      </c>
      <c r="X18" s="330">
        <v>1.5599967347935173E-2</v>
      </c>
      <c r="Y18" s="330">
        <v>1.5599938819557957E-2</v>
      </c>
      <c r="Z18" s="330">
        <v>1.5599969382165254E-2</v>
      </c>
      <c r="AA18" s="331">
        <v>1.5599969382165279E-2</v>
      </c>
      <c r="AB18" s="365"/>
      <c r="AC18" s="374" t="s">
        <v>244</v>
      </c>
      <c r="AD18" s="384">
        <v>2.0799936828846576E-2</v>
      </c>
      <c r="AE18" s="330">
        <v>2.0799998356523026E-2</v>
      </c>
      <c r="AF18" s="330">
        <v>2.0800107551083E-2</v>
      </c>
      <c r="AG18" s="330">
        <v>2.0800001027173203E-2</v>
      </c>
      <c r="AH18" s="331">
        <v>2.0800043826057622E-2</v>
      </c>
      <c r="AI18" s="365"/>
      <c r="AJ18" s="374" t="s">
        <v>244</v>
      </c>
      <c r="AK18" s="384">
        <v>1.9600049683269092E-2</v>
      </c>
      <c r="AL18" s="330">
        <v>1.9599857314709201E-2</v>
      </c>
      <c r="AM18" s="330">
        <v>1.9599991654099789E-2</v>
      </c>
      <c r="AN18" s="330">
        <v>1.9599985560407804E-2</v>
      </c>
      <c r="AO18" s="331">
        <v>1.9599942811837971E-2</v>
      </c>
      <c r="AP18" s="365"/>
      <c r="AQ18" s="374" t="s">
        <v>244</v>
      </c>
      <c r="AR18" s="384">
        <v>1.3500177025211668E-2</v>
      </c>
      <c r="AS18" s="330">
        <v>1.35000536626948E-2</v>
      </c>
      <c r="AT18" s="330">
        <v>1.3499922063921454E-2</v>
      </c>
      <c r="AU18" s="330">
        <v>1.35000536626948E-2</v>
      </c>
      <c r="AV18" s="331">
        <v>1.3500074223114309E-2</v>
      </c>
      <c r="AW18" s="365"/>
      <c r="AX18" s="374" t="s">
        <v>244</v>
      </c>
      <c r="AY18" s="384">
        <v>1.0799847850893907E-2</v>
      </c>
      <c r="AZ18" s="330">
        <v>1.0800153463692999E-2</v>
      </c>
      <c r="BA18" s="330">
        <v>1.0800082482730221E-2</v>
      </c>
      <c r="BB18" s="330">
        <v>1.0800031744393314E-2</v>
      </c>
      <c r="BC18" s="331">
        <v>1.0800051811847448E-2</v>
      </c>
      <c r="BD18" s="365"/>
      <c r="BE18" s="374" t="s">
        <v>244</v>
      </c>
      <c r="BF18" s="384">
        <v>7.2999670955681576E-3</v>
      </c>
      <c r="BG18" s="330">
        <v>7.2997851488508462E-3</v>
      </c>
      <c r="BH18" s="330">
        <v>7.2999135818209897E-3</v>
      </c>
      <c r="BI18" s="330">
        <v>7.2999064466551297E-3</v>
      </c>
      <c r="BJ18" s="331">
        <v>7.2998860838452834E-3</v>
      </c>
      <c r="BK18" s="365"/>
      <c r="BL18" s="374" t="s">
        <v>244</v>
      </c>
      <c r="BM18" s="384">
        <v>6.0000186491913337E-3</v>
      </c>
      <c r="BN18" s="330">
        <v>6.0000186491912652E-3</v>
      </c>
      <c r="BO18" s="330">
        <v>6.0000186491913129E-3</v>
      </c>
      <c r="BP18" s="330">
        <v>6.0000186491912652E-3</v>
      </c>
      <c r="BQ18" s="331">
        <v>6.0000185296447527E-3</v>
      </c>
      <c r="BR18" s="365"/>
      <c r="BS18" s="374" t="s">
        <v>244</v>
      </c>
      <c r="BT18" s="384">
        <v>7.9999629240737006E-3</v>
      </c>
      <c r="BU18" s="330">
        <v>8.000081757170787E-3</v>
      </c>
      <c r="BV18" s="330">
        <v>7.9999279731628528E-3</v>
      </c>
      <c r="BW18" s="330">
        <v>7.9999629240738029E-3</v>
      </c>
      <c r="BX18" s="331">
        <v>7.9999429601145255E-3</v>
      </c>
      <c r="BY18" s="365"/>
      <c r="BZ18" s="374" t="s">
        <v>244</v>
      </c>
      <c r="CA18" s="384">
        <v>1.0000017683497316E-2</v>
      </c>
      <c r="CB18" s="330">
        <v>9.9998986146278158E-3</v>
      </c>
      <c r="CC18" s="330">
        <v>1.0000052703758274E-2</v>
      </c>
      <c r="CD18" s="330">
        <v>1.0000017683497181E-2</v>
      </c>
      <c r="CE18" s="331">
        <v>1.0000017683497205E-2</v>
      </c>
      <c r="CF18" s="365"/>
      <c r="CG18" s="374" t="s">
        <v>244</v>
      </c>
      <c r="CH18" s="384">
        <v>2.0000151739577397E-2</v>
      </c>
      <c r="CI18" s="330">
        <v>2.0000210100953555E-2</v>
      </c>
      <c r="CJ18" s="330">
        <v>2.000003158380342E-2</v>
      </c>
      <c r="CK18" s="330">
        <v>2.0000093378201505E-2</v>
      </c>
      <c r="CL18" s="331">
        <v>2.0000054470617576E-2</v>
      </c>
      <c r="CM18" s="365"/>
      <c r="CN18" s="374" t="s">
        <v>244</v>
      </c>
      <c r="CO18" s="384">
        <v>1.9999925617865247E-2</v>
      </c>
      <c r="CP18" s="330">
        <v>1.9999867256505433E-2</v>
      </c>
      <c r="CQ18" s="330">
        <v>2.0000113087783915E-2</v>
      </c>
      <c r="CR18" s="330">
        <v>1.9999983979231608E-2</v>
      </c>
      <c r="CS18" s="331">
        <v>2.0000022886812893E-2</v>
      </c>
      <c r="CT18" s="365"/>
      <c r="CU18" s="374" t="s">
        <v>244</v>
      </c>
      <c r="CV18" s="384">
        <v>5.9999349296511462E-3</v>
      </c>
      <c r="CW18" s="330">
        <v>5.9999349296511783E-3</v>
      </c>
      <c r="CX18" s="330">
        <v>5.9999345336897887E-3</v>
      </c>
      <c r="CY18" s="330">
        <v>5.9999349296511783E-3</v>
      </c>
      <c r="CZ18" s="331">
        <v>5.9999349296510933E-3</v>
      </c>
      <c r="DA18" s="365"/>
      <c r="DB18" s="374" t="s">
        <v>244</v>
      </c>
      <c r="DC18" s="384">
        <v>2.3310984497446785E-2</v>
      </c>
      <c r="DD18" s="330">
        <v>2.3311040258015253E-2</v>
      </c>
      <c r="DE18" s="330">
        <v>2.3310933767732158E-2</v>
      </c>
      <c r="DF18" s="330">
        <v>2.3311040258015253E-2</v>
      </c>
      <c r="DG18" s="331">
        <v>2.3311077431727674E-2</v>
      </c>
      <c r="DH18" s="365"/>
      <c r="DI18" s="374" t="s">
        <v>244</v>
      </c>
      <c r="DJ18" s="384">
        <v>-5.6792562067909903E-3</v>
      </c>
      <c r="DK18" s="330">
        <v>-5.6792014069841825E-3</v>
      </c>
      <c r="DL18" s="330">
        <v>-5.6791759829128048E-3</v>
      </c>
      <c r="DM18" s="330">
        <v>-5.6792014069841825E-3</v>
      </c>
      <c r="DN18" s="331">
        <v>-5.6792375275697094E-3</v>
      </c>
      <c r="DO18" s="365"/>
      <c r="DP18" s="374" t="s">
        <v>244</v>
      </c>
      <c r="DQ18" s="384">
        <v>2.661054985162482E-2</v>
      </c>
      <c r="DR18" s="330">
        <v>2.6610546935024841E-2</v>
      </c>
      <c r="DS18" s="330">
        <v>2.6610482805716588E-2</v>
      </c>
      <c r="DT18" s="330">
        <v>2.6610437331882501E-2</v>
      </c>
      <c r="DU18" s="330">
        <v>2.6610437331882376E-2</v>
      </c>
      <c r="DV18" s="365"/>
      <c r="DW18" s="374" t="s">
        <v>244</v>
      </c>
      <c r="DX18" s="384">
        <v>9.2253177908987755E-3</v>
      </c>
      <c r="DY18" s="330">
        <v>9.2253168059841066E-3</v>
      </c>
      <c r="DZ18" s="330">
        <v>9.2253803024836181E-3</v>
      </c>
      <c r="EA18" s="330">
        <v>9.2254245530535173E-3</v>
      </c>
      <c r="EB18" s="330">
        <v>9.2254245530535989E-3</v>
      </c>
      <c r="EC18" s="365"/>
      <c r="ED18" s="374" t="s">
        <v>244</v>
      </c>
      <c r="EE18" s="384">
        <v>2.4676227979932363E-2</v>
      </c>
      <c r="EF18" s="330">
        <v>2.4676119583295377E-2</v>
      </c>
      <c r="EG18" s="330">
        <v>2.467607010864372E-2</v>
      </c>
      <c r="EH18" s="330">
        <v>2.4677177445613725E-2</v>
      </c>
      <c r="EI18" s="330">
        <v>2.4677177445613725E-2</v>
      </c>
      <c r="EJ18" s="365"/>
      <c r="EK18" s="374" t="s">
        <v>244</v>
      </c>
      <c r="EL18" s="384">
        <v>4.2998919090797326E-3</v>
      </c>
      <c r="EM18" s="330">
        <v>4.2998919090797031E-3</v>
      </c>
      <c r="EN18" s="330">
        <v>4.299952898857891E-3</v>
      </c>
      <c r="EO18" s="330">
        <v>-7.891795628877904E-2</v>
      </c>
      <c r="EP18" s="330">
        <v>-7.8917990701643945E-2</v>
      </c>
      <c r="EQ18" s="365"/>
      <c r="ER18" s="374" t="s">
        <v>244</v>
      </c>
      <c r="ES18" s="384">
        <v>3.2000608556385299E-3</v>
      </c>
      <c r="ET18" s="330">
        <v>3.2000608556385589E-3</v>
      </c>
      <c r="EU18" s="330">
        <v>3.2000003869992401E-3</v>
      </c>
      <c r="EV18" s="330">
        <v>-2.4210152191069111E-2</v>
      </c>
      <c r="EW18" s="330">
        <v>-2.4210153095592973E-2</v>
      </c>
      <c r="EX18" s="365"/>
      <c r="EY18" s="374" t="s">
        <v>244</v>
      </c>
      <c r="EZ18" s="384">
        <v>1.9999344199806549E-3</v>
      </c>
      <c r="FA18" s="330">
        <v>1.9999856543706875E-3</v>
      </c>
      <c r="FB18" s="330">
        <v>-0.10236728212634545</v>
      </c>
      <c r="FC18" s="330">
        <v>6.2237267997238312E-3</v>
      </c>
      <c r="FD18" s="330">
        <v>6.2237653263329451E-3</v>
      </c>
      <c r="FE18" s="365"/>
      <c r="FF18" s="374" t="s">
        <v>244</v>
      </c>
      <c r="FG18" s="384">
        <v>0</v>
      </c>
      <c r="FH18" s="330">
        <v>0</v>
      </c>
      <c r="FI18" s="330">
        <v>1.1509590788459581E-2</v>
      </c>
      <c r="FJ18" s="330">
        <v>1.1509624363303427E-2</v>
      </c>
      <c r="FK18" s="330">
        <v>1.1509624363303602E-2</v>
      </c>
      <c r="FL18" s="365"/>
      <c r="FM18" s="374" t="s">
        <v>244</v>
      </c>
      <c r="FN18" s="384">
        <v>2.3942619524547045E-3</v>
      </c>
      <c r="FO18" s="330">
        <v>2.3999374960884234E-3</v>
      </c>
      <c r="FP18" s="330">
        <v>1.6713641128916622E-2</v>
      </c>
      <c r="FQ18" s="330">
        <v>1.6715598949766333E-2</v>
      </c>
      <c r="FR18" s="330">
        <v>1.6715598949766246E-2</v>
      </c>
      <c r="FS18" s="365"/>
      <c r="FT18" s="374" t="s">
        <v>244</v>
      </c>
      <c r="FU18" s="384">
        <v>-1.2943786982248348E-3</v>
      </c>
      <c r="FV18" s="330">
        <v>-1.3115615744289208E-3</v>
      </c>
      <c r="FW18" s="330">
        <v>3.0057844229974401E-2</v>
      </c>
      <c r="FX18" s="330">
        <v>3.0055833055833096E-2</v>
      </c>
      <c r="FY18" s="330">
        <v>3.0055833055833141E-2</v>
      </c>
      <c r="FZ18" s="365"/>
      <c r="GA18" s="374" t="s">
        <v>244</v>
      </c>
      <c r="GB18" s="384">
        <v>2.7310395903696765E-3</v>
      </c>
      <c r="GC18" s="330">
        <v>2.742614309647362E-3</v>
      </c>
      <c r="GD18" s="330">
        <v>8.6209005874489101E-5</v>
      </c>
      <c r="GE18" s="330">
        <v>8.6209005328083922E-5</v>
      </c>
      <c r="GF18" s="330">
        <v>8.6209005328043075E-5</v>
      </c>
      <c r="GG18" s="365"/>
      <c r="GH18" s="374" t="s">
        <v>244</v>
      </c>
      <c r="GI18" s="384">
        <v>4.5998656791339841E-3</v>
      </c>
      <c r="GJ18" s="330">
        <v>4.5998145078345685E-3</v>
      </c>
      <c r="GK18" s="330">
        <v>1.2951152736893647E-2</v>
      </c>
      <c r="GL18" s="330">
        <v>1.2951139978102542E-2</v>
      </c>
      <c r="GM18" s="330">
        <v>1.2951139978102624E-2</v>
      </c>
      <c r="GN18" s="365"/>
      <c r="GO18" s="374" t="s">
        <v>244</v>
      </c>
      <c r="GP18" s="384">
        <v>9.5946740761773709E-3</v>
      </c>
      <c r="GQ18" s="330">
        <v>9.496207358130903E-3</v>
      </c>
      <c r="GR18" s="330">
        <v>3.4726828298867259E-2</v>
      </c>
      <c r="GS18" s="330">
        <v>3.4726847288099043E-2</v>
      </c>
      <c r="GT18" s="330">
        <v>3.4726847288098925E-2</v>
      </c>
    </row>
    <row r="19" spans="1:202" x14ac:dyDescent="0.25">
      <c r="A19" s="339" t="s">
        <v>245</v>
      </c>
      <c r="B19" s="384">
        <v>0</v>
      </c>
      <c r="C19" s="330">
        <v>0</v>
      </c>
      <c r="D19" s="330">
        <v>0</v>
      </c>
      <c r="E19" s="330">
        <v>0</v>
      </c>
      <c r="F19" s="331">
        <v>0</v>
      </c>
      <c r="G19" s="365"/>
      <c r="H19" s="339" t="s">
        <v>245</v>
      </c>
      <c r="I19" s="384">
        <v>0</v>
      </c>
      <c r="J19" s="330">
        <v>0</v>
      </c>
      <c r="K19" s="330">
        <v>0</v>
      </c>
      <c r="L19" s="330">
        <v>0</v>
      </c>
      <c r="M19" s="331">
        <v>0</v>
      </c>
      <c r="N19" s="365"/>
      <c r="O19" s="339" t="s">
        <v>245</v>
      </c>
      <c r="P19" s="384">
        <v>7.6917729953504587E-3</v>
      </c>
      <c r="Q19" s="330">
        <v>7.6918373524520241E-3</v>
      </c>
      <c r="R19" s="330">
        <v>7.6916439109002985E-3</v>
      </c>
      <c r="S19" s="330">
        <v>7.6917105736770235E-3</v>
      </c>
      <c r="T19" s="331">
        <v>7.6917738017754471E-3</v>
      </c>
      <c r="U19" s="365"/>
      <c r="V19" s="375" t="s">
        <v>245</v>
      </c>
      <c r="W19" s="384">
        <v>1.2599935202473451E-2</v>
      </c>
      <c r="X19" s="330">
        <v>1.2599936775584769E-2</v>
      </c>
      <c r="Y19" s="330">
        <v>1.2600084399105852E-2</v>
      </c>
      <c r="Z19" s="330">
        <v>1.2599936775584769E-2</v>
      </c>
      <c r="AA19" s="331">
        <v>1.2599936513399582E-2</v>
      </c>
      <c r="AB19" s="365"/>
      <c r="AC19" s="375" t="s">
        <v>245</v>
      </c>
      <c r="AD19" s="384">
        <v>1.7799798655690816E-2</v>
      </c>
      <c r="AE19" s="330">
        <v>1.7799924147560119E-2</v>
      </c>
      <c r="AF19" s="330">
        <v>1.7799908092821511E-2</v>
      </c>
      <c r="AG19" s="330">
        <v>1.7800047444764051E-2</v>
      </c>
      <c r="AH19" s="331">
        <v>1.7800005979914223E-2</v>
      </c>
      <c r="AI19" s="365"/>
      <c r="AJ19" s="375" t="s">
        <v>245</v>
      </c>
      <c r="AK19" s="384">
        <v>1.6600241070400965E-2</v>
      </c>
      <c r="AL19" s="330">
        <v>1.6600180499948561E-2</v>
      </c>
      <c r="AM19" s="330">
        <v>1.6600008294588454E-2</v>
      </c>
      <c r="AN19" s="330">
        <v>1.6599936207207101E-2</v>
      </c>
      <c r="AO19" s="331">
        <v>1.6600037493106363E-2</v>
      </c>
      <c r="AP19" s="365"/>
      <c r="AQ19" s="375" t="s">
        <v>245</v>
      </c>
      <c r="AR19" s="384">
        <v>1.0499729947362792E-2</v>
      </c>
      <c r="AS19" s="330">
        <v>1.0499909317123303E-2</v>
      </c>
      <c r="AT19" s="330">
        <v>1.0499924366674407E-2</v>
      </c>
      <c r="AU19" s="330">
        <v>1.0500029731117522E-2</v>
      </c>
      <c r="AV19" s="331">
        <v>1.0499929594653911E-2</v>
      </c>
      <c r="AW19" s="365"/>
      <c r="AX19" s="375" t="s">
        <v>245</v>
      </c>
      <c r="AY19" s="384">
        <v>7.8001225236571737E-3</v>
      </c>
      <c r="AZ19" s="330">
        <v>7.8000036792470733E-3</v>
      </c>
      <c r="BA19" s="330">
        <v>7.8000875694159586E-3</v>
      </c>
      <c r="BB19" s="330">
        <v>7.8000036792470733E-3</v>
      </c>
      <c r="BC19" s="331">
        <v>7.8000234866468093E-3</v>
      </c>
      <c r="BD19" s="365"/>
      <c r="BE19" s="375" t="s">
        <v>245</v>
      </c>
      <c r="BF19" s="384">
        <v>4.4000273807825287E-3</v>
      </c>
      <c r="BG19" s="330">
        <v>4.4000215301878724E-3</v>
      </c>
      <c r="BH19" s="330">
        <v>4.4000187769668193E-3</v>
      </c>
      <c r="BI19" s="330">
        <v>4.4000215301878724E-3</v>
      </c>
      <c r="BJ19" s="331">
        <v>4.4000273807823067E-3</v>
      </c>
      <c r="BK19" s="365"/>
      <c r="BL19" s="375" t="s">
        <v>245</v>
      </c>
      <c r="BM19" s="384">
        <v>3.0000023591105198E-3</v>
      </c>
      <c r="BN19" s="330">
        <v>2.9999965516209408E-3</v>
      </c>
      <c r="BO19" s="330">
        <v>3.000007524483787E-3</v>
      </c>
      <c r="BP19" s="330">
        <v>3.0000082015500472E-3</v>
      </c>
      <c r="BQ19" s="331">
        <v>2.999992650836432E-3</v>
      </c>
      <c r="BR19" s="365"/>
      <c r="BS19" s="375" t="s">
        <v>245</v>
      </c>
      <c r="BT19" s="384">
        <v>5.0000612695670216E-3</v>
      </c>
      <c r="BU19" s="330">
        <v>5.0000148673074087E-3</v>
      </c>
      <c r="BV19" s="330">
        <v>5.0000476218436006E-3</v>
      </c>
      <c r="BW19" s="330">
        <v>5.0000031941480573E-3</v>
      </c>
      <c r="BX19" s="331">
        <v>4.9999742048345902E-3</v>
      </c>
      <c r="BY19" s="365"/>
      <c r="BZ19" s="375" t="s">
        <v>245</v>
      </c>
      <c r="CA19" s="384">
        <v>6.9999367238010929E-3</v>
      </c>
      <c r="CB19" s="330">
        <v>7.0000006934378403E-3</v>
      </c>
      <c r="CC19" s="330">
        <v>6.9999555383994071E-3</v>
      </c>
      <c r="CD19" s="330">
        <v>6.999989136140603E-3</v>
      </c>
      <c r="CE19" s="331">
        <v>7.0000337087848244E-3</v>
      </c>
      <c r="CF19" s="365"/>
      <c r="CG19" s="375" t="s">
        <v>245</v>
      </c>
      <c r="CH19" s="384">
        <v>2.9999937737499552E-2</v>
      </c>
      <c r="CI19" s="330">
        <v>3.0000103981244416E-2</v>
      </c>
      <c r="CJ19" s="330">
        <v>3.0000054144239993E-2</v>
      </c>
      <c r="CK19" s="330">
        <v>3.000000103292625E-2</v>
      </c>
      <c r="CL19" s="331">
        <v>3.0000033378821366E-2</v>
      </c>
      <c r="CM19" s="365"/>
      <c r="CN19" s="375" t="s">
        <v>245</v>
      </c>
      <c r="CO19" s="384">
        <v>8.9999974928972382E-2</v>
      </c>
      <c r="CP19" s="330">
        <v>8.9999848459591872E-2</v>
      </c>
      <c r="CQ19" s="330">
        <v>8.9999931833030775E-2</v>
      </c>
      <c r="CR19" s="330">
        <v>8.9999969914768635E-2</v>
      </c>
      <c r="CS19" s="331">
        <v>8.9999966571966336E-2</v>
      </c>
      <c r="CT19" s="365"/>
      <c r="CU19" s="375" t="s">
        <v>245</v>
      </c>
      <c r="CV19" s="384">
        <v>3.2160430046080974E-3</v>
      </c>
      <c r="CW19" s="330">
        <v>3.2158383874069068E-3</v>
      </c>
      <c r="CX19" s="330">
        <v>3.2159224965083405E-3</v>
      </c>
      <c r="CY19" s="330">
        <v>3.2159406138164135E-3</v>
      </c>
      <c r="CZ19" s="331">
        <v>3.2158723532945362E-3</v>
      </c>
      <c r="DA19" s="365"/>
      <c r="DB19" s="375" t="s">
        <v>245</v>
      </c>
      <c r="DC19" s="384">
        <v>-1.2141994825074319E-2</v>
      </c>
      <c r="DD19" s="330">
        <v>-1.2141640035436276E-2</v>
      </c>
      <c r="DE19" s="330">
        <v>-1.2141770594358375E-2</v>
      </c>
      <c r="DF19" s="330">
        <v>-1.2141842595637329E-2</v>
      </c>
      <c r="DG19" s="331">
        <v>-1.2141826024931263E-2</v>
      </c>
      <c r="DH19" s="365"/>
      <c r="DI19" s="375" t="s">
        <v>245</v>
      </c>
      <c r="DJ19" s="384">
        <v>-1.3015098236012288E-3</v>
      </c>
      <c r="DK19" s="330">
        <v>-1.3015611306685616E-3</v>
      </c>
      <c r="DL19" s="330">
        <v>-1.3016461102612524E-3</v>
      </c>
      <c r="DM19" s="330">
        <v>-1.3015612649260946E-3</v>
      </c>
      <c r="DN19" s="331">
        <v>-1.3015097117244083E-3</v>
      </c>
      <c r="DO19" s="365"/>
      <c r="DP19" s="375" t="s">
        <v>245</v>
      </c>
      <c r="DQ19" s="384">
        <v>1.5809150948536153E-2</v>
      </c>
      <c r="DR19" s="330">
        <v>1.5808890285309921E-2</v>
      </c>
      <c r="DS19" s="330">
        <v>1.5809013526644995E-2</v>
      </c>
      <c r="DT19" s="330">
        <v>1.580909848931401E-2</v>
      </c>
      <c r="DU19" s="330">
        <v>1.580906351650236E-2</v>
      </c>
      <c r="DV19" s="365"/>
      <c r="DW19" s="375" t="s">
        <v>245</v>
      </c>
      <c r="DX19" s="384">
        <v>1.6883656305494162E-2</v>
      </c>
      <c r="DY19" s="330">
        <v>1.6883861378507687E-2</v>
      </c>
      <c r="DZ19" s="330">
        <v>1.6883717630908616E-2</v>
      </c>
      <c r="EA19" s="330">
        <v>1.6883656305494044E-2</v>
      </c>
      <c r="EB19" s="330">
        <v>1.6883656305493967E-2</v>
      </c>
      <c r="EC19" s="365"/>
      <c r="ED19" s="375" t="s">
        <v>245</v>
      </c>
      <c r="EE19" s="384">
        <v>7.0467917974242587E-3</v>
      </c>
      <c r="EF19" s="330">
        <v>7.0466911028750894E-3</v>
      </c>
      <c r="EG19" s="330">
        <v>-3.8153813722716151E-3</v>
      </c>
      <c r="EH19" s="330">
        <v>-3.8154165506366286E-3</v>
      </c>
      <c r="EI19" s="330">
        <v>-3.8153665556611362E-3</v>
      </c>
      <c r="EJ19" s="365"/>
      <c r="EK19" s="375" t="s">
        <v>245</v>
      </c>
      <c r="EL19" s="384">
        <v>5.9373101073526956E-3</v>
      </c>
      <c r="EM19" s="330">
        <v>5.9371611719429562E-3</v>
      </c>
      <c r="EN19" s="330">
        <v>-6.517980922060955E-3</v>
      </c>
      <c r="EO19" s="330">
        <v>-6.5180163862800242E-3</v>
      </c>
      <c r="EP19" s="330">
        <v>-6.5180495168006211E-3</v>
      </c>
      <c r="EQ19" s="365"/>
      <c r="ER19" s="375" t="s">
        <v>245</v>
      </c>
      <c r="ES19" s="384">
        <v>1.150693977141584E-2</v>
      </c>
      <c r="ET19" s="330">
        <v>1.1507138883591839E-2</v>
      </c>
      <c r="EU19" s="330">
        <v>3.5355772692581625E-2</v>
      </c>
      <c r="EV19" s="330">
        <v>3.5355750391319968E-2</v>
      </c>
      <c r="EW19" s="330">
        <v>3.5355783473125735E-2</v>
      </c>
      <c r="EX19" s="365"/>
      <c r="EY19" s="375" t="s">
        <v>245</v>
      </c>
      <c r="EZ19" s="384">
        <v>3.9252107086773513E-3</v>
      </c>
      <c r="FA19" s="330">
        <v>3.925112935795786E-3</v>
      </c>
      <c r="FB19" s="330">
        <v>3.9251819519465214E-3</v>
      </c>
      <c r="FC19" s="330">
        <v>3.9252109001911683E-3</v>
      </c>
      <c r="FD19" s="330">
        <v>3.925129390867004E-3</v>
      </c>
      <c r="FE19" s="365"/>
      <c r="FF19" s="375" t="s">
        <v>245</v>
      </c>
      <c r="FG19" s="384">
        <v>0</v>
      </c>
      <c r="FH19" s="330">
        <v>0</v>
      </c>
      <c r="FI19" s="330">
        <v>-3.4994345256132972E-2</v>
      </c>
      <c r="FJ19" s="330">
        <v>-3.499019545139706E-2</v>
      </c>
      <c r="FK19" s="330">
        <v>-3.4990164185127598E-2</v>
      </c>
      <c r="FL19" s="365"/>
      <c r="FM19" s="375" t="s">
        <v>245</v>
      </c>
      <c r="FN19" s="384">
        <v>2.4360710560009549E-3</v>
      </c>
      <c r="FO19" s="330">
        <v>2.4362169741648492E-3</v>
      </c>
      <c r="FP19" s="330">
        <v>-1.0305907831743408E-2</v>
      </c>
      <c r="FQ19" s="330">
        <v>-1.0310129833502876E-2</v>
      </c>
      <c r="FR19" s="330">
        <v>-1.0310213770341949E-2</v>
      </c>
      <c r="FS19" s="365"/>
      <c r="FT19" s="375" t="s">
        <v>245</v>
      </c>
      <c r="FU19" s="384">
        <v>-1.3191902179208897E-3</v>
      </c>
      <c r="FV19" s="330">
        <v>-1.3192870536303635E-3</v>
      </c>
      <c r="FW19" s="330">
        <v>-5.0407818408294598E-5</v>
      </c>
      <c r="FX19" s="330">
        <v>-5.4957692753903141E-5</v>
      </c>
      <c r="FY19" s="330">
        <v>-5.8265336611261975E-5</v>
      </c>
      <c r="FZ19" s="365"/>
      <c r="GA19" s="375" t="s">
        <v>245</v>
      </c>
      <c r="GB19" s="384">
        <v>2.7115288643958699E-3</v>
      </c>
      <c r="GC19" s="330">
        <v>2.7113832268237156E-3</v>
      </c>
      <c r="GD19" s="330">
        <v>2.7580573356173307E-2</v>
      </c>
      <c r="GE19" s="330">
        <v>2.7585290884663966E-2</v>
      </c>
      <c r="GF19" s="330">
        <v>2.7588777119981041E-2</v>
      </c>
      <c r="GG19" s="365"/>
      <c r="GH19" s="375" t="s">
        <v>245</v>
      </c>
      <c r="GI19" s="384">
        <v>4.5763881609890674E-3</v>
      </c>
      <c r="GJ19" s="330">
        <v>4.5763404110941283E-3</v>
      </c>
      <c r="GK19" s="330">
        <v>1.7705384746969016E-2</v>
      </c>
      <c r="GL19" s="330">
        <v>1.7705319935726559E-2</v>
      </c>
      <c r="GM19" s="330">
        <v>1.7705319935726486E-2</v>
      </c>
      <c r="GN19" s="365"/>
      <c r="GO19" s="375" t="s">
        <v>245</v>
      </c>
      <c r="GP19" s="384">
        <v>9.3869912759176072E-3</v>
      </c>
      <c r="GQ19" s="330">
        <v>9.3872340556784076E-3</v>
      </c>
      <c r="GR19" s="330">
        <v>-5.6834185583724779E-2</v>
      </c>
      <c r="GS19" s="330">
        <v>-5.6834129635966527E-2</v>
      </c>
      <c r="GT19" s="330">
        <v>-5.6834129635966422E-2</v>
      </c>
    </row>
    <row r="20" spans="1:202" x14ac:dyDescent="0.25">
      <c r="A20" s="339" t="s">
        <v>247</v>
      </c>
      <c r="B20" s="384">
        <v>2.6558661442457796E-6</v>
      </c>
      <c r="C20" s="330">
        <v>1.6200998618940687E-5</v>
      </c>
      <c r="D20" s="330">
        <v>6.7178053085406633E-6</v>
      </c>
      <c r="E20" s="330">
        <v>2.788659451618473E-6</v>
      </c>
      <c r="F20" s="331">
        <v>2.7665272337544761E-6</v>
      </c>
      <c r="G20" s="365"/>
      <c r="H20" s="339" t="s">
        <v>247</v>
      </c>
      <c r="I20" s="384">
        <v>0</v>
      </c>
      <c r="J20" s="330">
        <v>0</v>
      </c>
      <c r="K20" s="330">
        <v>0</v>
      </c>
      <c r="L20" s="330">
        <v>0</v>
      </c>
      <c r="M20" s="331">
        <v>0</v>
      </c>
      <c r="N20" s="365"/>
      <c r="O20" s="339" t="s">
        <v>247</v>
      </c>
      <c r="P20" s="384">
        <v>1.1000236371458997E-2</v>
      </c>
      <c r="Q20" s="330">
        <v>1.0999768674734673E-2</v>
      </c>
      <c r="R20" s="330">
        <v>1.0999941727336197E-2</v>
      </c>
      <c r="S20" s="330">
        <v>1.1000035721299999E-2</v>
      </c>
      <c r="T20" s="331">
        <v>1.1000013832597877E-2</v>
      </c>
      <c r="U20" s="365"/>
      <c r="V20" s="375" t="s">
        <v>247</v>
      </c>
      <c r="W20" s="384">
        <v>1.5614333098110878E-2</v>
      </c>
      <c r="X20" s="330">
        <v>1.5614664544781609E-2</v>
      </c>
      <c r="Y20" s="330">
        <v>1.5614509052434599E-2</v>
      </c>
      <c r="Z20" s="330">
        <v>1.5614531145721998E-2</v>
      </c>
      <c r="AA20" s="331">
        <v>1.5614553720719742E-2</v>
      </c>
      <c r="AB20" s="365"/>
      <c r="AC20" s="375" t="s">
        <v>247</v>
      </c>
      <c r="AD20" s="384">
        <v>2.1000073070722693E-2</v>
      </c>
      <c r="AE20" s="330">
        <v>2.0999876361766413E-2</v>
      </c>
      <c r="AF20" s="330">
        <v>2.100009129085265E-2</v>
      </c>
      <c r="AG20" s="330">
        <v>2.1000005690462651E-2</v>
      </c>
      <c r="AH20" s="331">
        <v>2.0999963033546978E-2</v>
      </c>
      <c r="AI20" s="365"/>
      <c r="AJ20" s="375" t="s">
        <v>247</v>
      </c>
      <c r="AK20" s="384">
        <v>-1.3605480952991694E-2</v>
      </c>
      <c r="AL20" s="330">
        <v>-1.3605481814685745E-2</v>
      </c>
      <c r="AM20" s="330">
        <v>-1.3605703725593365E-2</v>
      </c>
      <c r="AN20" s="330">
        <v>-1.3605606759951467E-2</v>
      </c>
      <c r="AO20" s="331">
        <v>-1.3605586510209808E-2</v>
      </c>
      <c r="AP20" s="365"/>
      <c r="AQ20" s="375" t="s">
        <v>247</v>
      </c>
      <c r="AR20" s="384">
        <v>1.9599785673995413E-2</v>
      </c>
      <c r="AS20" s="330">
        <v>1.959985114037105E-2</v>
      </c>
      <c r="AT20" s="330">
        <v>1.9600034506092191E-2</v>
      </c>
      <c r="AU20" s="330">
        <v>1.9599979556200107E-2</v>
      </c>
      <c r="AV20" s="331">
        <v>1.9600001797821728E-2</v>
      </c>
      <c r="AW20" s="365"/>
      <c r="AX20" s="375" t="s">
        <v>247</v>
      </c>
      <c r="AY20" s="384">
        <v>1.9787577315886953E-2</v>
      </c>
      <c r="AZ20" s="330">
        <v>1.9787829210449189E-2</v>
      </c>
      <c r="BA20" s="330">
        <v>1.9787649936522659E-2</v>
      </c>
      <c r="BB20" s="330">
        <v>1.9787574823695885E-2</v>
      </c>
      <c r="BC20" s="331">
        <v>1.9787575239060929E-2</v>
      </c>
      <c r="BD20" s="365"/>
      <c r="BE20" s="375" t="s">
        <v>247</v>
      </c>
      <c r="BF20" s="384">
        <v>7.3675981296638946E-3</v>
      </c>
      <c r="BG20" s="330">
        <v>7.3673493029837141E-3</v>
      </c>
      <c r="BH20" s="330">
        <v>7.3674590259211175E-3</v>
      </c>
      <c r="BI20" s="330">
        <v>7.3674737163083332E-3</v>
      </c>
      <c r="BJ20" s="331">
        <v>7.3674944518655186E-3</v>
      </c>
      <c r="BK20" s="365"/>
      <c r="BL20" s="375" t="s">
        <v>247</v>
      </c>
      <c r="BM20" s="384">
        <v>5.9988267162952198E-3</v>
      </c>
      <c r="BN20" s="330">
        <v>5.9989493164733622E-3</v>
      </c>
      <c r="BO20" s="330">
        <v>5.9989276378849292E-3</v>
      </c>
      <c r="BP20" s="330">
        <v>5.9989493164733622E-3</v>
      </c>
      <c r="BQ20" s="331">
        <v>5.9989288831103675E-3</v>
      </c>
      <c r="BR20" s="365"/>
      <c r="BS20" s="375" t="s">
        <v>247</v>
      </c>
      <c r="BT20" s="384">
        <v>8.0083236599729265E-3</v>
      </c>
      <c r="BU20" s="330">
        <v>8.0082617494600297E-3</v>
      </c>
      <c r="BV20" s="330">
        <v>8.0082331891980756E-3</v>
      </c>
      <c r="BW20" s="330">
        <v>8.0082617494600297E-3</v>
      </c>
      <c r="BX20" s="331">
        <v>8.0082212890886274E-3</v>
      </c>
      <c r="BY20" s="365"/>
      <c r="BZ20" s="375" t="s">
        <v>247</v>
      </c>
      <c r="CA20" s="384">
        <v>9.9915520501013353E-3</v>
      </c>
      <c r="CB20" s="330">
        <v>9.9914909956648253E-3</v>
      </c>
      <c r="CC20" s="330">
        <v>9.9913918565711322E-3</v>
      </c>
      <c r="CD20" s="330">
        <v>9.9913700947790226E-3</v>
      </c>
      <c r="CE20" s="331">
        <v>9.9914512993571902E-3</v>
      </c>
      <c r="CF20" s="365"/>
      <c r="CG20" s="375" t="s">
        <v>247</v>
      </c>
      <c r="CH20" s="384">
        <v>0.10800011491666163</v>
      </c>
      <c r="CI20" s="330">
        <v>0.10800011491666145</v>
      </c>
      <c r="CJ20" s="330">
        <v>0.10800013012623799</v>
      </c>
      <c r="CK20" s="330">
        <v>0.10800012784480131</v>
      </c>
      <c r="CL20" s="331">
        <v>0.10800010573929979</v>
      </c>
      <c r="CM20" s="365"/>
      <c r="CN20" s="375" t="s">
        <v>247</v>
      </c>
      <c r="CO20" s="384">
        <v>5.9998271410204081E-3</v>
      </c>
      <c r="CP20" s="330">
        <v>5.999935177882651E-3</v>
      </c>
      <c r="CQ20" s="330">
        <v>6.0001138835773845E-3</v>
      </c>
      <c r="CR20" s="330">
        <v>6.0000438629707123E-3</v>
      </c>
      <c r="CS20" s="331">
        <v>6.0000258568251984E-3</v>
      </c>
      <c r="CT20" s="365"/>
      <c r="CU20" s="375" t="s">
        <v>247</v>
      </c>
      <c r="CV20" s="384">
        <v>6.0000204045798809E-3</v>
      </c>
      <c r="CW20" s="330">
        <v>6.0000197602225747E-3</v>
      </c>
      <c r="CX20" s="330">
        <v>5.9999562849318436E-3</v>
      </c>
      <c r="CY20" s="330">
        <v>6.0000197602225747E-3</v>
      </c>
      <c r="CZ20" s="331">
        <v>6.0000198676153213E-3</v>
      </c>
      <c r="DA20" s="365"/>
      <c r="DB20" s="375" t="s">
        <v>247</v>
      </c>
      <c r="DC20" s="384">
        <v>5.9999967974396521E-3</v>
      </c>
      <c r="DD20" s="330">
        <v>6.0001029089280346E-3</v>
      </c>
      <c r="DE20" s="330">
        <v>5.9999648346347988E-3</v>
      </c>
      <c r="DF20" s="330">
        <v>5.9999961569279945E-3</v>
      </c>
      <c r="DG20" s="331">
        <v>5.9999962636799282E-3</v>
      </c>
      <c r="DH20" s="365"/>
      <c r="DI20" s="375" t="s">
        <v>247</v>
      </c>
      <c r="DJ20" s="384">
        <v>6.0000254676767931E-3</v>
      </c>
      <c r="DK20" s="330">
        <v>5.999971136639093E-3</v>
      </c>
      <c r="DL20" s="330">
        <v>6.0000094879574285E-3</v>
      </c>
      <c r="DM20" s="330">
        <v>5.9999717733280021E-3</v>
      </c>
      <c r="DN20" s="331">
        <v>6.0000249370979891E-3</v>
      </c>
      <c r="DO20" s="365"/>
      <c r="DP20" s="375" t="s">
        <v>247</v>
      </c>
      <c r="DQ20" s="384">
        <v>6.0001039001862438E-3</v>
      </c>
      <c r="DR20" s="330">
        <v>6.0000502096252397E-3</v>
      </c>
      <c r="DS20" s="330">
        <v>6.0000881088430082E-3</v>
      </c>
      <c r="DT20" s="330">
        <v>6.0000508425249177E-3</v>
      </c>
      <c r="DU20" s="330">
        <v>6.0000154707540096E-3</v>
      </c>
      <c r="DV20" s="365"/>
      <c r="DW20" s="375" t="s">
        <v>247</v>
      </c>
      <c r="DX20" s="384">
        <v>5.9999674954793955E-3</v>
      </c>
      <c r="DY20" s="330">
        <v>5.9999144397227108E-3</v>
      </c>
      <c r="DZ20" s="330">
        <v>5.9999518908439567E-3</v>
      </c>
      <c r="EA20" s="330">
        <v>6.0000199221254798E-3</v>
      </c>
      <c r="EB20" s="330">
        <v>6.0000548732227687E-3</v>
      </c>
      <c r="EC20" s="365"/>
      <c r="ED20" s="375" t="s">
        <v>247</v>
      </c>
      <c r="EE20" s="384">
        <v>6.0019652175771297E-3</v>
      </c>
      <c r="EF20" s="330">
        <v>5.9999845742675527E-3</v>
      </c>
      <c r="EG20" s="330">
        <v>5.9999725328759449E-3</v>
      </c>
      <c r="EH20" s="330">
        <v>5.9999845742675527E-3</v>
      </c>
      <c r="EI20" s="330">
        <v>5.9999669944923589E-3</v>
      </c>
      <c r="EJ20" s="365"/>
      <c r="EK20" s="375" t="s">
        <v>247</v>
      </c>
      <c r="EL20" s="384">
        <v>5.9980154253923305E-3</v>
      </c>
      <c r="EM20" s="330">
        <v>6.0000472444664953E-3</v>
      </c>
      <c r="EN20" s="330">
        <v>6.0001450488076907E-3</v>
      </c>
      <c r="EO20" s="330">
        <v>6.0000472444664953E-3</v>
      </c>
      <c r="EP20" s="330">
        <v>6.0000126054312389E-3</v>
      </c>
      <c r="EQ20" s="365"/>
      <c r="ER20" s="375" t="s">
        <v>247</v>
      </c>
      <c r="ES20" s="384">
        <v>6.0001019584781752E-3</v>
      </c>
      <c r="ET20" s="330">
        <v>6.0001013405375971E-3</v>
      </c>
      <c r="EU20" s="330">
        <v>5.9999798869817987E-3</v>
      </c>
      <c r="EV20" s="330">
        <v>-0.14489997565355381</v>
      </c>
      <c r="EW20" s="330">
        <v>6.0000156199001651E-3</v>
      </c>
      <c r="EX20" s="365"/>
      <c r="EY20" s="375" t="s">
        <v>247</v>
      </c>
      <c r="EZ20" s="384">
        <v>5.9996345244390046E-3</v>
      </c>
      <c r="FA20" s="330">
        <v>5.9999410325204897E-3</v>
      </c>
      <c r="FB20" s="330">
        <v>5.9999655541251844E-3</v>
      </c>
      <c r="FC20" s="330">
        <v>5.9995290793501575E-3</v>
      </c>
      <c r="FD20" s="330">
        <v>6.0000440208658285E-3</v>
      </c>
      <c r="FE20" s="365"/>
      <c r="FF20" s="375" t="s">
        <v>247</v>
      </c>
      <c r="FG20" s="384">
        <v>6.0004884651002474E-3</v>
      </c>
      <c r="FH20" s="330">
        <v>5.9999772049713438E-3</v>
      </c>
      <c r="FI20" s="330">
        <v>5.9999774923024038E-3</v>
      </c>
      <c r="FJ20" s="330">
        <v>6.0036406917315082E-3</v>
      </c>
      <c r="FK20" s="330">
        <v>6.0036406917316244E-3</v>
      </c>
      <c r="FL20" s="365"/>
      <c r="FM20" s="375" t="s">
        <v>247</v>
      </c>
      <c r="FN20" s="384">
        <v>5.999849276705215E-3</v>
      </c>
      <c r="FO20" s="330">
        <v>6.0000016185052813E-3</v>
      </c>
      <c r="FP20" s="330">
        <v>6.0000138048991588E-3</v>
      </c>
      <c r="FQ20" s="330">
        <v>5.9963381449972524E-3</v>
      </c>
      <c r="FR20" s="330">
        <v>5.9963718637357959E-3</v>
      </c>
      <c r="FS20" s="365"/>
      <c r="FT20" s="375" t="s">
        <v>247</v>
      </c>
      <c r="FU20" s="384">
        <v>6.0000135746913295E-3</v>
      </c>
      <c r="FV20" s="330">
        <v>6.0000132730308551E-3</v>
      </c>
      <c r="FW20" s="330">
        <v>6.0000726349486999E-3</v>
      </c>
      <c r="FX20" s="330">
        <v>6.0000132730308551E-3</v>
      </c>
      <c r="FY20" s="330">
        <v>6.0000130719238881E-3</v>
      </c>
      <c r="FZ20" s="365"/>
      <c r="GA20" s="375" t="s">
        <v>247</v>
      </c>
      <c r="GB20" s="384">
        <v>5.9999615178845268E-3</v>
      </c>
      <c r="GC20" s="330">
        <v>6.0000111947966376E-3</v>
      </c>
      <c r="GD20" s="330">
        <v>6.0000345721653251E-3</v>
      </c>
      <c r="GE20" s="330">
        <v>6.0000111947966376E-3</v>
      </c>
      <c r="GF20" s="330">
        <v>5.9999610181199932E-3</v>
      </c>
      <c r="GG20" s="365"/>
      <c r="GH20" s="375" t="s">
        <v>247</v>
      </c>
      <c r="GI20" s="384">
        <v>6.0001937469416145E-3</v>
      </c>
      <c r="GJ20" s="330">
        <v>5.9999944359858557E-3</v>
      </c>
      <c r="GK20" s="330">
        <v>5.9999006426086146E-3</v>
      </c>
      <c r="GL20" s="330">
        <v>5.9999944359858557E-3</v>
      </c>
      <c r="GM20" s="330">
        <v>6.0000110949094115E-3</v>
      </c>
      <c r="GN20" s="365"/>
      <c r="GO20" s="375" t="s">
        <v>247</v>
      </c>
      <c r="GP20" s="384">
        <v>5.9999614817287765E-3</v>
      </c>
      <c r="GQ20" s="330">
        <v>5.9999620743138469E-3</v>
      </c>
      <c r="GR20" s="330">
        <v>6.0000204501259044E-3</v>
      </c>
      <c r="GS20" s="330">
        <v>5.9999620743138469E-3</v>
      </c>
      <c r="GT20" s="330">
        <v>5.9999620743137723E-3</v>
      </c>
    </row>
    <row r="21" spans="1:202" x14ac:dyDescent="0.25">
      <c r="A21" s="339" t="s">
        <v>243</v>
      </c>
      <c r="B21" s="384">
        <v>-7.5665296570760029E-2</v>
      </c>
      <c r="C21" s="330">
        <v>-7.5652841781873995E-2</v>
      </c>
      <c r="D21" s="330">
        <v>-7.5649116862213456E-2</v>
      </c>
      <c r="E21" s="330">
        <v>-7.5654657609869627E-2</v>
      </c>
      <c r="F21" s="331">
        <v>-7.5652808752787709E-2</v>
      </c>
      <c r="G21" s="365"/>
      <c r="H21" s="339" t="s">
        <v>243</v>
      </c>
      <c r="I21" s="384">
        <v>-1.3502547956765778E-2</v>
      </c>
      <c r="J21" s="330">
        <v>-1.3502285002077246E-2</v>
      </c>
      <c r="K21" s="330">
        <v>-1.350257373718864E-2</v>
      </c>
      <c r="L21" s="330">
        <v>-1.3502635610604732E-2</v>
      </c>
      <c r="M21" s="331">
        <v>-1.3506963378428714E-2</v>
      </c>
      <c r="N21" s="365"/>
      <c r="O21" s="339" t="s">
        <v>243</v>
      </c>
      <c r="P21" s="384">
        <v>1.0693251735597013E-2</v>
      </c>
      <c r="Q21" s="330">
        <v>1.0660138976626687E-2</v>
      </c>
      <c r="R21" s="330">
        <v>1.0683595262057718E-2</v>
      </c>
      <c r="S21" s="330">
        <v>1.0686741596693959E-2</v>
      </c>
      <c r="T21" s="331">
        <v>1.0691175502862586E-2</v>
      </c>
      <c r="U21" s="365"/>
      <c r="V21" s="375" t="s">
        <v>243</v>
      </c>
      <c r="W21" s="384">
        <v>1.5593463116088353E-2</v>
      </c>
      <c r="X21" s="330">
        <v>1.562622079849988E-2</v>
      </c>
      <c r="Y21" s="330">
        <v>1.5610877058598321E-2</v>
      </c>
      <c r="Z21" s="330">
        <v>1.5613198947834328E-2</v>
      </c>
      <c r="AA21" s="331">
        <v>1.5613198947834379E-2</v>
      </c>
      <c r="AB21" s="365"/>
      <c r="AC21" s="375" t="s">
        <v>243</v>
      </c>
      <c r="AD21" s="384">
        <v>2.0771228002692439E-2</v>
      </c>
      <c r="AE21" s="330">
        <v>2.0770828525271085E-2</v>
      </c>
      <c r="AF21" s="330">
        <v>2.0771110507738229E-2</v>
      </c>
      <c r="AG21" s="330">
        <v>2.0771094841844841E-2</v>
      </c>
      <c r="AH21" s="331">
        <v>2.0771094841844841E-2</v>
      </c>
      <c r="AI21" s="365"/>
      <c r="AJ21" s="375" t="s">
        <v>243</v>
      </c>
      <c r="AK21" s="384">
        <v>1.9626314963102527E-2</v>
      </c>
      <c r="AL21" s="330">
        <v>1.959454367322333E-2</v>
      </c>
      <c r="AM21" s="330">
        <v>1.9609581652406467E-2</v>
      </c>
      <c r="AN21" s="330">
        <v>1.9607350558325919E-2</v>
      </c>
      <c r="AO21" s="331">
        <v>1.9607350558325871E-2</v>
      </c>
      <c r="AP21" s="365"/>
      <c r="AQ21" s="375" t="s">
        <v>243</v>
      </c>
      <c r="AR21" s="384">
        <v>1.3489374807514616E-2</v>
      </c>
      <c r="AS21" s="330">
        <v>1.350186020154241E-2</v>
      </c>
      <c r="AT21" s="330">
        <v>1.349314472883264E-2</v>
      </c>
      <c r="AU21" s="330">
        <v>1.350186020154241E-2</v>
      </c>
      <c r="AV21" s="331">
        <v>1.350186020154241E-2</v>
      </c>
      <c r="AW21" s="365"/>
      <c r="AX21" s="375" t="s">
        <v>243</v>
      </c>
      <c r="AY21" s="384">
        <v>1.0818038167011068E-2</v>
      </c>
      <c r="AZ21" s="330">
        <v>1.0818038167011032E-2</v>
      </c>
      <c r="BA21" s="330">
        <v>1.0825265626564159E-2</v>
      </c>
      <c r="BB21" s="330">
        <v>1.0818038167011032E-2</v>
      </c>
      <c r="BC21" s="331">
        <v>1.0818038167011011E-2</v>
      </c>
      <c r="BD21" s="365"/>
      <c r="BE21" s="375" t="s">
        <v>243</v>
      </c>
      <c r="BF21" s="384">
        <v>7.3653198653198318E-3</v>
      </c>
      <c r="BG21" s="330">
        <v>7.3593073593073649E-3</v>
      </c>
      <c r="BH21" s="330">
        <v>7.3706250176838921E-3</v>
      </c>
      <c r="BI21" s="330">
        <v>7.3713323713323654E-3</v>
      </c>
      <c r="BJ21" s="331">
        <v>7.3753407086740563E-3</v>
      </c>
      <c r="BK21" s="365"/>
      <c r="BL21" s="375" t="s">
        <v>243</v>
      </c>
      <c r="BM21" s="384">
        <v>5.9983884926439104E-3</v>
      </c>
      <c r="BN21" s="330">
        <v>6.0163300386763636E-3</v>
      </c>
      <c r="BO21" s="330">
        <v>6.0106450208546524E-3</v>
      </c>
      <c r="BP21" s="330">
        <v>6.0043212013416881E-3</v>
      </c>
      <c r="BQ21" s="331">
        <v>6.0003183192741576E-3</v>
      </c>
      <c r="BR21" s="365"/>
      <c r="BS21" s="375" t="s">
        <v>243</v>
      </c>
      <c r="BT21" s="384">
        <v>8.0094927321269303E-3</v>
      </c>
      <c r="BU21" s="330">
        <v>8.0212634676538885E-3</v>
      </c>
      <c r="BV21" s="330">
        <v>7.9988832274726293E-3</v>
      </c>
      <c r="BW21" s="330">
        <v>8.009397693293464E-3</v>
      </c>
      <c r="BX21" s="331">
        <v>8.0093976932934883E-3</v>
      </c>
      <c r="BY21" s="365"/>
      <c r="BZ21" s="375" t="s">
        <v>243</v>
      </c>
      <c r="CA21" s="384">
        <v>1.0005885815185337E-2</v>
      </c>
      <c r="CB21" s="330">
        <v>9.9821075430831744E-3</v>
      </c>
      <c r="CC21" s="330">
        <v>9.9988920895190472E-3</v>
      </c>
      <c r="CD21" s="330">
        <v>9.9939965391814215E-3</v>
      </c>
      <c r="CE21" s="331">
        <v>9.993996539181399E-3</v>
      </c>
      <c r="CF21" s="365"/>
      <c r="CG21" s="375" t="s">
        <v>243</v>
      </c>
      <c r="CH21" s="384">
        <v>4.798951048951057E-2</v>
      </c>
      <c r="CI21" s="330">
        <v>4.7995337995337936E-2</v>
      </c>
      <c r="CJ21" s="330">
        <v>4.7991224461812698E-2</v>
      </c>
      <c r="CK21" s="330">
        <v>4.7995337995337936E-2</v>
      </c>
      <c r="CL21" s="331">
        <v>4.7995337995337943E-2</v>
      </c>
      <c r="CM21" s="365"/>
      <c r="CN21" s="375" t="s">
        <v>243</v>
      </c>
      <c r="CO21" s="384">
        <v>4.5013484583090048E-2</v>
      </c>
      <c r="CP21" s="330">
        <v>4.4996552414422075E-2</v>
      </c>
      <c r="CQ21" s="330">
        <v>4.4995420646343195E-2</v>
      </c>
      <c r="CR21" s="330">
        <v>4.4996552414422075E-2</v>
      </c>
      <c r="CS21" s="331">
        <v>4.4996552414422158E-2</v>
      </c>
      <c r="CT21" s="365"/>
      <c r="CU21" s="375" t="s">
        <v>243</v>
      </c>
      <c r="CV21" s="384">
        <v>2.9665300909913202E-2</v>
      </c>
      <c r="CW21" s="330">
        <v>2.9692222553318267E-2</v>
      </c>
      <c r="CX21" s="330">
        <v>2.9686111006773493E-2</v>
      </c>
      <c r="CY21" s="330">
        <v>2.9681580179643254E-2</v>
      </c>
      <c r="CZ21" s="331">
        <v>2.9681580179643133E-2</v>
      </c>
      <c r="DA21" s="365"/>
      <c r="DB21" s="375" t="s">
        <v>243</v>
      </c>
      <c r="DC21" s="384">
        <v>4.5993643575102184E-3</v>
      </c>
      <c r="DD21" s="330">
        <v>4.5889575624780939E-3</v>
      </c>
      <c r="DE21" s="330">
        <v>-2.7249513618677005E-2</v>
      </c>
      <c r="DF21" s="330">
        <v>-2.7254968838175565E-2</v>
      </c>
      <c r="DG21" s="331">
        <v>-2.7254968838175568E-2</v>
      </c>
      <c r="DH21" s="365"/>
      <c r="DI21" s="375" t="s">
        <v>243</v>
      </c>
      <c r="DJ21" s="384">
        <v>9.1308932842921742E-3</v>
      </c>
      <c r="DK21" s="330">
        <v>9.135990452478442E-3</v>
      </c>
      <c r="DL21" s="330">
        <v>8.1626020325253727E-3</v>
      </c>
      <c r="DM21" s="330">
        <v>8.1707679884398567E-3</v>
      </c>
      <c r="DN21" s="331">
        <v>8.1707679884398567E-3</v>
      </c>
      <c r="DO21" s="365"/>
      <c r="DP21" s="375" t="s">
        <v>243</v>
      </c>
      <c r="DQ21" s="384">
        <v>1.0883417444053725E-2</v>
      </c>
      <c r="DR21" s="330">
        <v>1.0868013783822328E-2</v>
      </c>
      <c r="DS21" s="330">
        <v>9.9563557010365188E-3</v>
      </c>
      <c r="DT21" s="330">
        <v>9.9594245665805253E-3</v>
      </c>
      <c r="DU21" s="330">
        <v>9.959424566580527E-3</v>
      </c>
      <c r="DV21" s="365"/>
      <c r="DW21" s="375" t="s">
        <v>243</v>
      </c>
      <c r="DX21" s="384">
        <v>7.0346183908624686E-3</v>
      </c>
      <c r="DY21" s="330">
        <v>7.0396966274003736E-3</v>
      </c>
      <c r="DZ21" s="330">
        <v>3.6523233687312015E-2</v>
      </c>
      <c r="EA21" s="330">
        <v>3.6523009495982472E-2</v>
      </c>
      <c r="EB21" s="330">
        <v>3.6523009495982472E-2</v>
      </c>
      <c r="EC21" s="365"/>
      <c r="ED21" s="375" t="s">
        <v>243</v>
      </c>
      <c r="EE21" s="384">
        <v>2.060590886329499E-2</v>
      </c>
      <c r="EF21" s="330">
        <v>2.0590886329494188E-2</v>
      </c>
      <c r="EG21" s="330">
        <v>2.5950491531446268E-2</v>
      </c>
      <c r="EH21" s="330">
        <v>2.594382361824232E-2</v>
      </c>
      <c r="EI21" s="330">
        <v>2.59438236182424E-2</v>
      </c>
      <c r="EJ21" s="365"/>
      <c r="EK21" s="375" t="s">
        <v>243</v>
      </c>
      <c r="EL21" s="384">
        <v>4.2195127934647287E-3</v>
      </c>
      <c r="EM21" s="330">
        <v>4.2195749023610663E-3</v>
      </c>
      <c r="EN21" s="330">
        <v>-0.11089689567195028</v>
      </c>
      <c r="EO21" s="330">
        <v>-0.11089522800200192</v>
      </c>
      <c r="EP21" s="330">
        <v>-0.11089522800200188</v>
      </c>
      <c r="EQ21" s="365"/>
      <c r="ER21" s="375" t="s">
        <v>243</v>
      </c>
      <c r="ES21" s="384">
        <v>3.2246244045437719E-3</v>
      </c>
      <c r="ET21" s="330">
        <v>3.2246716697936877E-3</v>
      </c>
      <c r="EU21" s="330">
        <v>1.2114523144841967E-2</v>
      </c>
      <c r="EV21" s="330">
        <v>1.2107365958104351E-2</v>
      </c>
      <c r="EW21" s="330">
        <v>1.210736595810431E-2</v>
      </c>
      <c r="EX21" s="365"/>
      <c r="EY21" s="375" t="s">
        <v>243</v>
      </c>
      <c r="EZ21" s="384">
        <v>2.0210874911729226E-3</v>
      </c>
      <c r="FA21" s="330">
        <v>2.0259871817348753E-3</v>
      </c>
      <c r="FB21" s="330">
        <v>1.4522502180941059E-2</v>
      </c>
      <c r="FC21" s="330">
        <v>1.4525151848903581E-2</v>
      </c>
      <c r="FD21" s="330">
        <v>1.4525151848903664E-2</v>
      </c>
      <c r="FE21" s="365"/>
      <c r="FF21" s="375" t="s">
        <v>243</v>
      </c>
      <c r="FG21" s="384">
        <v>0</v>
      </c>
      <c r="FH21" s="330">
        <v>0</v>
      </c>
      <c r="FI21" s="330">
        <v>3.9542235710672863E-2</v>
      </c>
      <c r="FJ21" s="330">
        <v>3.9544257537485854E-2</v>
      </c>
      <c r="FK21" s="330">
        <v>3.9544257537485812E-2</v>
      </c>
      <c r="FL21" s="365"/>
      <c r="FM21" s="375" t="s">
        <v>243</v>
      </c>
      <c r="FN21" s="384">
        <v>2.4301336573511541E-3</v>
      </c>
      <c r="FO21" s="330">
        <v>2.4301572797791474E-3</v>
      </c>
      <c r="FP21" s="330">
        <v>4.8098093836291267E-2</v>
      </c>
      <c r="FQ21" s="330">
        <v>4.8100585230680129E-2</v>
      </c>
      <c r="FR21" s="330">
        <v>4.8100585230680011E-2</v>
      </c>
      <c r="FS21" s="365"/>
      <c r="FT21" s="375" t="s">
        <v>243</v>
      </c>
      <c r="FU21" s="384">
        <v>-1.3090909090909587E-3</v>
      </c>
      <c r="FV21" s="330">
        <v>-1.3188006671578875E-3</v>
      </c>
      <c r="FW21" s="330">
        <v>-1.0561623008089138E-3</v>
      </c>
      <c r="FX21" s="330">
        <v>-1.0555807667264529E-3</v>
      </c>
      <c r="FY21" s="330">
        <v>-1.0555807667264158E-3</v>
      </c>
      <c r="FZ21" s="365"/>
      <c r="GA21" s="375" t="s">
        <v>243</v>
      </c>
      <c r="GB21" s="384">
        <v>1.257403631420528E-2</v>
      </c>
      <c r="GC21" s="330">
        <v>1.2603410106031566E-2</v>
      </c>
      <c r="GD21" s="330">
        <v>2.9894272104101199E-2</v>
      </c>
      <c r="GE21" s="330">
        <v>2.9893639083933148E-2</v>
      </c>
      <c r="GF21" s="330">
        <v>2.9893639083933152E-2</v>
      </c>
      <c r="GG21" s="365"/>
      <c r="GH21" s="375" t="s">
        <v>243</v>
      </c>
      <c r="GI21" s="384">
        <v>4.5787984849211894E-3</v>
      </c>
      <c r="GJ21" s="330">
        <v>4.5835490861670797E-3</v>
      </c>
      <c r="GK21" s="330">
        <v>2.6398023532597406E-3</v>
      </c>
      <c r="GL21" s="330">
        <v>2.6369790767696529E-3</v>
      </c>
      <c r="GM21" s="330">
        <v>2.6369790767696169E-3</v>
      </c>
      <c r="GN21" s="365"/>
      <c r="GO21" s="375" t="s">
        <v>243</v>
      </c>
      <c r="GP21" s="384">
        <v>9.3783558047965798E-3</v>
      </c>
      <c r="GQ21" s="330">
        <v>9.3925394219387549E-3</v>
      </c>
      <c r="GR21" s="330">
        <v>1.293923062209545E-3</v>
      </c>
      <c r="GS21" s="330">
        <v>1.2911123650310695E-3</v>
      </c>
      <c r="GT21" s="330">
        <v>1.2911123650312145E-3</v>
      </c>
    </row>
    <row r="22" spans="1:202" ht="15.75" thickBot="1" x14ac:dyDescent="0.3">
      <c r="A22" s="340" t="s">
        <v>246</v>
      </c>
      <c r="B22" s="384">
        <v>2.7544415369719583E-5</v>
      </c>
      <c r="C22" s="330">
        <v>2.7543656688948917E-7</v>
      </c>
      <c r="D22" s="330">
        <v>1.5619661248560269E-5</v>
      </c>
      <c r="E22" s="330">
        <v>2.6276483929548711E-6</v>
      </c>
      <c r="F22" s="331">
        <v>0</v>
      </c>
      <c r="G22" s="365"/>
      <c r="H22" s="340" t="s">
        <v>246</v>
      </c>
      <c r="I22" s="384">
        <v>0</v>
      </c>
      <c r="J22" s="330">
        <v>0</v>
      </c>
      <c r="K22" s="330">
        <v>0</v>
      </c>
      <c r="L22" s="330">
        <v>0</v>
      </c>
      <c r="M22" s="331">
        <v>0</v>
      </c>
      <c r="N22" s="365"/>
      <c r="O22" s="340" t="s">
        <v>246</v>
      </c>
      <c r="P22" s="384">
        <v>7.691566132319856E-3</v>
      </c>
      <c r="Q22" s="330">
        <v>7.6915640137817905E-3</v>
      </c>
      <c r="R22" s="330">
        <v>1.0999974618446951E-2</v>
      </c>
      <c r="S22" s="330">
        <v>1.0999998755327683E-2</v>
      </c>
      <c r="T22" s="331">
        <v>1.1000021551269645E-2</v>
      </c>
      <c r="U22" s="365"/>
      <c r="V22" s="376" t="s">
        <v>246</v>
      </c>
      <c r="W22" s="384">
        <v>1.5070964391387243E-2</v>
      </c>
      <c r="X22" s="330">
        <v>1.5070550270792108E-2</v>
      </c>
      <c r="Y22" s="330">
        <v>1.6000021886754045E-2</v>
      </c>
      <c r="Z22" s="330">
        <v>1.6000037207480111E-2</v>
      </c>
      <c r="AA22" s="331">
        <v>1.6000013679219976E-2</v>
      </c>
      <c r="AB22" s="365"/>
      <c r="AC22" s="376" t="s">
        <v>246</v>
      </c>
      <c r="AD22" s="384">
        <v>2.0999821604682712E-2</v>
      </c>
      <c r="AE22" s="330">
        <v>2.1000026389046706E-2</v>
      </c>
      <c r="AF22" s="330">
        <v>2.1000043559353539E-2</v>
      </c>
      <c r="AG22" s="330">
        <v>2.1000026389046706E-2</v>
      </c>
      <c r="AH22" s="331">
        <v>2.1000048357478235E-2</v>
      </c>
      <c r="AI22" s="365"/>
      <c r="AJ22" s="376" t="s">
        <v>246</v>
      </c>
      <c r="AK22" s="384">
        <v>2.0000204396570121E-2</v>
      </c>
      <c r="AL22" s="330">
        <v>2.0000005274749873E-2</v>
      </c>
      <c r="AM22" s="330">
        <v>1.999999069161754E-2</v>
      </c>
      <c r="AN22" s="330">
        <v>2.0000005274749873E-2</v>
      </c>
      <c r="AO22" s="331">
        <v>1.9999982417501221E-2</v>
      </c>
      <c r="AP22" s="365"/>
      <c r="AQ22" s="376" t="s">
        <v>246</v>
      </c>
      <c r="AR22" s="384">
        <v>1.3999740141034916E-2</v>
      </c>
      <c r="AS22" s="330">
        <v>1.4000065158674236E-2</v>
      </c>
      <c r="AT22" s="330">
        <v>1.3999989961548208E-2</v>
      </c>
      <c r="AU22" s="330">
        <v>1.399993587559034E-2</v>
      </c>
      <c r="AV22" s="331">
        <v>1.3999957121111385E-2</v>
      </c>
      <c r="AW22" s="365"/>
      <c r="AX22" s="376" t="s">
        <v>246</v>
      </c>
      <c r="AY22" s="384">
        <v>1.1000219615523015E-2</v>
      </c>
      <c r="AZ22" s="330">
        <v>1.1000026264609089E-2</v>
      </c>
      <c r="BA22" s="330">
        <v>1.1000087748705643E-2</v>
      </c>
      <c r="BB22" s="330">
        <v>1.100002766709174E-2</v>
      </c>
      <c r="BC22" s="331">
        <v>1.1000005949911984E-2</v>
      </c>
      <c r="BD22" s="365"/>
      <c r="BE22" s="376" t="s">
        <v>246</v>
      </c>
      <c r="BF22" s="384">
        <v>6.9997843503966624E-3</v>
      </c>
      <c r="BG22" s="330">
        <v>6.999910461275803E-3</v>
      </c>
      <c r="BH22" s="330">
        <v>7.0000445097254489E-3</v>
      </c>
      <c r="BI22" s="330">
        <v>7.0000374549358561E-3</v>
      </c>
      <c r="BJ22" s="331">
        <v>6.9999952708415273E-3</v>
      </c>
      <c r="BK22" s="365"/>
      <c r="BL22" s="376" t="s">
        <v>246</v>
      </c>
      <c r="BM22" s="384">
        <v>5.9999737008039197E-3</v>
      </c>
      <c r="BN22" s="330">
        <v>5.9999729494017813E-3</v>
      </c>
      <c r="BO22" s="330">
        <v>5.9998989285988411E-3</v>
      </c>
      <c r="BP22" s="330">
        <v>5.9999729494017813E-3</v>
      </c>
      <c r="BQ22" s="331">
        <v>5.999973074635517E-3</v>
      </c>
      <c r="BR22" s="365"/>
      <c r="BS22" s="376" t="s">
        <v>246</v>
      </c>
      <c r="BT22" s="384">
        <v>8.0001792617776339E-3</v>
      </c>
      <c r="BU22" s="330">
        <v>8.0000537785266546E-3</v>
      </c>
      <c r="BV22" s="330">
        <v>8.0001417691026207E-3</v>
      </c>
      <c r="BW22" s="330">
        <v>8.0000537785266546E-3</v>
      </c>
      <c r="BX22" s="331">
        <v>8.0000746923996491E-3</v>
      </c>
      <c r="BY22" s="365"/>
      <c r="BZ22" s="376" t="s">
        <v>246</v>
      </c>
      <c r="CA22" s="384">
        <v>1.0000049399731516E-2</v>
      </c>
      <c r="CB22" s="330">
        <v>9.9999876500671755E-3</v>
      </c>
      <c r="CC22" s="330">
        <v>9.9999578649379844E-3</v>
      </c>
      <c r="CD22" s="330">
        <v>9.9999876500671755E-3</v>
      </c>
      <c r="CE22" s="331">
        <v>9.9999464836241642E-3</v>
      </c>
      <c r="CF22" s="365"/>
      <c r="CG22" s="376" t="s">
        <v>246</v>
      </c>
      <c r="CH22" s="384">
        <v>2.5000053495993775E-2</v>
      </c>
      <c r="CI22" s="330">
        <v>2.5000177301018611E-2</v>
      </c>
      <c r="CJ22" s="330">
        <v>2.4999946054459113E-2</v>
      </c>
      <c r="CK22" s="330">
        <v>2.5000055024453998E-2</v>
      </c>
      <c r="CL22" s="331">
        <v>2.5000056043427702E-2</v>
      </c>
      <c r="CM22" s="365"/>
      <c r="CN22" s="376" t="s">
        <v>246</v>
      </c>
      <c r="CO22" s="384">
        <v>3.799997315880594E-2</v>
      </c>
      <c r="CP22" s="330">
        <v>3.7999970892217988E-2</v>
      </c>
      <c r="CQ22" s="330">
        <v>3.7999977825311518E-2</v>
      </c>
      <c r="CR22" s="330">
        <v>3.7999975425394232E-2</v>
      </c>
      <c r="CS22" s="331">
        <v>3.7999976936453246E-2</v>
      </c>
      <c r="CT22" s="365"/>
      <c r="CU22" s="376" t="s">
        <v>246</v>
      </c>
      <c r="CV22" s="384">
        <v>6.0000499932336858E-3</v>
      </c>
      <c r="CW22" s="330">
        <v>5.9998772579988487E-3</v>
      </c>
      <c r="CX22" s="330">
        <v>5.9999999999999663E-3</v>
      </c>
      <c r="CY22" s="330">
        <v>5.9999928745271651E-3</v>
      </c>
      <c r="CZ22" s="331">
        <v>6.000050567873289E-3</v>
      </c>
      <c r="DA22" s="365"/>
      <c r="DB22" s="376" t="s">
        <v>246</v>
      </c>
      <c r="DC22" s="384">
        <v>4.5956507111249312E-3</v>
      </c>
      <c r="DD22" s="330">
        <v>4.5954798738408039E-3</v>
      </c>
      <c r="DE22" s="330">
        <v>-5.1637175325547858E-3</v>
      </c>
      <c r="DF22" s="330">
        <v>-5.1637172549496083E-3</v>
      </c>
      <c r="DG22" s="331">
        <v>-5.1637171566311152E-3</v>
      </c>
      <c r="DH22" s="365"/>
      <c r="DI22" s="376" t="s">
        <v>246</v>
      </c>
      <c r="DJ22" s="384">
        <v>9.1489703463735542E-3</v>
      </c>
      <c r="DK22" s="330">
        <v>9.1489160879320575E-3</v>
      </c>
      <c r="DL22" s="330">
        <v>-9.6986526264138812E-3</v>
      </c>
      <c r="DM22" s="330">
        <v>-9.6986926321262421E-3</v>
      </c>
      <c r="DN22" s="331">
        <v>-9.6987115855860524E-3</v>
      </c>
      <c r="DO22" s="365"/>
      <c r="DP22" s="376" t="s">
        <v>246</v>
      </c>
      <c r="DQ22" s="384">
        <v>1.086480660216038E-2</v>
      </c>
      <c r="DR22" s="330">
        <v>1.0864922963125611E-2</v>
      </c>
      <c r="DS22" s="330">
        <v>2.3104112089124294E-2</v>
      </c>
      <c r="DT22" s="330">
        <v>2.3104050383790042E-2</v>
      </c>
      <c r="DU22" s="330">
        <v>2.3104069710316349E-2</v>
      </c>
      <c r="DV22" s="365"/>
      <c r="DW22" s="376" t="s">
        <v>246</v>
      </c>
      <c r="DX22" s="384">
        <v>7.0467243670348494E-3</v>
      </c>
      <c r="DY22" s="330">
        <v>7.0466701997373782E-3</v>
      </c>
      <c r="DZ22" s="330">
        <v>8.9845702207232651E-3</v>
      </c>
      <c r="EA22" s="330">
        <v>8.9846173096607227E-3</v>
      </c>
      <c r="EB22" s="330">
        <v>8.9845982498522516E-3</v>
      </c>
      <c r="EC22" s="365"/>
      <c r="ED22" s="376" t="s">
        <v>246</v>
      </c>
      <c r="EE22" s="384">
        <v>5.9372178098824266E-3</v>
      </c>
      <c r="EF22" s="330">
        <v>5.9373301496952182E-3</v>
      </c>
      <c r="EG22" s="330">
        <v>1.7336813047978426E-2</v>
      </c>
      <c r="EH22" s="330">
        <v>1.7336760186200277E-2</v>
      </c>
      <c r="EI22" s="330">
        <v>1.7336741464320501E-2</v>
      </c>
      <c r="EJ22" s="365"/>
      <c r="EK22" s="376" t="s">
        <v>246</v>
      </c>
      <c r="EL22" s="384">
        <v>4.2157609044022994E-3</v>
      </c>
      <c r="EM22" s="330">
        <v>4.215761600277027E-3</v>
      </c>
      <c r="EN22" s="330">
        <v>-1.5243391542577478E-2</v>
      </c>
      <c r="EO22" s="330">
        <v>-1.5243398829756399E-2</v>
      </c>
      <c r="EP22" s="330">
        <v>-1.5243343901774462E-2</v>
      </c>
      <c r="EQ22" s="365"/>
      <c r="ER22" s="376" t="s">
        <v>246</v>
      </c>
      <c r="ES22" s="384">
        <v>3.2186792429569431E-3</v>
      </c>
      <c r="ET22" s="330">
        <v>3.2186249813164532E-3</v>
      </c>
      <c r="EU22" s="330">
        <v>-2.2416794127753804E-2</v>
      </c>
      <c r="EV22" s="330">
        <v>-2.241671631053704E-2</v>
      </c>
      <c r="EW22" s="330">
        <v>-2.241675284809851E-2</v>
      </c>
      <c r="EX22" s="365"/>
      <c r="EY22" s="376" t="s">
        <v>246</v>
      </c>
      <c r="EZ22" s="384">
        <v>2.0226630009142644E-3</v>
      </c>
      <c r="FA22" s="330">
        <v>2.0224995980341713E-3</v>
      </c>
      <c r="FB22" s="330">
        <v>-2.9431874441778284E-2</v>
      </c>
      <c r="FC22" s="330">
        <v>-2.9431907580564343E-2</v>
      </c>
      <c r="FD22" s="330">
        <v>-2.9431888464343147E-2</v>
      </c>
      <c r="FE22" s="365"/>
      <c r="FF22" s="376" t="s">
        <v>246</v>
      </c>
      <c r="FG22" s="384">
        <v>0</v>
      </c>
      <c r="FH22" s="330">
        <v>0</v>
      </c>
      <c r="FI22" s="330">
        <v>-7.6757043083294698E-3</v>
      </c>
      <c r="FJ22" s="330">
        <v>-7.6757322210343742E-3</v>
      </c>
      <c r="FK22" s="330">
        <v>-7.6757911575807839E-3</v>
      </c>
      <c r="FL22" s="365"/>
      <c r="FM22" s="376" t="s">
        <v>246</v>
      </c>
      <c r="FN22" s="384">
        <v>2.4360857914253096E-3</v>
      </c>
      <c r="FO22" s="330">
        <v>2.4361412255530851E-3</v>
      </c>
      <c r="FP22" s="330">
        <v>-6.9706616587409927E-3</v>
      </c>
      <c r="FQ22" s="330">
        <v>-6.971740762997245E-3</v>
      </c>
      <c r="FR22" s="330">
        <v>-6.9717013432309769E-3</v>
      </c>
      <c r="FS22" s="365"/>
      <c r="FT22" s="376" t="s">
        <v>246</v>
      </c>
      <c r="FU22" s="384">
        <v>-1.3193415525982986E-3</v>
      </c>
      <c r="FV22" s="330">
        <v>-1.3192876107888723E-3</v>
      </c>
      <c r="FW22" s="330">
        <v>3.6667154363743661E-2</v>
      </c>
      <c r="FX22" s="330">
        <v>3.666834562571198E-2</v>
      </c>
      <c r="FY22" s="330">
        <v>3.6668265675281246E-2</v>
      </c>
      <c r="FZ22" s="365"/>
      <c r="GA22" s="376" t="s">
        <v>246</v>
      </c>
      <c r="GB22" s="384">
        <v>2.7115851734737027E-3</v>
      </c>
      <c r="GC22" s="330">
        <v>2.7115314675719899E-3</v>
      </c>
      <c r="GD22" s="330">
        <v>1.4964573562595805E-2</v>
      </c>
      <c r="GE22" s="330">
        <v>1.4964614086644195E-2</v>
      </c>
      <c r="GF22" s="330">
        <v>1.4964692363235364E-2</v>
      </c>
      <c r="GG22" s="365"/>
      <c r="GH22" s="376" t="s">
        <v>246</v>
      </c>
      <c r="GI22" s="384">
        <v>4.5764061922247985E-3</v>
      </c>
      <c r="GJ22" s="330">
        <v>4.5763533863082146E-3</v>
      </c>
      <c r="GK22" s="330">
        <v>-2.6715658470167398E-2</v>
      </c>
      <c r="GL22" s="330">
        <v>-2.6715777540779466E-2</v>
      </c>
      <c r="GM22" s="330">
        <v>-2.6715777540779511E-2</v>
      </c>
      <c r="GN22" s="365"/>
      <c r="GO22" s="376" t="s">
        <v>246</v>
      </c>
      <c r="GP22" s="384">
        <v>9.3870386710320653E-3</v>
      </c>
      <c r="GQ22" s="330">
        <v>9.3870962720565294E-3</v>
      </c>
      <c r="GR22" s="330">
        <v>-1.1964443660671613E-2</v>
      </c>
      <c r="GS22" s="330">
        <v>-1.1964320407137713E-2</v>
      </c>
      <c r="GT22" s="330">
        <v>-1.1964359442695345E-2</v>
      </c>
    </row>
    <row r="23" spans="1:202" x14ac:dyDescent="0.25">
      <c r="A23" s="341" t="s">
        <v>269</v>
      </c>
      <c r="B23" s="384">
        <v>9.3155826489998341E-3</v>
      </c>
      <c r="C23" s="330">
        <v>9.3055639521994974E-3</v>
      </c>
      <c r="D23" s="330">
        <v>-6.0422730678064054E-3</v>
      </c>
      <c r="E23" s="330">
        <v>-6.0343873641573696E-3</v>
      </c>
      <c r="F23" s="331">
        <v>-6.0413049151806109E-3</v>
      </c>
      <c r="G23" s="365"/>
      <c r="H23" s="341" t="s">
        <v>269</v>
      </c>
      <c r="I23" s="384">
        <v>7.1760847423406431E-3</v>
      </c>
      <c r="J23" s="330">
        <v>7.1760337523762733E-3</v>
      </c>
      <c r="K23" s="330">
        <v>-3.1723312025475493E-2</v>
      </c>
      <c r="L23" s="330">
        <v>-3.1723307415293049E-2</v>
      </c>
      <c r="M23" s="331">
        <v>-3.1723307415292931E-2</v>
      </c>
      <c r="N23" s="365"/>
      <c r="O23" s="341" t="s">
        <v>269</v>
      </c>
      <c r="P23" s="384">
        <v>7.6916710403133384E-3</v>
      </c>
      <c r="Q23" s="330">
        <v>7.6916702779190691E-3</v>
      </c>
      <c r="R23" s="330">
        <v>1.6959655513617049E-2</v>
      </c>
      <c r="S23" s="330">
        <v>1.6959732837240938E-2</v>
      </c>
      <c r="T23" s="331">
        <v>1.6959732837240813E-2</v>
      </c>
      <c r="U23" s="365"/>
      <c r="V23" s="377" t="s">
        <v>269</v>
      </c>
      <c r="W23" s="384">
        <v>1.2614549741379325E-2</v>
      </c>
      <c r="X23" s="330">
        <v>1.261445013768845E-2</v>
      </c>
      <c r="Y23" s="330">
        <v>-1.8147221625485103E-2</v>
      </c>
      <c r="Z23" s="330">
        <v>-1.8147202233882612E-2</v>
      </c>
      <c r="AA23" s="331">
        <v>-1.8147202233882612E-2</v>
      </c>
      <c r="AB23" s="365"/>
      <c r="AC23" s="377" t="s">
        <v>269</v>
      </c>
      <c r="AD23" s="384">
        <v>1.7773500487630607E-2</v>
      </c>
      <c r="AE23" s="330">
        <v>1.7773646193956417E-2</v>
      </c>
      <c r="AF23" s="330">
        <v>9.6745615519501128E-5</v>
      </c>
      <c r="AG23" s="330">
        <v>9.6681709906263811E-5</v>
      </c>
      <c r="AH23" s="331">
        <v>9.6681709906222652E-5</v>
      </c>
      <c r="AI23" s="365"/>
      <c r="AJ23" s="377" t="s">
        <v>269</v>
      </c>
      <c r="AK23" s="384">
        <v>1.6605651886240674E-2</v>
      </c>
      <c r="AL23" s="330">
        <v>1.6605492030945156E-2</v>
      </c>
      <c r="AM23" s="330">
        <v>5.8644534637905038E-3</v>
      </c>
      <c r="AN23" s="330">
        <v>5.8644714291890294E-3</v>
      </c>
      <c r="AO23" s="331">
        <v>5.8644732395330751E-3</v>
      </c>
      <c r="AP23" s="365"/>
      <c r="AQ23" s="377" t="s">
        <v>269</v>
      </c>
      <c r="AR23" s="384">
        <v>1.0506057482270981E-2</v>
      </c>
      <c r="AS23" s="330">
        <v>1.0506118653684208E-2</v>
      </c>
      <c r="AT23" s="330">
        <v>2.9136637238759318E-3</v>
      </c>
      <c r="AU23" s="330">
        <v>2.9134553570167071E-3</v>
      </c>
      <c r="AV23" s="331">
        <v>2.9135615393282572E-3</v>
      </c>
      <c r="AW23" s="365"/>
      <c r="AX23" s="377" t="s">
        <v>269</v>
      </c>
      <c r="AY23" s="384">
        <v>7.8166608174489467E-3</v>
      </c>
      <c r="AZ23" s="330">
        <v>7.8167533605088772E-3</v>
      </c>
      <c r="BA23" s="330">
        <v>9.3247888615314127E-3</v>
      </c>
      <c r="BB23" s="330">
        <v>9.3250757699419873E-3</v>
      </c>
      <c r="BC23" s="331">
        <v>9.3248953098263414E-3</v>
      </c>
      <c r="BD23" s="365"/>
      <c r="BE23" s="377" t="s">
        <v>269</v>
      </c>
      <c r="BF23" s="384">
        <v>4.3675227404562141E-3</v>
      </c>
      <c r="BG23" s="330">
        <v>4.3673838581582552E-3</v>
      </c>
      <c r="BH23" s="330">
        <v>-5.6032256675869148E-2</v>
      </c>
      <c r="BI23" s="330">
        <v>-5.6032321132366197E-2</v>
      </c>
      <c r="BJ23" s="331">
        <v>-5.6032253998101494E-2</v>
      </c>
      <c r="BK23" s="365"/>
      <c r="BL23" s="377" t="s">
        <v>269</v>
      </c>
      <c r="BM23" s="384">
        <v>2.9990656315798548E-3</v>
      </c>
      <c r="BN23" s="330">
        <v>2.9989738468626627E-3</v>
      </c>
      <c r="BO23" s="330">
        <v>-2.5443459002154185E-2</v>
      </c>
      <c r="BP23" s="330">
        <v>-2.5443551731861611E-2</v>
      </c>
      <c r="BQ23" s="331">
        <v>-2.54435328966734E-2</v>
      </c>
      <c r="BR23" s="365"/>
      <c r="BS23" s="377" t="s">
        <v>269</v>
      </c>
      <c r="BT23" s="384">
        <v>5.0081283998925589E-3</v>
      </c>
      <c r="BU23" s="330">
        <v>5.0081746133278926E-3</v>
      </c>
      <c r="BV23" s="330">
        <v>6.2578333762845833E-3</v>
      </c>
      <c r="BW23" s="330">
        <v>6.257983956479982E-3</v>
      </c>
      <c r="BX23" s="331">
        <v>6.2579645085986116E-3</v>
      </c>
      <c r="BY23" s="365"/>
      <c r="BZ23" s="377" t="s">
        <v>269</v>
      </c>
      <c r="CA23" s="384">
        <v>6.9913737470080322E-3</v>
      </c>
      <c r="CB23" s="330">
        <v>6.9915106467019969E-3</v>
      </c>
      <c r="CC23" s="330">
        <v>-1.1934842241939029E-2</v>
      </c>
      <c r="CD23" s="330">
        <v>-1.1934875327138756E-2</v>
      </c>
      <c r="CE23" s="331">
        <v>-1.1934875327138713E-2</v>
      </c>
      <c r="CF23" s="365"/>
      <c r="CG23" s="377" t="s">
        <v>269</v>
      </c>
      <c r="CH23" s="384">
        <v>5.317948919659571E-3</v>
      </c>
      <c r="CI23" s="330">
        <v>5.3179032277607665E-3</v>
      </c>
      <c r="CJ23" s="330">
        <v>-2.6653940467789286E-3</v>
      </c>
      <c r="CK23" s="330">
        <v>-2.6654008160770875E-3</v>
      </c>
      <c r="CL23" s="331">
        <v>-2.6654008160770437E-3</v>
      </c>
      <c r="CM23" s="365"/>
      <c r="CN23" s="377" t="s">
        <v>269</v>
      </c>
      <c r="CO23" s="384">
        <v>2.4981881951950465E-3</v>
      </c>
      <c r="CP23" s="330">
        <v>2.4980981390814324E-3</v>
      </c>
      <c r="CQ23" s="330">
        <v>2.7635961998935657E-2</v>
      </c>
      <c r="CR23" s="330">
        <v>2.7636002512895427E-2</v>
      </c>
      <c r="CS23" s="331">
        <v>2.7636002512895427E-2</v>
      </c>
      <c r="CT23" s="365"/>
      <c r="CU23" s="377" t="s">
        <v>269</v>
      </c>
      <c r="CV23" s="384">
        <v>4.6903181076872972E-3</v>
      </c>
      <c r="CW23" s="330">
        <v>4.6903631779125045E-3</v>
      </c>
      <c r="CX23" s="330">
        <v>2.2773893878648272E-2</v>
      </c>
      <c r="CY23" s="330">
        <v>2.2773718308352526E-2</v>
      </c>
      <c r="CZ23" s="331">
        <v>2.2773718308352398E-2</v>
      </c>
      <c r="DA23" s="365"/>
      <c r="DB23" s="377" t="s">
        <v>269</v>
      </c>
      <c r="DC23" s="384">
        <v>4.5954183339867311E-3</v>
      </c>
      <c r="DD23" s="330">
        <v>4.5954183339868837E-3</v>
      </c>
      <c r="DE23" s="330">
        <v>-2.5595193760559493E-2</v>
      </c>
      <c r="DF23" s="330">
        <v>-2.5595124445732132E-2</v>
      </c>
      <c r="DG23" s="331">
        <v>-2.5595124445732011E-2</v>
      </c>
      <c r="DH23" s="365"/>
      <c r="DI23" s="377" t="s">
        <v>269</v>
      </c>
      <c r="DJ23" s="384">
        <v>9.1490163624031555E-3</v>
      </c>
      <c r="DK23" s="330">
        <v>9.1489719162597908E-3</v>
      </c>
      <c r="DL23" s="330">
        <v>0.10932994405733247</v>
      </c>
      <c r="DM23" s="330">
        <v>0.10933000818156327</v>
      </c>
      <c r="DN23" s="331">
        <v>0.10933000818156327</v>
      </c>
      <c r="DO23" s="365"/>
      <c r="DP23" s="377" t="s">
        <v>269</v>
      </c>
      <c r="DQ23" s="384">
        <v>1.0865014885497655E-2</v>
      </c>
      <c r="DR23" s="330">
        <v>1.0864927277640856E-2</v>
      </c>
      <c r="DS23" s="330">
        <v>2.4589023420418393E-2</v>
      </c>
      <c r="DT23" s="330">
        <v>2.4588901725916951E-2</v>
      </c>
      <c r="DU23" s="330">
        <v>2.4588953192975219E-2</v>
      </c>
      <c r="DV23" s="365"/>
      <c r="DW23" s="377" t="s">
        <v>269</v>
      </c>
      <c r="DX23" s="384">
        <v>7.0467623822661639E-3</v>
      </c>
      <c r="DY23" s="330">
        <v>7.0468068731550709E-3</v>
      </c>
      <c r="DZ23" s="330">
        <v>1.286232273751365E-2</v>
      </c>
      <c r="EA23" s="330">
        <v>1.286238305006554E-2</v>
      </c>
      <c r="EB23" s="330">
        <v>1.2862382403963419E-2</v>
      </c>
      <c r="EC23" s="365"/>
      <c r="ED23" s="377" t="s">
        <v>269</v>
      </c>
      <c r="EE23" s="384">
        <v>5.9370296291201006E-3</v>
      </c>
      <c r="EF23" s="330">
        <v>5.9371599376431237E-3</v>
      </c>
      <c r="EG23" s="330">
        <v>5.7339896235324338E-2</v>
      </c>
      <c r="EH23" s="330">
        <v>5.7339904077242883E-2</v>
      </c>
      <c r="EI23" s="330">
        <v>5.7339851639516069E-2</v>
      </c>
      <c r="EJ23" s="365"/>
      <c r="EK23" s="377" t="s">
        <v>269</v>
      </c>
      <c r="EL23" s="384">
        <v>4.2160138852122206E-3</v>
      </c>
      <c r="EM23" s="330">
        <v>4.2157986560024145E-3</v>
      </c>
      <c r="EN23" s="330">
        <v>2.4913579816359506E-2</v>
      </c>
      <c r="EO23" s="330">
        <v>2.491361361281548E-2</v>
      </c>
      <c r="EP23" s="330">
        <v>2.4913613612815372E-2</v>
      </c>
      <c r="EQ23" s="365"/>
      <c r="ER23" s="377" t="s">
        <v>269</v>
      </c>
      <c r="ES23" s="384">
        <v>3.2186001252319956E-3</v>
      </c>
      <c r="ET23" s="330">
        <v>3.2186863346651824E-3</v>
      </c>
      <c r="EU23" s="330">
        <v>1.6011064421894431E-2</v>
      </c>
      <c r="EV23" s="330">
        <v>1.6011026647395565E-2</v>
      </c>
      <c r="EW23" s="330">
        <v>1.6011026647395534E-2</v>
      </c>
      <c r="EX23" s="365"/>
      <c r="EY23" s="377" t="s">
        <v>269</v>
      </c>
      <c r="EZ23" s="384">
        <v>2.0225146976516435E-3</v>
      </c>
      <c r="FA23" s="330">
        <v>2.0225575619471992E-3</v>
      </c>
      <c r="FB23" s="330">
        <v>9.4103128507730947E-4</v>
      </c>
      <c r="FC23" s="330">
        <v>9.4032122266615498E-4</v>
      </c>
      <c r="FD23" s="330">
        <v>9.4032122266615508E-4</v>
      </c>
      <c r="FE23" s="365"/>
      <c r="FF23" s="377" t="s">
        <v>269</v>
      </c>
      <c r="FG23" s="384">
        <v>0</v>
      </c>
      <c r="FH23" s="330">
        <v>0</v>
      </c>
      <c r="FI23" s="330">
        <v>-4.8801220464637196E-2</v>
      </c>
      <c r="FJ23" s="330">
        <v>-4.8800475209028978E-2</v>
      </c>
      <c r="FK23" s="330">
        <v>-4.880047520902888E-2</v>
      </c>
      <c r="FL23" s="365"/>
      <c r="FM23" s="377" t="s">
        <v>269</v>
      </c>
      <c r="FN23" s="384">
        <v>2.4361786590664089E-3</v>
      </c>
      <c r="FO23" s="330">
        <v>2.4361787628610055E-3</v>
      </c>
      <c r="FP23" s="330">
        <v>7.7643381444400918E-3</v>
      </c>
      <c r="FQ23" s="330">
        <v>7.7643734373408447E-3</v>
      </c>
      <c r="FR23" s="330">
        <v>7.7643734373408803E-3</v>
      </c>
      <c r="FS23" s="365"/>
      <c r="FT23" s="377" t="s">
        <v>269</v>
      </c>
      <c r="FU23" s="384">
        <v>-1.3192586905209399E-3</v>
      </c>
      <c r="FV23" s="330">
        <v>-1.3192587465921E-3</v>
      </c>
      <c r="FW23" s="330">
        <v>-1.0014436995823522E-2</v>
      </c>
      <c r="FX23" s="330">
        <v>-1.0014513542812431E-2</v>
      </c>
      <c r="FY23" s="330">
        <v>-1.0014513542812502E-2</v>
      </c>
      <c r="FZ23" s="365"/>
      <c r="GA23" s="377" t="s">
        <v>269</v>
      </c>
      <c r="GB23" s="384">
        <v>2.7115852549172777E-3</v>
      </c>
      <c r="GC23" s="330">
        <v>2.7114576962040632E-3</v>
      </c>
      <c r="GD23" s="330">
        <v>2.8054549260315285E-2</v>
      </c>
      <c r="GE23" s="330">
        <v>2.805454814455131E-2</v>
      </c>
      <c r="GF23" s="330">
        <v>2.8054548144551238E-2</v>
      </c>
      <c r="GG23" s="365"/>
      <c r="GH23" s="377" t="s">
        <v>269</v>
      </c>
      <c r="GI23" s="384">
        <v>4.576198673742796E-3</v>
      </c>
      <c r="GJ23" s="330">
        <v>4.5763692224739406E-3</v>
      </c>
      <c r="GK23" s="330">
        <v>-2.2902230606650427E-2</v>
      </c>
      <c r="GL23" s="330">
        <v>-2.2905159899509562E-2</v>
      </c>
      <c r="GM23" s="330">
        <v>-2.2905159899509565E-2</v>
      </c>
      <c r="GN23" s="365"/>
      <c r="GO23" s="377" t="s">
        <v>269</v>
      </c>
      <c r="GP23" s="384">
        <v>9.3872286202207837E-3</v>
      </c>
      <c r="GQ23" s="330">
        <v>9.387186370615315E-3</v>
      </c>
      <c r="GR23" s="330">
        <v>-2.4707407745981892E-2</v>
      </c>
      <c r="GS23" s="330">
        <v>-2.470448279768889E-2</v>
      </c>
      <c r="GT23" s="330">
        <v>-2.4704482797688786E-2</v>
      </c>
    </row>
    <row r="24" spans="1:202" x14ac:dyDescent="0.25">
      <c r="A24" s="342" t="s">
        <v>278</v>
      </c>
      <c r="B24" s="384">
        <v>-2.5721336414967374E-2</v>
      </c>
      <c r="C24" s="330">
        <v>-2.5738432372972554E-2</v>
      </c>
      <c r="D24" s="330">
        <v>-2.573977091249513E-2</v>
      </c>
      <c r="E24" s="330">
        <v>-2.5738420670770229E-2</v>
      </c>
      <c r="F24" s="331">
        <v>-2.573842847223836E-2</v>
      </c>
      <c r="G24" s="365"/>
      <c r="H24" s="342" t="s">
        <v>278</v>
      </c>
      <c r="I24" s="384">
        <v>-9.4832657639511836E-4</v>
      </c>
      <c r="J24" s="330">
        <v>-9.4834458773349907E-4</v>
      </c>
      <c r="K24" s="330">
        <v>-9.4834599815398E-4</v>
      </c>
      <c r="L24" s="330">
        <v>-9.4835658769824448E-4</v>
      </c>
      <c r="M24" s="331">
        <v>-9.4834858772180233E-4</v>
      </c>
      <c r="N24" s="365"/>
      <c r="O24" s="342" t="s">
        <v>278</v>
      </c>
      <c r="P24" s="384">
        <v>7.5108570007824576E-3</v>
      </c>
      <c r="Q24" s="330">
        <v>7.5108811365987606E-3</v>
      </c>
      <c r="R24" s="330">
        <v>7.5108712248805991E-3</v>
      </c>
      <c r="S24" s="330">
        <v>7.5108691138412497E-3</v>
      </c>
      <c r="T24" s="331">
        <v>7.5108691138411812E-3</v>
      </c>
      <c r="U24" s="365"/>
      <c r="V24" s="378" t="s">
        <v>278</v>
      </c>
      <c r="W24" s="384">
        <v>1.2614481222415425E-2</v>
      </c>
      <c r="X24" s="330">
        <v>1.2614487038449923E-2</v>
      </c>
      <c r="Y24" s="330">
        <v>1.2614496971989422E-2</v>
      </c>
      <c r="Z24" s="330">
        <v>1.2614499122109567E-2</v>
      </c>
      <c r="AA24" s="331">
        <v>1.2614499122109659E-2</v>
      </c>
      <c r="AB24" s="365"/>
      <c r="AC24" s="378" t="s">
        <v>278</v>
      </c>
      <c r="AD24" s="384">
        <v>1.7775553785592955E-2</v>
      </c>
      <c r="AE24" s="330">
        <v>1.7775535794668403E-2</v>
      </c>
      <c r="AF24" s="330">
        <v>1.7775548247702895E-2</v>
      </c>
      <c r="AG24" s="330">
        <v>1.7775547579142504E-2</v>
      </c>
      <c r="AH24" s="331">
        <v>1.7775545615063441E-2</v>
      </c>
      <c r="AI24" s="365"/>
      <c r="AJ24" s="378" t="s">
        <v>278</v>
      </c>
      <c r="AK24" s="384">
        <v>1.6605618196091649E-2</v>
      </c>
      <c r="AL24" s="330">
        <v>1.660560082810552E-2</v>
      </c>
      <c r="AM24" s="330">
        <v>1.6605592428735071E-2</v>
      </c>
      <c r="AN24" s="330">
        <v>1.6605600635834963E-2</v>
      </c>
      <c r="AO24" s="331">
        <v>1.6605598738104039E-2</v>
      </c>
      <c r="AP24" s="365"/>
      <c r="AQ24" s="378" t="s">
        <v>278</v>
      </c>
      <c r="AR24" s="384">
        <v>1.0506126953421371E-2</v>
      </c>
      <c r="AS24" s="330">
        <v>1.0506132827674762E-2</v>
      </c>
      <c r="AT24" s="330">
        <v>1.0506142150974947E-2</v>
      </c>
      <c r="AU24" s="330">
        <v>3.633008612976931E-3</v>
      </c>
      <c r="AV24" s="331">
        <v>1.050613654441058E-2</v>
      </c>
      <c r="AW24" s="365"/>
      <c r="AX24" s="378" t="s">
        <v>278</v>
      </c>
      <c r="AY24" s="384">
        <v>7.8166566626159846E-3</v>
      </c>
      <c r="AZ24" s="330">
        <v>7.816651115162632E-3</v>
      </c>
      <c r="BA24" s="330">
        <v>7.8166483491216663E-3</v>
      </c>
      <c r="BB24" s="330">
        <v>1.4718425727682765E-2</v>
      </c>
      <c r="BC24" s="331">
        <v>7.8166472700231526E-3</v>
      </c>
      <c r="BD24" s="365"/>
      <c r="BE24" s="378" t="s">
        <v>278</v>
      </c>
      <c r="BF24" s="384">
        <v>0</v>
      </c>
      <c r="BG24" s="330">
        <v>0</v>
      </c>
      <c r="BH24" s="330">
        <v>0</v>
      </c>
      <c r="BI24" s="330">
        <v>0</v>
      </c>
      <c r="BJ24" s="331">
        <v>0</v>
      </c>
      <c r="BK24" s="365"/>
      <c r="BL24" s="378" t="s">
        <v>278</v>
      </c>
      <c r="BM24" s="384">
        <v>-3.3984305309432736E-2</v>
      </c>
      <c r="BN24" s="330">
        <v>-3.3984289103998949E-2</v>
      </c>
      <c r="BO24" s="330">
        <v>-3.3984307121771307E-2</v>
      </c>
      <c r="BP24" s="330">
        <v>-3.3984311091313994E-2</v>
      </c>
      <c r="BQ24" s="331">
        <v>-3.3984305626157854E-2</v>
      </c>
      <c r="BR24" s="365"/>
      <c r="BS24" s="378" t="s">
        <v>278</v>
      </c>
      <c r="BT24" s="384">
        <v>1.5199328711510125E-3</v>
      </c>
      <c r="BU24" s="330">
        <v>1.5199386597175505E-3</v>
      </c>
      <c r="BV24" s="330">
        <v>1.5199550142565895E-3</v>
      </c>
      <c r="BW24" s="330">
        <v>1.5146479273938764E-3</v>
      </c>
      <c r="BX24" s="331">
        <v>1.5199521810368773E-3</v>
      </c>
      <c r="BY24" s="365"/>
      <c r="BZ24" s="378" t="s">
        <v>278</v>
      </c>
      <c r="CA24" s="384">
        <v>6.5357837030315703E-3</v>
      </c>
      <c r="CB24" s="330">
        <v>6.5357779144650657E-3</v>
      </c>
      <c r="CC24" s="330">
        <v>6.5357820450212363E-3</v>
      </c>
      <c r="CD24" s="330">
        <v>6.5357895672639131E-3</v>
      </c>
      <c r="CE24" s="331">
        <v>6.5357934136974242E-3</v>
      </c>
      <c r="CF24" s="365"/>
      <c r="CG24" s="378" t="s">
        <v>278</v>
      </c>
      <c r="CH24" s="384">
        <v>-6.3233744101831371E-2</v>
      </c>
      <c r="CI24" s="330">
        <v>-6.3233721461569484E-2</v>
      </c>
      <c r="CJ24" s="330">
        <v>-6.3233724339044992E-2</v>
      </c>
      <c r="CK24" s="330">
        <v>-6.3233732963528369E-2</v>
      </c>
      <c r="CL24" s="331">
        <v>-6.3233738350851956E-2</v>
      </c>
      <c r="CM24" s="365"/>
      <c r="CN24" s="378" t="s">
        <v>278</v>
      </c>
      <c r="CO24" s="384">
        <v>5.4680505408236428E-2</v>
      </c>
      <c r="CP24" s="330">
        <v>5.4680498261972708E-2</v>
      </c>
      <c r="CQ24" s="330">
        <v>5.4680502911460552E-2</v>
      </c>
      <c r="CR24" s="330">
        <v>5.468049893335987E-2</v>
      </c>
      <c r="CS24" s="331">
        <v>5.4680498933359849E-2</v>
      </c>
      <c r="CT24" s="365"/>
      <c r="CU24" s="378" t="s">
        <v>278</v>
      </c>
      <c r="CV24" s="384">
        <v>-5.5368019300685981E-2</v>
      </c>
      <c r="CW24" s="330">
        <v>-5.5368012835209798E-2</v>
      </c>
      <c r="CX24" s="330">
        <v>-5.5368010171799036E-2</v>
      </c>
      <c r="CY24" s="330">
        <v>-5.5368001838005346E-2</v>
      </c>
      <c r="CZ24" s="331">
        <v>-5.5368001838005325E-2</v>
      </c>
      <c r="DA24" s="365"/>
      <c r="DB24" s="378" t="s">
        <v>278</v>
      </c>
      <c r="DC24" s="384">
        <v>0.14718511617222221</v>
      </c>
      <c r="DD24" s="330">
        <v>0.14718518739622913</v>
      </c>
      <c r="DE24" s="330">
        <v>0.14718518573292513</v>
      </c>
      <c r="DF24" s="330">
        <v>0.14718518739622913</v>
      </c>
      <c r="DG24" s="331">
        <v>0.14718518739622907</v>
      </c>
      <c r="DH24" s="365"/>
      <c r="DI24" s="378" t="s">
        <v>278</v>
      </c>
      <c r="DJ24" s="384">
        <v>-2.4490512297654806E-2</v>
      </c>
      <c r="DK24" s="330">
        <v>-2.4490590896511948E-2</v>
      </c>
      <c r="DL24" s="330">
        <v>-2.4490597215893063E-2</v>
      </c>
      <c r="DM24" s="330">
        <v>-2.4490590896511948E-2</v>
      </c>
      <c r="DN24" s="331">
        <v>-2.4490590896511868E-2</v>
      </c>
      <c r="DO24" s="365"/>
      <c r="DP24" s="378" t="s">
        <v>278</v>
      </c>
      <c r="DQ24" s="384">
        <v>3.4904332521370235E-2</v>
      </c>
      <c r="DR24" s="330">
        <v>3.4904343534024614E-2</v>
      </c>
      <c r="DS24" s="330">
        <v>3.4904335986497781E-2</v>
      </c>
      <c r="DT24" s="330">
        <v>3.4904332521370332E-2</v>
      </c>
      <c r="DU24" s="330">
        <v>3.4912592012103318E-2</v>
      </c>
      <c r="DV24" s="365"/>
      <c r="DW24" s="378" t="s">
        <v>278</v>
      </c>
      <c r="DX24" s="384">
        <v>-1.4243711073385533E-2</v>
      </c>
      <c r="DY24" s="330">
        <v>-1.4243732204273329E-2</v>
      </c>
      <c r="DZ24" s="330">
        <v>-1.4243711117965244E-2</v>
      </c>
      <c r="EA24" s="330">
        <v>-1.4243711073385594E-2</v>
      </c>
      <c r="EB24" s="330">
        <v>-1.4251578254629981E-2</v>
      </c>
      <c r="EC24" s="365"/>
      <c r="ED24" s="378" t="s">
        <v>278</v>
      </c>
      <c r="EE24" s="384">
        <v>2.1662063592962324E-2</v>
      </c>
      <c r="EF24" s="330">
        <v>2.1662069224299207E-2</v>
      </c>
      <c r="EG24" s="330">
        <v>2.1662065249237975E-2</v>
      </c>
      <c r="EH24" s="330">
        <v>2.1662068990457386E-2</v>
      </c>
      <c r="EI24" s="330">
        <v>2.1662068990457427E-2</v>
      </c>
      <c r="EJ24" s="365"/>
      <c r="EK24" s="378" t="s">
        <v>278</v>
      </c>
      <c r="EL24" s="384">
        <v>-7.0526276889518902E-2</v>
      </c>
      <c r="EM24" s="330">
        <v>-7.0526266696006562E-2</v>
      </c>
      <c r="EN24" s="330">
        <v>-7.0526273891427113E-2</v>
      </c>
      <c r="EO24" s="330">
        <v>-7.0526276516924807E-2</v>
      </c>
      <c r="EP24" s="330">
        <v>-7.0526276516924696E-2</v>
      </c>
      <c r="EQ24" s="365"/>
      <c r="ER24" s="378" t="s">
        <v>278</v>
      </c>
      <c r="ES24" s="384">
        <v>-4.3010895702903319E-2</v>
      </c>
      <c r="ET24" s="330">
        <v>-4.3010895458432945E-2</v>
      </c>
      <c r="EU24" s="330">
        <v>-4.3010895631000301E-2</v>
      </c>
      <c r="EV24" s="330">
        <v>-4.3010895458432945E-2</v>
      </c>
      <c r="EW24" s="330">
        <v>-4.3010895458432979E-2</v>
      </c>
      <c r="EX24" s="365"/>
      <c r="EY24" s="378" t="s">
        <v>278</v>
      </c>
      <c r="EZ24" s="384">
        <v>3.2970371092552937E-3</v>
      </c>
      <c r="FA24" s="330">
        <v>3.2970192715429656E-3</v>
      </c>
      <c r="FB24" s="330">
        <v>3.2970388503714481E-3</v>
      </c>
      <c r="FC24" s="330">
        <v>3.2970311502963099E-3</v>
      </c>
      <c r="FD24" s="330">
        <v>3.2970311502962197E-3</v>
      </c>
      <c r="FE24" s="365"/>
      <c r="FF24" s="378" t="s">
        <v>278</v>
      </c>
      <c r="FG24" s="384">
        <v>-8.5695874953639773E-3</v>
      </c>
      <c r="FH24" s="330">
        <v>-8.5695875968254381E-3</v>
      </c>
      <c r="FI24" s="330">
        <v>-8.5696013946017866E-3</v>
      </c>
      <c r="FJ24" s="330">
        <v>-8.5695993350813696E-3</v>
      </c>
      <c r="FK24" s="330">
        <v>-8.5695993350813487E-3</v>
      </c>
      <c r="FL24" s="365"/>
      <c r="FM24" s="378" t="s">
        <v>278</v>
      </c>
      <c r="FN24" s="384">
        <v>5.6842096463748326E-2</v>
      </c>
      <c r="FO24" s="330">
        <v>5.6848080112662285E-2</v>
      </c>
      <c r="FP24" s="330">
        <v>5.6850888523393352E-2</v>
      </c>
      <c r="FQ24" s="330">
        <v>5.6848080112662285E-2</v>
      </c>
      <c r="FR24" s="330">
        <v>5.6848080112662222E-2</v>
      </c>
      <c r="FS24" s="365"/>
      <c r="FT24" s="378" t="s">
        <v>278</v>
      </c>
      <c r="FU24" s="384">
        <v>4.585101274047286E-2</v>
      </c>
      <c r="FV24" s="330">
        <v>4.5845103844154675E-2</v>
      </c>
      <c r="FW24" s="330">
        <v>4.584232321016702E-2</v>
      </c>
      <c r="FX24" s="330">
        <v>4.5845228140748887E-2</v>
      </c>
      <c r="FY24" s="330">
        <v>4.5845228140748893E-2</v>
      </c>
      <c r="FZ24" s="365"/>
      <c r="GA24" s="378" t="s">
        <v>278</v>
      </c>
      <c r="GB24" s="384">
        <v>-2.6256844564108709E-2</v>
      </c>
      <c r="GC24" s="330">
        <v>-2.6256849966290435E-2</v>
      </c>
      <c r="GD24" s="330">
        <v>-2.6256852508493567E-2</v>
      </c>
      <c r="GE24" s="330">
        <v>-2.6256954889336291E-2</v>
      </c>
      <c r="GF24" s="330">
        <v>-2.6256954889336132E-2</v>
      </c>
      <c r="GG24" s="365"/>
      <c r="GH24" s="378" t="s">
        <v>278</v>
      </c>
      <c r="GI24" s="384">
        <v>1.1169432274848642E-2</v>
      </c>
      <c r="GJ24" s="330">
        <v>1.1169421241113739E-2</v>
      </c>
      <c r="GK24" s="330">
        <v>1.1169429102534214E-2</v>
      </c>
      <c r="GL24" s="330">
        <v>1.1169410021479927E-2</v>
      </c>
      <c r="GM24" s="330">
        <v>1.1160503871920737E-2</v>
      </c>
      <c r="GN24" s="365"/>
      <c r="GO24" s="378" t="s">
        <v>278</v>
      </c>
      <c r="GP24" s="384">
        <v>6.4333228951361676E-2</v>
      </c>
      <c r="GQ24" s="330">
        <v>6.4333268416250006E-2</v>
      </c>
      <c r="GR24" s="330">
        <v>6.4333247428725968E-2</v>
      </c>
      <c r="GS24" s="330">
        <v>6.4333257443112218E-2</v>
      </c>
      <c r="GT24" s="330">
        <v>6.4342631930283459E-2</v>
      </c>
    </row>
    <row r="25" spans="1:202" x14ac:dyDescent="0.25">
      <c r="A25" s="342" t="s">
        <v>279</v>
      </c>
      <c r="B25" s="384">
        <v>-2.7806986797523185E-2</v>
      </c>
      <c r="C25" s="330">
        <v>-2.7806986797523022E-2</v>
      </c>
      <c r="D25" s="330">
        <v>-2.7807177908207473E-2</v>
      </c>
      <c r="E25" s="330">
        <v>-2.7806986797523022E-2</v>
      </c>
      <c r="F25" s="331">
        <v>-2.7806986797523026E-2</v>
      </c>
      <c r="G25" s="365"/>
      <c r="H25" s="342" t="s">
        <v>279</v>
      </c>
      <c r="I25" s="384">
        <v>7.2106717942557719E-4</v>
      </c>
      <c r="J25" s="330">
        <v>7.2106717942557708E-4</v>
      </c>
      <c r="K25" s="330">
        <v>7.2107227689174153E-4</v>
      </c>
      <c r="L25" s="330">
        <v>7.2106717942557708E-4</v>
      </c>
      <c r="M25" s="331">
        <v>7.2106717942557719E-4</v>
      </c>
      <c r="N25" s="365"/>
      <c r="O25" s="342" t="s">
        <v>279</v>
      </c>
      <c r="P25" s="384">
        <v>4.2031944277652038E-3</v>
      </c>
      <c r="Q25" s="330">
        <v>4.2031944277651015E-3</v>
      </c>
      <c r="R25" s="330">
        <v>4.2102883623673952E-3</v>
      </c>
      <c r="S25" s="330">
        <v>4.2031944277651015E-3</v>
      </c>
      <c r="T25" s="331">
        <v>4.2031944277651466E-3</v>
      </c>
      <c r="U25" s="365"/>
      <c r="V25" s="378" t="s">
        <v>279</v>
      </c>
      <c r="W25" s="384">
        <v>-2.0330064577852223E-2</v>
      </c>
      <c r="X25" s="330">
        <v>-2.0330064577852188E-2</v>
      </c>
      <c r="Y25" s="330">
        <v>-2.0330064577852094E-2</v>
      </c>
      <c r="Z25" s="330">
        <v>-2.0330064577852188E-2</v>
      </c>
      <c r="AA25" s="331">
        <v>-2.0330064577852278E-2</v>
      </c>
      <c r="AB25" s="365"/>
      <c r="AC25" s="378" t="s">
        <v>279</v>
      </c>
      <c r="AD25" s="384">
        <v>-9.7656249999999653E-3</v>
      </c>
      <c r="AE25" s="330">
        <v>-9.765625E-3</v>
      </c>
      <c r="AF25" s="330">
        <v>-9.7656250000000971E-3</v>
      </c>
      <c r="AG25" s="330">
        <v>-9.765625E-3</v>
      </c>
      <c r="AH25" s="331">
        <v>-9.7656249999999081E-3</v>
      </c>
      <c r="AI25" s="365"/>
      <c r="AJ25" s="378" t="s">
        <v>279</v>
      </c>
      <c r="AK25" s="384">
        <v>9.6153846153846281E-3</v>
      </c>
      <c r="AL25" s="330">
        <v>9.6153846153845587E-3</v>
      </c>
      <c r="AM25" s="330">
        <v>9.615384615384609E-3</v>
      </c>
      <c r="AN25" s="330">
        <v>9.6153846153845587E-3</v>
      </c>
      <c r="AO25" s="331">
        <v>9.6153846153845118E-3</v>
      </c>
      <c r="AP25" s="365"/>
      <c r="AQ25" s="378" t="s">
        <v>279</v>
      </c>
      <c r="AR25" s="384">
        <v>1.0506126953421371E-2</v>
      </c>
      <c r="AS25" s="330">
        <v>1.0506132827674762E-2</v>
      </c>
      <c r="AT25" s="330">
        <v>1.0506142150974947E-2</v>
      </c>
      <c r="AU25" s="330">
        <v>3.633008612976931E-3</v>
      </c>
      <c r="AV25" s="331">
        <v>1.050613654441058E-2</v>
      </c>
      <c r="AW25" s="365"/>
      <c r="AX25" s="378" t="s">
        <v>279</v>
      </c>
      <c r="AY25" s="384">
        <v>5.998080614203114E-4</v>
      </c>
      <c r="AZ25" s="330">
        <v>5.9980806142034544E-4</v>
      </c>
      <c r="BA25" s="330">
        <v>5.927514959919736E-4</v>
      </c>
      <c r="BB25" s="330">
        <v>5.9980806142034544E-4</v>
      </c>
      <c r="BC25" s="331">
        <v>5.9980806142025458E-4</v>
      </c>
      <c r="BD25" s="365"/>
      <c r="BE25" s="378" t="s">
        <v>279</v>
      </c>
      <c r="BF25" s="384">
        <v>4.3460016784557867E-3</v>
      </c>
      <c r="BG25" s="330">
        <v>2.613595492147219E-2</v>
      </c>
      <c r="BH25" s="330">
        <v>2.6136139242291703E-2</v>
      </c>
      <c r="BI25" s="330">
        <v>2.613595492147219E-2</v>
      </c>
      <c r="BJ25" s="331">
        <v>2.6135954921472214E-2</v>
      </c>
      <c r="BK25" s="365"/>
      <c r="BL25" s="378" t="s">
        <v>279</v>
      </c>
      <c r="BM25" s="384">
        <v>-1.3697812527977485E-2</v>
      </c>
      <c r="BN25" s="330">
        <v>-1.3669821240799079E-2</v>
      </c>
      <c r="BO25" s="330">
        <v>-1.3663042432406347E-2</v>
      </c>
      <c r="BP25" s="330">
        <v>-1.3669821240799079E-2</v>
      </c>
      <c r="BQ25" s="331">
        <v>-1.3669821240799124E-2</v>
      </c>
      <c r="BR25" s="365"/>
      <c r="BS25" s="378" t="s">
        <v>279</v>
      </c>
      <c r="BT25" s="384">
        <v>-2.5113464447805872E-3</v>
      </c>
      <c r="BU25" s="330">
        <v>-2.4875621890547532E-3</v>
      </c>
      <c r="BV25" s="330">
        <v>-2.4945301503687127E-3</v>
      </c>
      <c r="BW25" s="330">
        <v>-2.4875621890547532E-3</v>
      </c>
      <c r="BX25" s="331">
        <v>-2.4875621890548204E-3</v>
      </c>
      <c r="BY25" s="365"/>
      <c r="BZ25" s="378" t="s">
        <v>279</v>
      </c>
      <c r="CA25" s="384">
        <v>5.2173385506717939E-3</v>
      </c>
      <c r="CB25" s="330">
        <v>5.2250326564540761E-3</v>
      </c>
      <c r="CC25" s="330">
        <v>5.2250691553270686E-3</v>
      </c>
      <c r="CD25" s="330">
        <v>5.2250326564540761E-3</v>
      </c>
      <c r="CE25" s="331">
        <v>5.2250326564540761E-3</v>
      </c>
      <c r="CF25" s="365"/>
      <c r="CG25" s="378" t="s">
        <v>279</v>
      </c>
      <c r="CH25" s="384">
        <v>-1.5963064667008552E-2</v>
      </c>
      <c r="CI25" s="330">
        <v>-1.5948021264028351E-2</v>
      </c>
      <c r="CJ25" s="330">
        <v>-1.5941183010896191E-2</v>
      </c>
      <c r="CK25" s="330">
        <v>-1.5948021264028351E-2</v>
      </c>
      <c r="CL25" s="331">
        <v>-1.5948021264028396E-2</v>
      </c>
      <c r="CM25" s="365"/>
      <c r="CN25" s="378" t="s">
        <v>279</v>
      </c>
      <c r="CO25" s="384">
        <v>5.5013799448022066E-2</v>
      </c>
      <c r="CP25" s="330">
        <v>3.2533013205282138E-2</v>
      </c>
      <c r="CQ25" s="330">
        <v>3.2525951557093549E-2</v>
      </c>
      <c r="CR25" s="330">
        <v>3.2533013205282138E-2</v>
      </c>
      <c r="CS25" s="331">
        <v>3.2533013205282096E-2</v>
      </c>
      <c r="CT25" s="365"/>
      <c r="CU25" s="378" t="s">
        <v>279</v>
      </c>
      <c r="CV25" s="384">
        <v>4.6796884083244875E-3</v>
      </c>
      <c r="CW25" s="330">
        <v>4.6971282409021785E-3</v>
      </c>
      <c r="CX25" s="330">
        <v>7.7966843573889742E-3</v>
      </c>
      <c r="CY25" s="330">
        <v>7.7897918846644943E-3</v>
      </c>
      <c r="CZ25" s="331">
        <v>7.7897918846645394E-3</v>
      </c>
      <c r="DA25" s="365"/>
      <c r="DB25" s="378" t="s">
        <v>279</v>
      </c>
      <c r="DC25" s="384">
        <v>-1.640387675394173E-2</v>
      </c>
      <c r="DD25" s="330">
        <v>-1.6386233712129942E-2</v>
      </c>
      <c r="DE25" s="330">
        <v>-1.6382095062298024E-2</v>
      </c>
      <c r="DF25" s="330">
        <v>-1.6382095062298031E-2</v>
      </c>
      <c r="DG25" s="331">
        <v>-1.6382095062297965E-2</v>
      </c>
      <c r="DH25" s="365"/>
      <c r="DI25" s="378" t="s">
        <v>279</v>
      </c>
      <c r="DJ25" s="384">
        <v>3.794340843579027E-2</v>
      </c>
      <c r="DK25" s="330">
        <v>3.7906774277041845E-2</v>
      </c>
      <c r="DL25" s="330">
        <v>3.4717335209946E-2</v>
      </c>
      <c r="DM25" s="330">
        <v>3.4717335209946076E-2</v>
      </c>
      <c r="DN25" s="331">
        <v>3.4717335209946139E-2</v>
      </c>
      <c r="DO25" s="365"/>
      <c r="DP25" s="378" t="s">
        <v>279</v>
      </c>
      <c r="DQ25" s="384">
        <v>-6.9145318521877065E-3</v>
      </c>
      <c r="DR25" s="330">
        <v>-6.9145318521877377E-3</v>
      </c>
      <c r="DS25" s="330">
        <v>-6.9211996746103384E-3</v>
      </c>
      <c r="DT25" s="330">
        <v>-6.9145318521877377E-3</v>
      </c>
      <c r="DU25" s="330">
        <v>-6.914531852187867E-3</v>
      </c>
      <c r="DV25" s="365"/>
      <c r="DW25" s="378" t="s">
        <v>279</v>
      </c>
      <c r="DX25" s="384">
        <v>0.1101472434653579</v>
      </c>
      <c r="DY25" s="330">
        <v>0.11014724346535783</v>
      </c>
      <c r="DZ25" s="330">
        <v>0.1101546973196542</v>
      </c>
      <c r="EA25" s="330">
        <v>0.11014724346535783</v>
      </c>
      <c r="EB25" s="330">
        <v>0.1101472434653578</v>
      </c>
      <c r="EC25" s="365"/>
      <c r="ED25" s="378" t="s">
        <v>279</v>
      </c>
      <c r="EE25" s="384">
        <v>1.6964836520666167E-2</v>
      </c>
      <c r="EF25" s="330">
        <v>1.6964836520666254E-2</v>
      </c>
      <c r="EG25" s="330">
        <v>1.6958788450605389E-2</v>
      </c>
      <c r="EH25" s="330">
        <v>1.6964836520666254E-2</v>
      </c>
      <c r="EI25" s="330">
        <v>1.6964836520666413E-2</v>
      </c>
      <c r="EJ25" s="365"/>
      <c r="EK25" s="378" t="s">
        <v>279</v>
      </c>
      <c r="EL25" s="384">
        <v>-3.9530886664644591E-2</v>
      </c>
      <c r="EM25" s="330">
        <v>-3.9530886664644646E-2</v>
      </c>
      <c r="EN25" s="330">
        <v>-3.9525174550688116E-2</v>
      </c>
      <c r="EO25" s="330">
        <v>-3.9530886664644646E-2</v>
      </c>
      <c r="EP25" s="330">
        <v>-3.9530886664644688E-2</v>
      </c>
      <c r="EQ25" s="365"/>
      <c r="ER25" s="378" t="s">
        <v>279</v>
      </c>
      <c r="ES25" s="384">
        <v>4.8912631578947326E-2</v>
      </c>
      <c r="ET25" s="330">
        <v>4.8912421052631619E-2</v>
      </c>
      <c r="EU25" s="330">
        <v>1.8204334365325134E-2</v>
      </c>
      <c r="EV25" s="330">
        <v>1.8210526315789427E-2</v>
      </c>
      <c r="EW25" s="330">
        <v>1.8210526315789465E-2</v>
      </c>
      <c r="EX25" s="365"/>
      <c r="EY25" s="378" t="s">
        <v>279</v>
      </c>
      <c r="EZ25" s="384">
        <v>-0.15239064615285808</v>
      </c>
      <c r="FA25" s="330">
        <v>-0.1523904860653662</v>
      </c>
      <c r="FB25" s="330">
        <v>-0.1268273656044758</v>
      </c>
      <c r="FC25" s="330">
        <v>-0.12683267858988939</v>
      </c>
      <c r="FD25" s="330">
        <v>-0.1268326785898895</v>
      </c>
      <c r="FE25" s="365"/>
      <c r="FF25" s="378" t="s">
        <v>279</v>
      </c>
      <c r="FG25" s="384">
        <v>-7.5113985472602252E-6</v>
      </c>
      <c r="FH25" s="330">
        <v>-2.2033442358974342E-6</v>
      </c>
      <c r="FI25" s="330">
        <v>-4.2039355992844349E-2</v>
      </c>
      <c r="FJ25" s="330">
        <v>-4.2045106643534988E-2</v>
      </c>
      <c r="FK25" s="330">
        <v>-4.2045106643534912E-2</v>
      </c>
      <c r="FL25" s="365"/>
      <c r="FM25" s="378" t="s">
        <v>279</v>
      </c>
      <c r="FN25" s="384">
        <v>2.4287037732542813E-3</v>
      </c>
      <c r="FO25" s="330">
        <v>2.4437144459577968E-3</v>
      </c>
      <c r="FP25" s="330">
        <v>-5.5395760093746157E-3</v>
      </c>
      <c r="FQ25" s="330">
        <v>-5.5395760093747155E-3</v>
      </c>
      <c r="FR25" s="330">
        <v>-5.5395760093746747E-3</v>
      </c>
      <c r="FS25" s="365"/>
      <c r="FT25" s="378" t="s">
        <v>279</v>
      </c>
      <c r="FU25" s="384">
        <v>-1.3238085722850174E-3</v>
      </c>
      <c r="FV25" s="330">
        <v>-1.318786716221013E-3</v>
      </c>
      <c r="FW25" s="330">
        <v>2.3138725227637939E-2</v>
      </c>
      <c r="FX25" s="330">
        <v>2.3138725227637946E-2</v>
      </c>
      <c r="FY25" s="330">
        <v>2.3138725227637782E-2</v>
      </c>
      <c r="FZ25" s="365"/>
      <c r="GA25" s="378" t="s">
        <v>279</v>
      </c>
      <c r="GB25" s="384">
        <v>2.7011479878949578E-3</v>
      </c>
      <c r="GC25" s="330">
        <v>2.7210884353741768E-3</v>
      </c>
      <c r="GD25" s="330">
        <v>6.2820647052663518E-3</v>
      </c>
      <c r="GE25" s="330">
        <v>6.2820647052664637E-3</v>
      </c>
      <c r="GF25" s="330">
        <v>6.2820647052665044E-3</v>
      </c>
      <c r="GG25" s="365"/>
      <c r="GH25" s="378" t="s">
        <v>279</v>
      </c>
      <c r="GI25" s="384">
        <v>4.5646154997380558E-3</v>
      </c>
      <c r="GJ25" s="330">
        <v>4.5693989943330739E-3</v>
      </c>
      <c r="GK25" s="330">
        <v>4.224326292789525E-2</v>
      </c>
      <c r="GL25" s="330">
        <v>4.224325252315049E-2</v>
      </c>
      <c r="GM25" s="330">
        <v>4.2243252523150608E-2</v>
      </c>
      <c r="GN25" s="365"/>
      <c r="GO25" s="378" t="s">
        <v>279</v>
      </c>
      <c r="GP25" s="384">
        <v>3.1037393852113026E-2</v>
      </c>
      <c r="GQ25" s="330">
        <v>3.0986195252755918E-2</v>
      </c>
      <c r="GR25" s="330">
        <v>3.6338225017470228E-2</v>
      </c>
      <c r="GS25" s="330">
        <v>3.6338235363264755E-2</v>
      </c>
      <c r="GT25" s="330">
        <v>3.6338235363264644E-2</v>
      </c>
    </row>
    <row r="26" spans="1:202" x14ac:dyDescent="0.25">
      <c r="A26" s="342" t="s">
        <v>249</v>
      </c>
      <c r="B26" s="384">
        <v>-1.3842434678941638E-2</v>
      </c>
      <c r="C26" s="330">
        <v>-1.385540572760754E-2</v>
      </c>
      <c r="D26" s="330">
        <v>-1.3854041671212111E-2</v>
      </c>
      <c r="E26" s="330">
        <v>-1.384234299868853E-2</v>
      </c>
      <c r="F26" s="331">
        <v>-1.385332038149059E-2</v>
      </c>
      <c r="G26" s="365"/>
      <c r="H26" s="342" t="s">
        <v>249</v>
      </c>
      <c r="I26" s="384">
        <v>-3.8785721481581013E-2</v>
      </c>
      <c r="J26" s="330">
        <v>-3.876531270148293E-2</v>
      </c>
      <c r="K26" s="330">
        <v>-3.8780025284450008E-2</v>
      </c>
      <c r="L26" s="330">
        <v>-3.8792177090049423E-2</v>
      </c>
      <c r="M26" s="331">
        <v>-3.8785721481580951E-2</v>
      </c>
      <c r="N26" s="365"/>
      <c r="O26" s="342" t="s">
        <v>249</v>
      </c>
      <c r="P26" s="384">
        <v>7.6858580212408765E-3</v>
      </c>
      <c r="Q26" s="330">
        <v>7.6576954249462257E-3</v>
      </c>
      <c r="R26" s="330">
        <v>7.6776378522341749E-3</v>
      </c>
      <c r="S26" s="330">
        <v>7.6858580212409164E-3</v>
      </c>
      <c r="T26" s="331">
        <v>7.6858580212409433E-3</v>
      </c>
      <c r="U26" s="365"/>
      <c r="V26" s="378" t="s">
        <v>249</v>
      </c>
      <c r="W26" s="384">
        <v>1.2619608930800118E-2</v>
      </c>
      <c r="X26" s="330">
        <v>1.2619608930800198E-2</v>
      </c>
      <c r="Y26" s="330">
        <v>1.2627869414125609E-2</v>
      </c>
      <c r="Z26" s="330">
        <v>1.2619608930800198E-2</v>
      </c>
      <c r="AA26" s="331">
        <v>1.2619608930800118E-2</v>
      </c>
      <c r="AB26" s="365"/>
      <c r="AC26" s="378" t="s">
        <v>249</v>
      </c>
      <c r="AD26" s="384">
        <v>1.7769104354971234E-2</v>
      </c>
      <c r="AE26" s="330">
        <v>1.77759517940289E-2</v>
      </c>
      <c r="AF26" s="330">
        <v>1.7771118307635437E-2</v>
      </c>
      <c r="AG26" s="330">
        <v>1.77759517940289E-2</v>
      </c>
      <c r="AH26" s="331">
        <v>1.7780516753400942E-2</v>
      </c>
      <c r="AI26" s="365"/>
      <c r="AJ26" s="378" t="s">
        <v>249</v>
      </c>
      <c r="AK26" s="384">
        <v>1.6611161570289787E-2</v>
      </c>
      <c r="AL26" s="330">
        <v>1.6605667536801327E-2</v>
      </c>
      <c r="AM26" s="330">
        <v>1.6609149912933292E-2</v>
      </c>
      <c r="AN26" s="330">
        <v>1.6604321967760211E-2</v>
      </c>
      <c r="AO26" s="331">
        <v>1.6599762283868912E-2</v>
      </c>
      <c r="AP26" s="365"/>
      <c r="AQ26" s="378" t="s">
        <v>249</v>
      </c>
      <c r="AR26" s="384">
        <v>1.0529171961033326E-2</v>
      </c>
      <c r="AS26" s="330">
        <v>1.0507980585582768E-2</v>
      </c>
      <c r="AT26" s="330">
        <v>1.0507760918853002E-2</v>
      </c>
      <c r="AU26" s="330">
        <v>1.0509318085557039E-2</v>
      </c>
      <c r="AV26" s="331">
        <v>1.0507112099392861E-2</v>
      </c>
      <c r="AW26" s="365"/>
      <c r="AX26" s="378" t="s">
        <v>249</v>
      </c>
      <c r="AY26" s="384">
        <v>7.8260584825959809E-3</v>
      </c>
      <c r="AZ26" s="330">
        <v>7.8327613758415876E-3</v>
      </c>
      <c r="BA26" s="330">
        <v>7.8281505223902464E-3</v>
      </c>
      <c r="BB26" s="330">
        <v>7.819663112671146E-3</v>
      </c>
      <c r="BC26" s="331">
        <v>7.8262293292583884E-3</v>
      </c>
      <c r="BD26" s="365"/>
      <c r="BE26" s="378" t="s">
        <v>249</v>
      </c>
      <c r="BF26" s="384">
        <v>4.3674052894924972E-3</v>
      </c>
      <c r="BG26" s="330">
        <v>4.367592014971897E-3</v>
      </c>
      <c r="BH26" s="330">
        <v>4.3599584110577466E-3</v>
      </c>
      <c r="BI26" s="330">
        <v>4.3668689809339559E-3</v>
      </c>
      <c r="BJ26" s="331">
        <v>4.3625178702940545E-3</v>
      </c>
      <c r="BK26" s="365"/>
      <c r="BL26" s="378" t="s">
        <v>249</v>
      </c>
      <c r="BM26" s="384">
        <v>1.241572157728214E-3</v>
      </c>
      <c r="BN26" s="330">
        <v>1.2590569934857146E-3</v>
      </c>
      <c r="BO26" s="330">
        <v>1.2681323516092321E-3</v>
      </c>
      <c r="BP26" s="330">
        <v>1.2681323516091283E-3</v>
      </c>
      <c r="BQ26" s="331">
        <v>1.2681323516090302E-3</v>
      </c>
      <c r="BR26" s="365"/>
      <c r="BS26" s="378" t="s">
        <v>249</v>
      </c>
      <c r="BT26" s="384">
        <v>5.0144099667860636E-3</v>
      </c>
      <c r="BU26" s="330">
        <v>5.0226577903407154E-3</v>
      </c>
      <c r="BV26" s="330">
        <v>5.0106088676600919E-3</v>
      </c>
      <c r="BW26" s="330">
        <v>5.0144099667859899E-3</v>
      </c>
      <c r="BX26" s="331">
        <v>5.0144099667860645E-3</v>
      </c>
      <c r="BY26" s="365"/>
      <c r="BZ26" s="378" t="s">
        <v>249</v>
      </c>
      <c r="CA26" s="384">
        <v>6.9954349643155268E-3</v>
      </c>
      <c r="CB26" s="330">
        <v>6.9914872823599161E-3</v>
      </c>
      <c r="CC26" s="330">
        <v>6.9992435703479039E-3</v>
      </c>
      <c r="CD26" s="330">
        <v>6.9954349643156369E-3</v>
      </c>
      <c r="CE26" s="331">
        <v>6.9954349643157098E-3</v>
      </c>
      <c r="CF26" s="365"/>
      <c r="CG26" s="378" t="s">
        <v>249</v>
      </c>
      <c r="CH26" s="384">
        <v>2.9926317536937082E-2</v>
      </c>
      <c r="CI26" s="330">
        <v>2.9910726257411282E-2</v>
      </c>
      <c r="CJ26" s="330">
        <v>2.9901904446412528E-2</v>
      </c>
      <c r="CK26" s="330">
        <v>2.9894392726251093E-2</v>
      </c>
      <c r="CL26" s="331">
        <v>2.9894392726250992E-2</v>
      </c>
      <c r="CM26" s="365"/>
      <c r="CN26" s="378" t="s">
        <v>249</v>
      </c>
      <c r="CO26" s="384">
        <v>9.9996900282074294E-2</v>
      </c>
      <c r="CP26" s="330">
        <v>0.10000991915885529</v>
      </c>
      <c r="CQ26" s="330">
        <v>9.9995623823902771E-2</v>
      </c>
      <c r="CR26" s="330">
        <v>9.9999999999999978E-2</v>
      </c>
      <c r="CS26" s="331">
        <v>9.9999999999999978E-2</v>
      </c>
      <c r="CT26" s="365"/>
      <c r="CU26" s="378" t="s">
        <v>249</v>
      </c>
      <c r="CV26" s="384">
        <v>2.2487107955025835E-2</v>
      </c>
      <c r="CW26" s="330">
        <v>2.2498252891183342E-2</v>
      </c>
      <c r="CX26" s="330">
        <v>2.2517504774029154E-2</v>
      </c>
      <c r="CY26" s="330">
        <v>2.2521557797441267E-2</v>
      </c>
      <c r="CZ26" s="331">
        <v>2.252531514775782E-2</v>
      </c>
      <c r="DA26" s="365"/>
      <c r="DB26" s="378" t="s">
        <v>249</v>
      </c>
      <c r="DC26" s="384">
        <v>4.6024528041889454E-3</v>
      </c>
      <c r="DD26" s="330">
        <v>4.5858412152478874E-3</v>
      </c>
      <c r="DE26" s="330">
        <v>-2.8233859881202479E-2</v>
      </c>
      <c r="DF26" s="330">
        <v>-2.8231896200103638E-2</v>
      </c>
      <c r="DG26" s="331">
        <v>-2.8239141618284717E-2</v>
      </c>
      <c r="DH26" s="365"/>
      <c r="DI26" s="378" t="s">
        <v>249</v>
      </c>
      <c r="DJ26" s="384">
        <v>9.1353012180402753E-3</v>
      </c>
      <c r="DK26" s="330">
        <v>9.1517612202348646E-3</v>
      </c>
      <c r="DL26" s="330">
        <v>1.3813076378972125E-2</v>
      </c>
      <c r="DM26" s="330">
        <v>1.3805699246755686E-2</v>
      </c>
      <c r="DN26" s="331">
        <v>1.3811423493600167E-2</v>
      </c>
      <c r="DO26" s="365"/>
      <c r="DP26" s="378" t="s">
        <v>249</v>
      </c>
      <c r="DQ26" s="384">
        <v>1.0873997553350549E-2</v>
      </c>
      <c r="DR26" s="330">
        <v>1.087382019050933E-2</v>
      </c>
      <c r="DS26" s="330">
        <v>1.6481491232689147E-2</v>
      </c>
      <c r="DT26" s="330">
        <v>1.6482225380165274E-2</v>
      </c>
      <c r="DU26" s="330">
        <v>1.6476599871320129E-2</v>
      </c>
      <c r="DV26" s="365"/>
      <c r="DW26" s="378" t="s">
        <v>249</v>
      </c>
      <c r="DX26" s="384">
        <v>7.0458518219712364E-3</v>
      </c>
      <c r="DY26" s="330">
        <v>7.0564949873069783E-3</v>
      </c>
      <c r="DZ26" s="330">
        <v>2.9786572731041083E-3</v>
      </c>
      <c r="EA26" s="330">
        <v>2.9832016027828939E-3</v>
      </c>
      <c r="EB26" s="330">
        <v>2.9905513255664537E-3</v>
      </c>
      <c r="EC26" s="365"/>
      <c r="ED26" s="378" t="s">
        <v>249</v>
      </c>
      <c r="EE26" s="384">
        <v>5.9283787753357286E-3</v>
      </c>
      <c r="EF26" s="330">
        <v>5.9389019440289946E-3</v>
      </c>
      <c r="EG26" s="330">
        <v>1.8851845156625142E-2</v>
      </c>
      <c r="EH26" s="330">
        <v>1.8844731267766354E-2</v>
      </c>
      <c r="EI26" s="330">
        <v>1.8841003877954322E-2</v>
      </c>
      <c r="EJ26" s="365"/>
      <c r="EK26" s="378" t="s">
        <v>249</v>
      </c>
      <c r="EL26" s="384">
        <v>4.2209774615731104E-3</v>
      </c>
      <c r="EM26" s="330">
        <v>4.2261297995243143E-3</v>
      </c>
      <c r="EN26" s="330">
        <v>-4.6054799381542492E-2</v>
      </c>
      <c r="EO26" s="330">
        <v>-4.6051922869761931E-2</v>
      </c>
      <c r="EP26" s="330">
        <v>-4.605192286976189E-2</v>
      </c>
      <c r="EQ26" s="365"/>
      <c r="ER26" s="378" t="s">
        <v>249</v>
      </c>
      <c r="ES26" s="384">
        <v>3.2251242465899002E-3</v>
      </c>
      <c r="ET26" s="330">
        <v>3.2144141095861059E-3</v>
      </c>
      <c r="EU26" s="330">
        <v>-5.473482835582958E-2</v>
      </c>
      <c r="EV26" s="330">
        <v>-5.4734345886736958E-2</v>
      </c>
      <c r="EW26" s="330">
        <v>-5.4730581747689834E-2</v>
      </c>
      <c r="EX26" s="365"/>
      <c r="EY26" s="378" t="s">
        <v>249</v>
      </c>
      <c r="EZ26" s="384">
        <v>2.0289855072463288E-3</v>
      </c>
      <c r="FA26" s="330">
        <v>2.0236514260419409E-3</v>
      </c>
      <c r="FB26" s="330">
        <v>-1.5881493141443606E-3</v>
      </c>
      <c r="FC26" s="330">
        <v>-1.5888565011707852E-3</v>
      </c>
      <c r="FD26" s="330">
        <v>-1.5928322548531835E-3</v>
      </c>
      <c r="FE26" s="365"/>
      <c r="FF26" s="378" t="s">
        <v>249</v>
      </c>
      <c r="FG26" s="384">
        <v>0</v>
      </c>
      <c r="FH26" s="330">
        <v>0</v>
      </c>
      <c r="FI26" s="330">
        <v>2.1987922127282206E-2</v>
      </c>
      <c r="FJ26" s="330">
        <v>2.199222255459168E-2</v>
      </c>
      <c r="FK26" s="330">
        <v>2.1996210988134469E-2</v>
      </c>
      <c r="FL26" s="365"/>
      <c r="FM26" s="378" t="s">
        <v>249</v>
      </c>
      <c r="FN26" s="384">
        <v>2.4456307360559782E-3</v>
      </c>
      <c r="FO26" s="330">
        <v>2.4403071421057495E-3</v>
      </c>
      <c r="FP26" s="330">
        <v>7.4723488657181036E-2</v>
      </c>
      <c r="FQ26" s="330">
        <v>7.4719305023825469E-2</v>
      </c>
      <c r="FR26" s="330">
        <v>7.4715110833593432E-2</v>
      </c>
      <c r="FS26" s="365"/>
      <c r="FT26" s="378" t="s">
        <v>249</v>
      </c>
      <c r="FU26" s="384">
        <v>-1.311647429171039E-3</v>
      </c>
      <c r="FV26" s="330">
        <v>-1.3221128622694076E-3</v>
      </c>
      <c r="FW26" s="330">
        <v>2.9426088739650934E-2</v>
      </c>
      <c r="FX26" s="330">
        <v>2.9424260580641636E-2</v>
      </c>
      <c r="FY26" s="330">
        <v>2.9424260580641678E-2</v>
      </c>
      <c r="FZ26" s="365"/>
      <c r="GA26" s="378" t="s">
        <v>249</v>
      </c>
      <c r="GB26" s="384">
        <v>2.7055424218545565E-3</v>
      </c>
      <c r="GC26" s="330">
        <v>2.7107674203581166E-3</v>
      </c>
      <c r="GD26" s="330">
        <v>-2.0866014292472784E-2</v>
      </c>
      <c r="GE26" s="330">
        <v>-2.0858025736539151E-2</v>
      </c>
      <c r="GF26" s="330">
        <v>-2.0858025736539151E-2</v>
      </c>
      <c r="GG26" s="365"/>
      <c r="GH26" s="378" t="s">
        <v>249</v>
      </c>
      <c r="GI26" s="384">
        <v>4.5843921096062664E-3</v>
      </c>
      <c r="GJ26" s="330">
        <v>4.5686023848942863E-3</v>
      </c>
      <c r="GK26" s="330">
        <v>1.4635200773084443E-2</v>
      </c>
      <c r="GL26" s="330">
        <v>1.4633882734396069E-2</v>
      </c>
      <c r="GM26" s="330">
        <v>1.4635684049356031E-2</v>
      </c>
      <c r="GN26" s="365"/>
      <c r="GO26" s="378" t="s">
        <v>249</v>
      </c>
      <c r="GP26" s="384">
        <v>9.3877125273807392E-3</v>
      </c>
      <c r="GQ26" s="330">
        <v>9.3877125273808277E-3</v>
      </c>
      <c r="GR26" s="330">
        <v>-4.1730892138802725E-3</v>
      </c>
      <c r="GS26" s="330">
        <v>-4.1755877246242067E-3</v>
      </c>
      <c r="GT26" s="330">
        <v>-4.1809063068661279E-3</v>
      </c>
    </row>
    <row r="27" spans="1:202" x14ac:dyDescent="0.25">
      <c r="A27" s="342" t="s">
        <v>280</v>
      </c>
      <c r="B27" s="384">
        <v>0</v>
      </c>
      <c r="C27" s="330">
        <v>0</v>
      </c>
      <c r="D27" s="330">
        <v>0</v>
      </c>
      <c r="E27" s="330">
        <v>0</v>
      </c>
      <c r="F27" s="331">
        <v>0</v>
      </c>
      <c r="G27" s="365"/>
      <c r="H27" s="342" t="s">
        <v>280</v>
      </c>
      <c r="I27" s="384">
        <v>-1.0064450582595218E-2</v>
      </c>
      <c r="J27" s="330">
        <v>-1.0083564044601282E-2</v>
      </c>
      <c r="K27" s="330">
        <v>-1.0000484676155637E-2</v>
      </c>
      <c r="L27" s="330">
        <v>-9.9972535017853418E-3</v>
      </c>
      <c r="M27" s="331">
        <v>-1.0001830998809861E-2</v>
      </c>
      <c r="N27" s="365"/>
      <c r="O27" s="342" t="s">
        <v>280</v>
      </c>
      <c r="P27" s="384">
        <v>3.4765875561257133E-2</v>
      </c>
      <c r="Q27" s="330">
        <v>3.4792425719710585E-2</v>
      </c>
      <c r="R27" s="330">
        <v>1.0705310225529651E-2</v>
      </c>
      <c r="S27" s="330">
        <v>1.0694667924318977E-2</v>
      </c>
      <c r="T27" s="331">
        <v>1.0699341116633882E-2</v>
      </c>
      <c r="U27" s="365"/>
      <c r="V27" s="378" t="s">
        <v>280</v>
      </c>
      <c r="W27" s="384">
        <v>1.2614678899082549E-2</v>
      </c>
      <c r="X27" s="330">
        <v>1.2620877758492376E-2</v>
      </c>
      <c r="Y27" s="330">
        <v>1.5597248684083003E-2</v>
      </c>
      <c r="Z27" s="330">
        <v>1.5604627863250215E-2</v>
      </c>
      <c r="AA27" s="331">
        <v>1.5604627863250215E-2</v>
      </c>
      <c r="AB27" s="365"/>
      <c r="AC27" s="378" t="s">
        <v>280</v>
      </c>
      <c r="AD27" s="384">
        <v>1.778335526919899E-2</v>
      </c>
      <c r="AE27" s="330">
        <v>1.7777124807169597E-2</v>
      </c>
      <c r="AF27" s="330">
        <v>2.0794912559618507E-2</v>
      </c>
      <c r="AG27" s="330">
        <v>2.079729729729728E-2</v>
      </c>
      <c r="AH27" s="331">
        <v>2.0797297297297252E-2</v>
      </c>
      <c r="AI27" s="365"/>
      <c r="AJ27" s="378" t="s">
        <v>280</v>
      </c>
      <c r="AK27" s="384"/>
      <c r="AL27" s="330"/>
      <c r="AM27" s="330"/>
      <c r="AN27" s="330"/>
      <c r="AO27" s="331"/>
      <c r="AP27" s="365"/>
      <c r="AQ27" s="378" t="s">
        <v>280</v>
      </c>
      <c r="AR27" s="384">
        <v>-1.5944858596615912E-2</v>
      </c>
      <c r="AS27" s="330">
        <v>-1.5950775056206387E-2</v>
      </c>
      <c r="AT27" s="330">
        <v>1.3487711366031805E-2</v>
      </c>
      <c r="AU27" s="330">
        <v>1.3490002596728104E-2</v>
      </c>
      <c r="AV27" s="331">
        <v>1.3503132337188814E-2</v>
      </c>
      <c r="AW27" s="365"/>
      <c r="AX27" s="378" t="s">
        <v>280</v>
      </c>
      <c r="AY27" s="384">
        <v>7.8160228468360828E-3</v>
      </c>
      <c r="AZ27" s="330">
        <v>7.7920203939299418E-3</v>
      </c>
      <c r="BA27" s="330">
        <v>1.0806330067822093E-2</v>
      </c>
      <c r="BB27" s="330">
        <v>1.0799523437399851E-2</v>
      </c>
      <c r="BC27" s="331">
        <v>1.0803770644062734E-2</v>
      </c>
      <c r="BD27" s="365"/>
      <c r="BE27" s="378" t="s">
        <v>280</v>
      </c>
      <c r="BF27" s="384">
        <v>4.2993885160328297E-3</v>
      </c>
      <c r="BG27" s="330">
        <v>4.3035675933659114E-3</v>
      </c>
      <c r="BH27" s="330">
        <v>7.3002072554311306E-3</v>
      </c>
      <c r="BI27" s="330">
        <v>7.3047197789664047E-3</v>
      </c>
      <c r="BJ27" s="331">
        <v>7.298332329985259E-3</v>
      </c>
      <c r="BK27" s="365"/>
      <c r="BL27" s="378" t="s">
        <v>280</v>
      </c>
      <c r="BM27" s="384">
        <v>2.999987792974868E-3</v>
      </c>
      <c r="BN27" s="330">
        <v>2.9999994534914368E-3</v>
      </c>
      <c r="BO27" s="330">
        <v>6.000005654517606E-3</v>
      </c>
      <c r="BP27" s="330">
        <v>5.9999982133500402E-3</v>
      </c>
      <c r="BQ27" s="331">
        <v>5.9999982385141645E-3</v>
      </c>
      <c r="BR27" s="365"/>
      <c r="BS27" s="378" t="s">
        <v>280</v>
      </c>
      <c r="BT27" s="384">
        <v>5.0001563511248145E-3</v>
      </c>
      <c r="BU27" s="330">
        <v>5.0081734647471733E-3</v>
      </c>
      <c r="BV27" s="330">
        <v>8.005318505976175E-3</v>
      </c>
      <c r="BW27" s="330">
        <v>8.0016407182485066E-3</v>
      </c>
      <c r="BX27" s="331">
        <v>8.0016449206072298E-3</v>
      </c>
      <c r="BY27" s="365"/>
      <c r="BZ27" s="378" t="s">
        <v>280</v>
      </c>
      <c r="CA27" s="384">
        <v>6.9998526768613942E-3</v>
      </c>
      <c r="CB27" s="330">
        <v>6.9917969026234922E-3</v>
      </c>
      <c r="CC27" s="330">
        <v>9.9946719995330432E-3</v>
      </c>
      <c r="CD27" s="330">
        <v>9.9983497735590347E-3</v>
      </c>
      <c r="CE27" s="331">
        <v>9.998355977417937E-3</v>
      </c>
      <c r="CF27" s="365"/>
      <c r="CG27" s="378" t="s">
        <v>280</v>
      </c>
      <c r="CH27" s="384">
        <v>4.7998734103436136E-2</v>
      </c>
      <c r="CI27" s="330">
        <v>4.7996385173245851E-2</v>
      </c>
      <c r="CJ27" s="330">
        <v>0.10000340363686182</v>
      </c>
      <c r="CK27" s="330">
        <v>0.10000124445925404</v>
      </c>
      <c r="CL27" s="331">
        <v>9.999919022107287E-2</v>
      </c>
      <c r="CM27" s="365"/>
      <c r="CN27" s="378" t="s">
        <v>280</v>
      </c>
      <c r="CO27" s="384">
        <v>8.9901443448640872E-3</v>
      </c>
      <c r="CP27" s="330">
        <v>9.0015635470181588E-3</v>
      </c>
      <c r="CQ27" s="330">
        <v>9.0001313887794285E-3</v>
      </c>
      <c r="CR27" s="330">
        <v>9.0014630169420254E-3</v>
      </c>
      <c r="CS27" s="331">
        <v>9.003341119973177E-3</v>
      </c>
      <c r="CT27" s="365"/>
      <c r="CU27" s="378" t="s">
        <v>280</v>
      </c>
      <c r="CV27" s="384">
        <v>6.0045933755776748E-3</v>
      </c>
      <c r="CW27" s="330">
        <v>5.9991587895423804E-3</v>
      </c>
      <c r="CX27" s="330">
        <v>6.0029949866526461E-3</v>
      </c>
      <c r="CY27" s="330">
        <v>5.9990923882364206E-3</v>
      </c>
      <c r="CZ27" s="331">
        <v>6.0009371275933209E-3</v>
      </c>
      <c r="DA27" s="365"/>
      <c r="DB27" s="378" t="s">
        <v>280</v>
      </c>
      <c r="DC27" s="384">
        <v>3.4162174056551919E-2</v>
      </c>
      <c r="DD27" s="330">
        <v>3.4195933456561967E-2</v>
      </c>
      <c r="DE27" s="330">
        <v>3.418504711608171E-2</v>
      </c>
      <c r="DF27" s="330">
        <v>3.4184554786607896E-2</v>
      </c>
      <c r="DG27" s="331">
        <v>3.4180824630731542E-2</v>
      </c>
      <c r="DH27" s="365"/>
      <c r="DI27" s="378" t="s">
        <v>280</v>
      </c>
      <c r="DJ27" s="384">
        <v>2.7740837278578664E-2</v>
      </c>
      <c r="DK27" s="330">
        <v>2.7724584024852061E-2</v>
      </c>
      <c r="DL27" s="330">
        <v>2.7710677497277725E-2</v>
      </c>
      <c r="DM27" s="330">
        <v>2.7713945274266939E-2</v>
      </c>
      <c r="DN27" s="331">
        <v>2.7722860055853522E-2</v>
      </c>
      <c r="DO27" s="365"/>
      <c r="DP27" s="378" t="s">
        <v>280</v>
      </c>
      <c r="DQ27" s="384">
        <v>5.8487099195155164E-3</v>
      </c>
      <c r="DR27" s="330">
        <v>5.8383884391627365E-3</v>
      </c>
      <c r="DS27" s="330">
        <v>-3.3832251464480975E-2</v>
      </c>
      <c r="DT27" s="330">
        <v>-3.382987753749956E-2</v>
      </c>
      <c r="DU27" s="330">
        <v>-3.3841721157329946E-2</v>
      </c>
      <c r="DV27" s="365"/>
      <c r="DW27" s="378" t="s">
        <v>280</v>
      </c>
      <c r="DX27" s="384">
        <v>3.3910515347209728E-2</v>
      </c>
      <c r="DY27" s="330">
        <v>3.3921330506555832E-2</v>
      </c>
      <c r="DZ27" s="330">
        <v>7.6386875575107344E-2</v>
      </c>
      <c r="EA27" s="330">
        <v>7.6382415651484431E-2</v>
      </c>
      <c r="EB27" s="330">
        <v>7.6388182037339492E-2</v>
      </c>
      <c r="EC27" s="365"/>
      <c r="ED27" s="378" t="s">
        <v>280</v>
      </c>
      <c r="EE27" s="384">
        <v>5.8977230309817203E-3</v>
      </c>
      <c r="EF27" s="330">
        <v>5.8927753777547323E-3</v>
      </c>
      <c r="EG27" s="330">
        <v>-7.4479172765916412E-3</v>
      </c>
      <c r="EH27" s="330">
        <v>-7.4456013218928731E-3</v>
      </c>
      <c r="EI27" s="330">
        <v>-7.4522373302010753E-3</v>
      </c>
      <c r="EJ27" s="365"/>
      <c r="EK27" s="378" t="s">
        <v>280</v>
      </c>
      <c r="EL27" s="384">
        <v>4.2056305971995165E-3</v>
      </c>
      <c r="EM27" s="330">
        <v>4.2155679141844867E-3</v>
      </c>
      <c r="EN27" s="330">
        <v>4.5541961135952191E-3</v>
      </c>
      <c r="EO27" s="330">
        <v>4.5630503239264984E-3</v>
      </c>
      <c r="EP27" s="330">
        <v>4.5697666644381185E-3</v>
      </c>
      <c r="EQ27" s="365"/>
      <c r="ER27" s="378" t="s">
        <v>280</v>
      </c>
      <c r="ES27" s="384">
        <v>3.1631848640126067E-2</v>
      </c>
      <c r="ET27" s="330">
        <v>3.1631848640126269E-2</v>
      </c>
      <c r="EU27" s="330">
        <v>4.5135830309009625E-2</v>
      </c>
      <c r="EV27" s="330">
        <v>4.5123740877916367E-2</v>
      </c>
      <c r="EW27" s="330">
        <v>4.5123740877916325E-2</v>
      </c>
      <c r="EX27" s="365"/>
      <c r="EY27" s="378" t="s">
        <v>280</v>
      </c>
      <c r="EZ27" s="384">
        <v>6.6386474352851986E-3</v>
      </c>
      <c r="FA27" s="330">
        <v>6.6290954245867102E-3</v>
      </c>
      <c r="FB27" s="330">
        <v>6.6414941676218369E-3</v>
      </c>
      <c r="FC27" s="330">
        <v>6.6387108483219985E-3</v>
      </c>
      <c r="FD27" s="330">
        <v>6.6387108483221078E-3</v>
      </c>
      <c r="FE27" s="365"/>
      <c r="FF27" s="378" t="s">
        <v>280</v>
      </c>
      <c r="FG27" s="384">
        <v>0</v>
      </c>
      <c r="FH27" s="330">
        <v>0</v>
      </c>
      <c r="FI27" s="330">
        <v>-3.8000826104915286E-2</v>
      </c>
      <c r="FJ27" s="330">
        <v>-3.7994382448948573E-2</v>
      </c>
      <c r="FK27" s="330">
        <v>-3.7994382448948608E-2</v>
      </c>
      <c r="FL27" s="365"/>
      <c r="FM27" s="378" t="s">
        <v>280</v>
      </c>
      <c r="FN27" s="384">
        <v>2.3959766570194781E-3</v>
      </c>
      <c r="FO27" s="330">
        <v>2.4102330524559622E-3</v>
      </c>
      <c r="FP27" s="330">
        <v>2.4253536490548453E-3</v>
      </c>
      <c r="FQ27" s="330">
        <v>2.426514105346258E-3</v>
      </c>
      <c r="FR27" s="330">
        <v>2.4330900243309302E-3</v>
      </c>
      <c r="FS27" s="365"/>
      <c r="FT27" s="378" t="s">
        <v>280</v>
      </c>
      <c r="FU27" s="384">
        <v>-1.3016211099278461E-3</v>
      </c>
      <c r="FV27" s="330">
        <v>-1.3063480944358176E-3</v>
      </c>
      <c r="FW27" s="330">
        <v>-9.1454238151475681E-4</v>
      </c>
      <c r="FX27" s="330">
        <v>-8.954401432703916E-4</v>
      </c>
      <c r="FY27" s="330">
        <v>-9.0199422723687107E-4</v>
      </c>
      <c r="FZ27" s="365"/>
      <c r="GA27" s="378" t="s">
        <v>280</v>
      </c>
      <c r="GB27" s="384">
        <v>2.7014218009478348E-3</v>
      </c>
      <c r="GC27" s="330">
        <v>2.6919431279620078E-3</v>
      </c>
      <c r="GD27" s="330">
        <v>1.2038978946270682E-2</v>
      </c>
      <c r="GE27" s="330">
        <v>1.201556113655383E-2</v>
      </c>
      <c r="GF27" s="330">
        <v>1.2015561136553792E-2</v>
      </c>
      <c r="GG27" s="365"/>
      <c r="GH27" s="378" t="s">
        <v>280</v>
      </c>
      <c r="GI27" s="384">
        <v>4.6084038379732208E-3</v>
      </c>
      <c r="GJ27" s="330">
        <v>4.6131740149740127E-3</v>
      </c>
      <c r="GK27" s="330">
        <v>-6.5833161594650918E-3</v>
      </c>
      <c r="GL27" s="330">
        <v>-6.5787552917132902E-3</v>
      </c>
      <c r="GM27" s="330">
        <v>-6.5787552917133639E-3</v>
      </c>
      <c r="GN27" s="365"/>
      <c r="GO27" s="378" t="s">
        <v>280</v>
      </c>
      <c r="GP27" s="384">
        <v>9.3862476181514731E-3</v>
      </c>
      <c r="GQ27" s="330">
        <v>9.3909966877446724E-3</v>
      </c>
      <c r="GR27" s="330">
        <v>-3.7295285073818407E-2</v>
      </c>
      <c r="GS27" s="330">
        <v>-3.7294644344086379E-2</v>
      </c>
      <c r="GT27" s="330">
        <v>-3.7294644344086421E-2</v>
      </c>
    </row>
    <row r="28" spans="1:202" ht="15.75" thickBot="1" x14ac:dyDescent="0.3">
      <c r="A28" s="343" t="s">
        <v>250</v>
      </c>
      <c r="B28" s="384">
        <v>-1.2242688802734361E-2</v>
      </c>
      <c r="C28" s="330">
        <v>-1.2242895593476662E-2</v>
      </c>
      <c r="D28" s="330">
        <v>-1.2242830053357271E-2</v>
      </c>
      <c r="E28" s="330">
        <v>-1.2241663321382525E-2</v>
      </c>
      <c r="F28" s="331">
        <v>-1.2241663321382499E-2</v>
      </c>
      <c r="G28" s="365"/>
      <c r="H28" s="343" t="s">
        <v>250</v>
      </c>
      <c r="I28" s="384">
        <v>-5.8677081953819469E-3</v>
      </c>
      <c r="J28" s="330">
        <v>-5.86770901768919E-3</v>
      </c>
      <c r="K28" s="330">
        <v>-5.8677908731864419E-3</v>
      </c>
      <c r="L28" s="330">
        <v>-5.8678483364899931E-3</v>
      </c>
      <c r="M28" s="331">
        <v>-5.8678483364900729E-3</v>
      </c>
      <c r="N28" s="365"/>
      <c r="O28" s="343" t="s">
        <v>250</v>
      </c>
      <c r="P28" s="384">
        <v>7.6915811635380089E-3</v>
      </c>
      <c r="Q28" s="330">
        <v>7.6917937002398389E-3</v>
      </c>
      <c r="R28" s="330">
        <v>7.6915613896157524E-3</v>
      </c>
      <c r="S28" s="330">
        <v>7.6916527319512542E-3</v>
      </c>
      <c r="T28" s="331">
        <v>7.6916527319513088E-3</v>
      </c>
      <c r="U28" s="365"/>
      <c r="V28" s="379" t="s">
        <v>250</v>
      </c>
      <c r="W28" s="384">
        <v>1.2614436253363084E-2</v>
      </c>
      <c r="X28" s="330">
        <v>1.2614365424898981E-2</v>
      </c>
      <c r="Y28" s="330">
        <v>1.2614664366288556E-2</v>
      </c>
      <c r="Z28" s="330">
        <v>1.2614507081837097E-2</v>
      </c>
      <c r="AA28" s="331">
        <v>1.2614507081837071E-2</v>
      </c>
      <c r="AB28" s="365"/>
      <c r="AC28" s="379" t="s">
        <v>250</v>
      </c>
      <c r="AD28" s="384">
        <v>1.7773636359868721E-2</v>
      </c>
      <c r="AE28" s="330">
        <v>1.7773498210272007E-2</v>
      </c>
      <c r="AF28" s="330">
        <v>1.7773350489886635E-2</v>
      </c>
      <c r="AG28" s="330">
        <v>1.7773498210272007E-2</v>
      </c>
      <c r="AH28" s="331">
        <v>1.777352123520486E-2</v>
      </c>
      <c r="AI28" s="365"/>
      <c r="AJ28" s="379" t="s">
        <v>250</v>
      </c>
      <c r="AK28" s="384">
        <v>1.6605732040121023E-2</v>
      </c>
      <c r="AL28" s="330">
        <v>1.6605530688523627E-2</v>
      </c>
      <c r="AM28" s="330">
        <v>1.6605595625497217E-2</v>
      </c>
      <c r="AN28" s="330">
        <v>1.6605530688523627E-2</v>
      </c>
      <c r="AO28" s="331">
        <v>1.6605507690014072E-2</v>
      </c>
      <c r="AP28" s="365"/>
      <c r="AQ28" s="379" t="s">
        <v>250</v>
      </c>
      <c r="AR28" s="384">
        <v>1.0506010229624134E-2</v>
      </c>
      <c r="AS28" s="330">
        <v>1.0506147256433009E-2</v>
      </c>
      <c r="AT28" s="330">
        <v>1.0506131548208897E-2</v>
      </c>
      <c r="AU28" s="330">
        <v>1.0506147256433009E-2</v>
      </c>
      <c r="AV28" s="331">
        <v>1.0506125003115516E-2</v>
      </c>
      <c r="AW28" s="365"/>
      <c r="AX28" s="379" t="s">
        <v>250</v>
      </c>
      <c r="AY28" s="384">
        <v>7.8165800818754769E-3</v>
      </c>
      <c r="AZ28" s="330">
        <v>7.8166476969574964E-3</v>
      </c>
      <c r="BA28" s="330">
        <v>7.8166011837447428E-3</v>
      </c>
      <c r="BB28" s="330">
        <v>7.8166476969574964E-3</v>
      </c>
      <c r="BC28" s="331">
        <v>7.816691912999562E-3</v>
      </c>
      <c r="BD28" s="365"/>
      <c r="BE28" s="379" t="s">
        <v>250</v>
      </c>
      <c r="BF28" s="384">
        <v>4.367497818709285E-3</v>
      </c>
      <c r="BG28" s="330">
        <v>4.3674328378715986E-3</v>
      </c>
      <c r="BH28" s="330">
        <v>4.3675565020616638E-3</v>
      </c>
      <c r="BI28" s="330">
        <v>4.3674328378715986E-3</v>
      </c>
      <c r="BJ28" s="331">
        <v>4.3673890401414164E-3</v>
      </c>
      <c r="BK28" s="365"/>
      <c r="BL28" s="379" t="s">
        <v>250</v>
      </c>
      <c r="BM28" s="384">
        <v>2.9990820002538375E-3</v>
      </c>
      <c r="BN28" s="330">
        <v>2.9989520507068029E-3</v>
      </c>
      <c r="BO28" s="330">
        <v>2.9988136510751026E-3</v>
      </c>
      <c r="BP28" s="330">
        <v>2.9989520507068029E-3</v>
      </c>
      <c r="BQ28" s="331">
        <v>2.9989738720832761E-3</v>
      </c>
      <c r="BR28" s="365"/>
      <c r="BS28" s="379" t="s">
        <v>250</v>
      </c>
      <c r="BT28" s="384">
        <v>5.0083602817801356E-3</v>
      </c>
      <c r="BU28" s="330">
        <v>5.0082968380912975E-3</v>
      </c>
      <c r="BV28" s="330">
        <v>5.0081900420480092E-3</v>
      </c>
      <c r="BW28" s="330">
        <v>1.3883115446434903E-2</v>
      </c>
      <c r="BX28" s="331">
        <v>1.3883158828594895E-2</v>
      </c>
      <c r="BY28" s="365"/>
      <c r="BZ28" s="379" t="s">
        <v>250</v>
      </c>
      <c r="CA28" s="384">
        <v>6.9915897611218004E-3</v>
      </c>
      <c r="CB28" s="330">
        <v>6.9913334814788678E-3</v>
      </c>
      <c r="CC28" s="330">
        <v>6.9915175802594421E-3</v>
      </c>
      <c r="CD28" s="330">
        <v>-1.8231593221487703E-3</v>
      </c>
      <c r="CE28" s="331">
        <v>-1.8232020322647756E-3</v>
      </c>
      <c r="CF28" s="365"/>
      <c r="CG28" s="379" t="s">
        <v>250</v>
      </c>
      <c r="CH28" s="384">
        <v>1.9999357006220853E-2</v>
      </c>
      <c r="CI28" s="330">
        <v>1.9999948560464713E-2</v>
      </c>
      <c r="CJ28" s="330">
        <v>1.9999993948290051E-2</v>
      </c>
      <c r="CK28" s="330">
        <v>1.9999948560464713E-2</v>
      </c>
      <c r="CL28" s="331">
        <v>1.99999056941851E-2</v>
      </c>
      <c r="CM28" s="365"/>
      <c r="CN28" s="379" t="s">
        <v>250</v>
      </c>
      <c r="CO28" s="384">
        <v>8.9999959024880408E-2</v>
      </c>
      <c r="CP28" s="330">
        <v>9.0000027737005689E-2</v>
      </c>
      <c r="CQ28" s="330">
        <v>9.0000053397441895E-2</v>
      </c>
      <c r="CR28" s="330">
        <v>9.0000027737005689E-2</v>
      </c>
      <c r="CS28" s="331">
        <v>9.0000073545094261E-2</v>
      </c>
      <c r="CT28" s="365"/>
      <c r="CU28" s="379" t="s">
        <v>250</v>
      </c>
      <c r="CV28" s="384">
        <v>5.9999491064127476E-3</v>
      </c>
      <c r="CW28" s="330">
        <v>5.9998912727908717E-3</v>
      </c>
      <c r="CX28" s="330">
        <v>5.9999997278417181E-3</v>
      </c>
      <c r="CY28" s="330">
        <v>6.0000069400346894E-3</v>
      </c>
      <c r="CZ28" s="331">
        <v>6.0000069400344691E-3</v>
      </c>
      <c r="DA28" s="365"/>
      <c r="DB28" s="379" t="s">
        <v>250</v>
      </c>
      <c r="DC28" s="384">
        <v>4.5956460938588652E-3</v>
      </c>
      <c r="DD28" s="330">
        <v>4.5954164032725019E-3</v>
      </c>
      <c r="DE28" s="330">
        <v>-3.0413814382424732E-2</v>
      </c>
      <c r="DF28" s="330">
        <v>-3.0413701256346345E-2</v>
      </c>
      <c r="DG28" s="331">
        <v>-3.0413701256346262E-2</v>
      </c>
      <c r="DH28" s="365"/>
      <c r="DI28" s="379" t="s">
        <v>250</v>
      </c>
      <c r="DJ28" s="384">
        <v>9.7747224338778568E-3</v>
      </c>
      <c r="DK28" s="330">
        <v>9.7750685850255224E-3</v>
      </c>
      <c r="DL28" s="330">
        <v>4.6235049875717013E-2</v>
      </c>
      <c r="DM28" s="330">
        <v>4.6235054271133148E-2</v>
      </c>
      <c r="DN28" s="331">
        <v>4.6235014743147902E-2</v>
      </c>
      <c r="DO28" s="365"/>
      <c r="DP28" s="379" t="s">
        <v>250</v>
      </c>
      <c r="DQ28" s="384">
        <v>2.1024936988094798E-2</v>
      </c>
      <c r="DR28" s="330">
        <v>2.1024992468324462E-2</v>
      </c>
      <c r="DS28" s="330">
        <v>2.1025089454705752E-2</v>
      </c>
      <c r="DT28" s="330">
        <v>2.1024994851370958E-2</v>
      </c>
      <c r="DU28" s="330">
        <v>2.1025033426892149E-2</v>
      </c>
      <c r="DV28" s="365"/>
      <c r="DW28" s="379" t="s">
        <v>250</v>
      </c>
      <c r="DX28" s="384">
        <v>1.3200144090379482E-2</v>
      </c>
      <c r="DY28" s="330">
        <v>1.3199920605987563E-2</v>
      </c>
      <c r="DZ28" s="330">
        <v>1.3200078359670901E-2</v>
      </c>
      <c r="EA28" s="330">
        <v>1.3200144090379611E-2</v>
      </c>
      <c r="EB28" s="330">
        <v>1.3200144090379484E-2</v>
      </c>
      <c r="EC28" s="365"/>
      <c r="ED28" s="379" t="s">
        <v>250</v>
      </c>
      <c r="EE28" s="384">
        <v>3.1934137126122163E-2</v>
      </c>
      <c r="EF28" s="330">
        <v>3.1934195406580747E-2</v>
      </c>
      <c r="EG28" s="330">
        <v>3.193408981843808E-2</v>
      </c>
      <c r="EH28" s="330">
        <v>3.1934082344479031E-2</v>
      </c>
      <c r="EI28" s="330">
        <v>3.1934045823383723E-2</v>
      </c>
      <c r="EJ28" s="365"/>
      <c r="EK28" s="379" t="s">
        <v>250</v>
      </c>
      <c r="EL28" s="384">
        <v>4.2158545114792754E-3</v>
      </c>
      <c r="EM28" s="330">
        <v>4.2159078216619812E-3</v>
      </c>
      <c r="EN28" s="330">
        <v>-1.5638123265324436E-2</v>
      </c>
      <c r="EO28" s="330">
        <v>-1.5638185329218405E-2</v>
      </c>
      <c r="EP28" s="330">
        <v>-1.5638185882668132E-2</v>
      </c>
      <c r="EQ28" s="365"/>
      <c r="ER28" s="379" t="s">
        <v>250</v>
      </c>
      <c r="ES28" s="384">
        <v>9.6301457341261068E-3</v>
      </c>
      <c r="ET28" s="330">
        <v>9.6302514611474599E-3</v>
      </c>
      <c r="EU28" s="330">
        <v>2.9993944641947032E-2</v>
      </c>
      <c r="EV28" s="330">
        <v>2.9993996541162096E-2</v>
      </c>
      <c r="EW28" s="330">
        <v>2.9994015596122185E-2</v>
      </c>
      <c r="EX28" s="365"/>
      <c r="EY28" s="379" t="s">
        <v>250</v>
      </c>
      <c r="EZ28" s="384">
        <v>1.3855051702174145E-2</v>
      </c>
      <c r="FA28" s="330">
        <v>1.3854893173460192E-2</v>
      </c>
      <c r="FB28" s="330">
        <v>1.3854881024320078E-2</v>
      </c>
      <c r="FC28" s="330">
        <v>1.3853636550796919E-2</v>
      </c>
      <c r="FD28" s="330">
        <v>1.3853654245678571E-2</v>
      </c>
      <c r="FE28" s="365"/>
      <c r="FF28" s="379" t="s">
        <v>250</v>
      </c>
      <c r="FG28" s="384">
        <v>0</v>
      </c>
      <c r="FH28" s="330">
        <v>0</v>
      </c>
      <c r="FI28" s="330">
        <v>-6.8748294996448731E-2</v>
      </c>
      <c r="FJ28" s="330">
        <v>-6.8747120856874303E-2</v>
      </c>
      <c r="FK28" s="330">
        <v>-6.8747120856874316E-2</v>
      </c>
      <c r="FL28" s="365"/>
      <c r="FM28" s="379" t="s">
        <v>250</v>
      </c>
      <c r="FN28" s="384">
        <v>2.4360359802049402E-3</v>
      </c>
      <c r="FO28" s="330">
        <v>2.4361393935287724E-3</v>
      </c>
      <c r="FP28" s="330">
        <v>-0.10568362985265331</v>
      </c>
      <c r="FQ28" s="330">
        <v>-0.1056787122518788</v>
      </c>
      <c r="FR28" s="330">
        <v>-0.10567871225187878</v>
      </c>
      <c r="FS28" s="365"/>
      <c r="FT28" s="379" t="s">
        <v>250</v>
      </c>
      <c r="FU28" s="384">
        <v>-1.3193825330959897E-3</v>
      </c>
      <c r="FV28" s="330">
        <v>-1.3192794286172212E-3</v>
      </c>
      <c r="FW28" s="330">
        <v>2.4179841538237188E-2</v>
      </c>
      <c r="FX28" s="330">
        <v>2.417124502374959E-2</v>
      </c>
      <c r="FY28" s="330">
        <v>2.4171245023749618E-2</v>
      </c>
      <c r="FZ28" s="365"/>
      <c r="GA28" s="379" t="s">
        <v>250</v>
      </c>
      <c r="GB28" s="384">
        <v>2.7116348039474087E-3</v>
      </c>
      <c r="GC28" s="330">
        <v>2.7115827979877958E-3</v>
      </c>
      <c r="GD28" s="330">
        <v>2.0118840542546659E-2</v>
      </c>
      <c r="GE28" s="330">
        <v>2.0121697222154931E-2</v>
      </c>
      <c r="GF28" s="330">
        <v>2.0121697222154865E-2</v>
      </c>
      <c r="GG28" s="365"/>
      <c r="GH28" s="379" t="s">
        <v>250</v>
      </c>
      <c r="GI28" s="384">
        <v>4.5764512502862453E-3</v>
      </c>
      <c r="GJ28" s="330">
        <v>4.5762964389754078E-3</v>
      </c>
      <c r="GK28" s="330">
        <v>0.11087525629427451</v>
      </c>
      <c r="GL28" s="330">
        <v>0.11087524774852571</v>
      </c>
      <c r="GM28" s="330">
        <v>0.11087524774852568</v>
      </c>
      <c r="GN28" s="365"/>
      <c r="GO28" s="379" t="s">
        <v>250</v>
      </c>
      <c r="GP28" s="384">
        <v>9.3869845115652339E-3</v>
      </c>
      <c r="GQ28" s="330">
        <v>9.387036204739992E-3</v>
      </c>
      <c r="GR28" s="330">
        <v>-6.5052057536085811E-2</v>
      </c>
      <c r="GS28" s="330">
        <v>-6.5051985788631334E-2</v>
      </c>
      <c r="GT28" s="330">
        <v>-6.5051985788631167E-2</v>
      </c>
    </row>
    <row r="29" spans="1:202" x14ac:dyDescent="0.25">
      <c r="A29" s="344" t="s">
        <v>255</v>
      </c>
      <c r="B29" s="384">
        <v>-3.0347528144885033E-2</v>
      </c>
      <c r="C29" s="330">
        <v>-3.0336535139244041E-2</v>
      </c>
      <c r="D29" s="330">
        <v>-3.0337520155007233E-2</v>
      </c>
      <c r="E29" s="330">
        <v>-3.0347702903474754E-2</v>
      </c>
      <c r="F29" s="331">
        <v>-3.0338221744471865E-2</v>
      </c>
      <c r="G29" s="365"/>
      <c r="H29" s="344" t="s">
        <v>255</v>
      </c>
      <c r="I29" s="384">
        <v>-6.7701992457759683E-3</v>
      </c>
      <c r="J29" s="330">
        <v>-6.7702394526795084E-3</v>
      </c>
      <c r="K29" s="330">
        <v>-6.7771505226091652E-3</v>
      </c>
      <c r="L29" s="330">
        <v>-6.7583618396046428E-3</v>
      </c>
      <c r="M29" s="331">
        <v>-6.7701992457759683E-3</v>
      </c>
      <c r="N29" s="365"/>
      <c r="O29" s="344" t="s">
        <v>255</v>
      </c>
      <c r="P29" s="384">
        <v>1.0702861072079834E-2</v>
      </c>
      <c r="Q29" s="330">
        <v>1.0690966492071394E-2</v>
      </c>
      <c r="R29" s="330">
        <v>1.0692328254477445E-2</v>
      </c>
      <c r="S29" s="330">
        <v>1.069083864487036E-2</v>
      </c>
      <c r="T29" s="331">
        <v>1.0692895652087276E-2</v>
      </c>
      <c r="U29" s="365"/>
      <c r="V29" s="380" t="s">
        <v>255</v>
      </c>
      <c r="W29" s="384">
        <v>1.5618067264176146E-2</v>
      </c>
      <c r="X29" s="330">
        <v>1.5618344455487774E-2</v>
      </c>
      <c r="Y29" s="330">
        <v>1.5618257492448429E-2</v>
      </c>
      <c r="Z29" s="330">
        <v>1.5618159660186762E-2</v>
      </c>
      <c r="AA29" s="331">
        <v>1.561822125813441E-2</v>
      </c>
      <c r="AB29" s="365"/>
      <c r="AC29" s="380" t="s">
        <v>255</v>
      </c>
      <c r="AD29" s="384">
        <v>2.0765982233872129E-2</v>
      </c>
      <c r="AE29" s="330">
        <v>2.0783820308495307E-2</v>
      </c>
      <c r="AF29" s="330">
        <v>2.0778223982675634E-2</v>
      </c>
      <c r="AG29" s="330">
        <v>2.0771928189475448E-2</v>
      </c>
      <c r="AH29" s="331">
        <v>2.0775892198361318E-2</v>
      </c>
      <c r="AI29" s="365"/>
      <c r="AJ29" s="380" t="s">
        <v>255</v>
      </c>
      <c r="AK29" s="384">
        <v>1.9601689112074879E-2</v>
      </c>
      <c r="AL29" s="330">
        <v>1.9607395571787204E-2</v>
      </c>
      <c r="AM29" s="330">
        <v>1.9603367482578547E-2</v>
      </c>
      <c r="AN29" s="330">
        <v>1.9607395571787204E-2</v>
      </c>
      <c r="AO29" s="331">
        <v>1.9601689112074772E-2</v>
      </c>
      <c r="AP29" s="365"/>
      <c r="AQ29" s="380" t="s">
        <v>255</v>
      </c>
      <c r="AR29" s="384">
        <v>1.3516160626836389E-2</v>
      </c>
      <c r="AS29" s="330">
        <v>1.3499294812957599E-2</v>
      </c>
      <c r="AT29" s="330">
        <v>1.351120007374533E-2</v>
      </c>
      <c r="AU29" s="330">
        <v>1.3499294812957599E-2</v>
      </c>
      <c r="AV29" s="331">
        <v>1.3506832703698539E-2</v>
      </c>
      <c r="AW29" s="365"/>
      <c r="AX29" s="380" t="s">
        <v>255</v>
      </c>
      <c r="AY29" s="384">
        <v>1.0795736926390105E-2</v>
      </c>
      <c r="AZ29" s="330">
        <v>1.0823467043647237E-2</v>
      </c>
      <c r="BA29" s="330">
        <v>1.0810389407897367E-2</v>
      </c>
      <c r="BB29" s="330">
        <v>1.0823467043647237E-2</v>
      </c>
      <c r="BC29" s="331">
        <v>1.0814243509152992E-2</v>
      </c>
      <c r="BD29" s="365"/>
      <c r="BE29" s="380" t="s">
        <v>255</v>
      </c>
      <c r="BF29" s="384">
        <v>7.3798792646617411E-3</v>
      </c>
      <c r="BG29" s="330">
        <v>7.3635330623662053E-3</v>
      </c>
      <c r="BH29" s="330">
        <v>7.3655119223599253E-3</v>
      </c>
      <c r="BI29" s="330">
        <v>7.3634456535990782E-3</v>
      </c>
      <c r="BJ29" s="331">
        <v>7.375168445205354E-3</v>
      </c>
      <c r="BK29" s="365"/>
      <c r="BL29" s="380" t="s">
        <v>255</v>
      </c>
      <c r="BM29" s="384">
        <v>5.9990504124686171E-3</v>
      </c>
      <c r="BN29" s="330">
        <v>5.9988325118760779E-3</v>
      </c>
      <c r="BO29" s="330">
        <v>6.0020671702736145E-3</v>
      </c>
      <c r="BP29" s="330">
        <v>5.9989523409266369E-3</v>
      </c>
      <c r="BQ29" s="331">
        <v>5.9945949854480251E-3</v>
      </c>
      <c r="BR29" s="365"/>
      <c r="BS29" s="380" t="s">
        <v>255</v>
      </c>
      <c r="BT29" s="384">
        <v>8.0212051564929453E-3</v>
      </c>
      <c r="BU29" s="330">
        <v>8.0104779440700481E-3</v>
      </c>
      <c r="BV29" s="330">
        <v>8.0117080046176372E-3</v>
      </c>
      <c r="BW29" s="330">
        <v>8.0104453403172446E-3</v>
      </c>
      <c r="BX29" s="331">
        <v>8.0122205298180146E-3</v>
      </c>
      <c r="BY29" s="365"/>
      <c r="BZ29" s="380" t="s">
        <v>255</v>
      </c>
      <c r="CA29" s="384">
        <v>9.9783410877586753E-3</v>
      </c>
      <c r="CB29" s="330">
        <v>9.9893041264679603E-3</v>
      </c>
      <c r="CC29" s="330">
        <v>9.9911916446457031E-3</v>
      </c>
      <c r="CD29" s="330">
        <v>9.9892185594796772E-3</v>
      </c>
      <c r="CE29" s="331">
        <v>9.991710712789599E-3</v>
      </c>
      <c r="CF29" s="365"/>
      <c r="CG29" s="380" t="s">
        <v>255</v>
      </c>
      <c r="CH29" s="384">
        <v>0.19000814642490557</v>
      </c>
      <c r="CI29" s="330">
        <v>0.19000795739057744</v>
      </c>
      <c r="CJ29" s="330">
        <v>0.18999800657829163</v>
      </c>
      <c r="CK29" s="330">
        <v>0.18999746812203838</v>
      </c>
      <c r="CL29" s="331">
        <v>0.1899941754769931</v>
      </c>
      <c r="CM29" s="365"/>
      <c r="CN29" s="380" t="s">
        <v>255</v>
      </c>
      <c r="CO29" s="384">
        <v>5.9846934235116079E-3</v>
      </c>
      <c r="CP29" s="330">
        <v>5.9980421820770751E-3</v>
      </c>
      <c r="CQ29" s="330">
        <v>5.9991205477731204E-3</v>
      </c>
      <c r="CR29" s="330">
        <v>5.9980955601633985E-3</v>
      </c>
      <c r="CS29" s="331">
        <v>5.9995698701452195E-3</v>
      </c>
      <c r="CT29" s="365"/>
      <c r="CU29" s="380" t="s">
        <v>255</v>
      </c>
      <c r="CV29" s="384">
        <v>6.0154366720480577E-3</v>
      </c>
      <c r="CW29" s="330">
        <v>5.9976646261632391E-3</v>
      </c>
      <c r="CX29" s="330">
        <v>5.9945674232726497E-3</v>
      </c>
      <c r="CY29" s="330">
        <v>6.0065638739240498E-3</v>
      </c>
      <c r="CZ29" s="331">
        <v>6.0006487187804821E-3</v>
      </c>
      <c r="DA29" s="365"/>
      <c r="DB29" s="380" t="s">
        <v>255</v>
      </c>
      <c r="DC29" s="384">
        <v>2.4929103739365632E-2</v>
      </c>
      <c r="DD29" s="330">
        <v>2.4920419971509396E-2</v>
      </c>
      <c r="DE29" s="330">
        <v>2.4931980178558522E-2</v>
      </c>
      <c r="DF29" s="330">
        <v>2.4920419971509396E-2</v>
      </c>
      <c r="DG29" s="331">
        <v>2.492928641566396E-2</v>
      </c>
      <c r="DH29" s="365"/>
      <c r="DI29" s="380" t="s">
        <v>255</v>
      </c>
      <c r="DJ29" s="384">
        <v>-5.5766467194301287E-4</v>
      </c>
      <c r="DK29" s="330">
        <v>-5.4909228182150444E-4</v>
      </c>
      <c r="DL29" s="330">
        <v>-5.5514620532341632E-4</v>
      </c>
      <c r="DM29" s="330">
        <v>-5.4909228182150444E-4</v>
      </c>
      <c r="DN29" s="331">
        <v>-5.5051906082876842E-4</v>
      </c>
      <c r="DO29" s="365"/>
      <c r="DP29" s="380" t="s">
        <v>255</v>
      </c>
      <c r="DQ29" s="384">
        <v>3.9787969182565323E-2</v>
      </c>
      <c r="DR29" s="330">
        <v>3.9796724238574235E-2</v>
      </c>
      <c r="DS29" s="330">
        <v>3.9800844290936971E-2</v>
      </c>
      <c r="DT29" s="330">
        <v>3.9805308519039836E-2</v>
      </c>
      <c r="DU29" s="330">
        <v>3.9795122718916012E-2</v>
      </c>
      <c r="DV29" s="365"/>
      <c r="DW29" s="380" t="s">
        <v>255</v>
      </c>
      <c r="DX29" s="384">
        <v>7.0586778394667107E-3</v>
      </c>
      <c r="DY29" s="330">
        <v>7.0503929727230401E-3</v>
      </c>
      <c r="DZ29" s="330">
        <v>-3.2372109286220661E-2</v>
      </c>
      <c r="EA29" s="330">
        <v>-3.2378703696059594E-2</v>
      </c>
      <c r="EB29" s="330">
        <v>-3.2369250244231297E-2</v>
      </c>
      <c r="EC29" s="365"/>
      <c r="ED29" s="380" t="s">
        <v>255</v>
      </c>
      <c r="EE29" s="384">
        <v>5.9434754985345792E-3</v>
      </c>
      <c r="EF29" s="330">
        <v>5.935301929792928E-3</v>
      </c>
      <c r="EG29" s="330">
        <v>1.1543171461265132E-2</v>
      </c>
      <c r="EH29" s="330">
        <v>1.1543679131792448E-2</v>
      </c>
      <c r="EI29" s="330">
        <v>1.1539363948552794E-2</v>
      </c>
      <c r="EJ29" s="365"/>
      <c r="EK29" s="380" t="s">
        <v>255</v>
      </c>
      <c r="EL29" s="384">
        <v>4.217346127987273E-3</v>
      </c>
      <c r="EM29" s="330">
        <v>4.2214724626343158E-3</v>
      </c>
      <c r="EN29" s="330">
        <v>-4.1706358656823025E-2</v>
      </c>
      <c r="EO29" s="330">
        <v>-4.1708839406207676E-2</v>
      </c>
      <c r="EP29" s="330">
        <v>-4.1708839406207766E-2</v>
      </c>
      <c r="EQ29" s="365"/>
      <c r="ER29" s="380" t="s">
        <v>255</v>
      </c>
      <c r="ES29" s="384">
        <v>3.2055183607223392E-3</v>
      </c>
      <c r="ET29" s="330">
        <v>3.2136596766863894E-3</v>
      </c>
      <c r="EU29" s="330">
        <v>-1.1866670808611139E-2</v>
      </c>
      <c r="EV29" s="330">
        <v>-1.1864630550543518E-2</v>
      </c>
      <c r="EW29" s="330">
        <v>-1.1860229723188011E-2</v>
      </c>
      <c r="EX29" s="365"/>
      <c r="EY29" s="380" t="s">
        <v>255</v>
      </c>
      <c r="EZ29" s="384">
        <v>-1.2497977673515626E-2</v>
      </c>
      <c r="FA29" s="330">
        <v>-1.2489888367578106E-2</v>
      </c>
      <c r="FB29" s="330">
        <v>-4.4431869387070722E-2</v>
      </c>
      <c r="FC29" s="330">
        <v>-4.4438704160617189E-2</v>
      </c>
      <c r="FD29" s="330">
        <v>-4.4439990795792875E-2</v>
      </c>
      <c r="FE29" s="365"/>
      <c r="FF29" s="380" t="s">
        <v>255</v>
      </c>
      <c r="FG29" s="384">
        <v>1.4704075363506056E-2</v>
      </c>
      <c r="FH29" s="330">
        <v>1.4695763294996604E-2</v>
      </c>
      <c r="FI29" s="330">
        <v>-0.20297849474157503</v>
      </c>
      <c r="FJ29" s="330">
        <v>-0.20296798970898042</v>
      </c>
      <c r="FK29" s="330">
        <v>-0.20296891264157096</v>
      </c>
      <c r="FL29" s="365"/>
      <c r="FM29" s="380" t="s">
        <v>255</v>
      </c>
      <c r="FN29" s="384">
        <v>2.4420763703882687E-3</v>
      </c>
      <c r="FO29" s="330">
        <v>2.4380398805198852E-3</v>
      </c>
      <c r="FP29" s="330">
        <v>-2.3390847299039472E-4</v>
      </c>
      <c r="FQ29" s="330">
        <v>-2.3390718562866275E-4</v>
      </c>
      <c r="FR29" s="330">
        <v>-2.3585595243892773E-4</v>
      </c>
      <c r="FS29" s="365"/>
      <c r="FT29" s="380" t="s">
        <v>255</v>
      </c>
      <c r="FU29" s="384">
        <v>-1.3287966337152449E-3</v>
      </c>
      <c r="FV29" s="330">
        <v>-1.3207486389847148E-3</v>
      </c>
      <c r="FW29" s="330">
        <v>6.1298358128844856E-2</v>
      </c>
      <c r="FX29" s="330">
        <v>6.1286322586682873E-2</v>
      </c>
      <c r="FY29" s="330">
        <v>6.1290221951866307E-2</v>
      </c>
      <c r="FZ29" s="365"/>
      <c r="GA29" s="380" t="s">
        <v>255</v>
      </c>
      <c r="GB29" s="384">
        <v>2.7216095800657678E-3</v>
      </c>
      <c r="GC29" s="330">
        <v>2.7095026127347652E-3</v>
      </c>
      <c r="GD29" s="330">
        <v>-2.5935291447814058E-5</v>
      </c>
      <c r="GE29" s="330">
        <v>-2.2045126373666888E-5</v>
      </c>
      <c r="GF29" s="330">
        <v>-2.75563067200396E-5</v>
      </c>
      <c r="GG29" s="365"/>
      <c r="GH29" s="380" t="s">
        <v>255</v>
      </c>
      <c r="GI29" s="384">
        <v>4.5639149141501103E-3</v>
      </c>
      <c r="GJ29" s="330">
        <v>4.5840571318278688E-3</v>
      </c>
      <c r="GK29" s="330">
        <v>0</v>
      </c>
      <c r="GL29" s="330">
        <v>1.1022806185988806E-5</v>
      </c>
      <c r="GM29" s="330">
        <v>9.1856886970017025E-6</v>
      </c>
      <c r="GN29" s="365"/>
      <c r="GO29" s="380" t="s">
        <v>255</v>
      </c>
      <c r="GP29" s="384">
        <v>9.4065846092265502E-3</v>
      </c>
      <c r="GQ29" s="330">
        <v>9.3824551291286796E-3</v>
      </c>
      <c r="GR29" s="330">
        <v>3.9954352703175933E-2</v>
      </c>
      <c r="GS29" s="330">
        <v>3.9946209298736809E-2</v>
      </c>
      <c r="GT29" s="330">
        <v>3.9950030312494222E-2</v>
      </c>
    </row>
    <row r="30" spans="1:202" x14ac:dyDescent="0.25">
      <c r="A30" s="345" t="s">
        <v>281</v>
      </c>
      <c r="B30" s="384">
        <v>-2.998487140695923E-2</v>
      </c>
      <c r="C30" s="330">
        <v>-2.999055987219516E-2</v>
      </c>
      <c r="D30" s="330">
        <v>-2.9997998227001086E-2</v>
      </c>
      <c r="E30" s="330">
        <v>-2.9995138551288224E-2</v>
      </c>
      <c r="F30" s="331">
        <v>-3.0009013844860585E-2</v>
      </c>
      <c r="G30" s="365"/>
      <c r="H30" s="345" t="s">
        <v>281</v>
      </c>
      <c r="I30" s="384">
        <v>0</v>
      </c>
      <c r="J30" s="330">
        <v>0</v>
      </c>
      <c r="K30" s="330">
        <v>0</v>
      </c>
      <c r="L30" s="330">
        <v>0</v>
      </c>
      <c r="M30" s="331">
        <v>0</v>
      </c>
      <c r="N30" s="365"/>
      <c r="O30" s="345" t="s">
        <v>281</v>
      </c>
      <c r="P30" s="384">
        <v>7.7045447456253391E-3</v>
      </c>
      <c r="Q30" s="330">
        <v>7.685781304586475E-3</v>
      </c>
      <c r="R30" s="330">
        <v>0</v>
      </c>
      <c r="S30" s="330">
        <v>0</v>
      </c>
      <c r="T30" s="331">
        <v>0</v>
      </c>
      <c r="U30" s="365"/>
      <c r="V30" s="381" t="s">
        <v>281</v>
      </c>
      <c r="W30" s="384">
        <v>1.259827895746918E-2</v>
      </c>
      <c r="X30" s="330">
        <v>1.2604625823386737E-2</v>
      </c>
      <c r="Y30" s="330">
        <v>1.2617924528301974E-2</v>
      </c>
      <c r="Z30" s="330">
        <v>1.2617150303212612E-2</v>
      </c>
      <c r="AA30" s="331">
        <v>1.2623467746987733E-2</v>
      </c>
      <c r="AB30" s="365"/>
      <c r="AC30" s="381" t="s">
        <v>281</v>
      </c>
      <c r="AD30" s="384">
        <v>1.7791092226332017E-2</v>
      </c>
      <c r="AE30" s="330">
        <v>1.7778973368222789E-2</v>
      </c>
      <c r="AF30" s="330">
        <v>1.777396063817387E-2</v>
      </c>
      <c r="AG30" s="330">
        <v>1.7768099085610931E-2</v>
      </c>
      <c r="AH30" s="331">
        <v>1.776600022684378E-2</v>
      </c>
      <c r="AI30" s="365"/>
      <c r="AJ30" s="381" t="s">
        <v>281</v>
      </c>
      <c r="AK30" s="384">
        <v>1.6590358912749778E-2</v>
      </c>
      <c r="AL30" s="330">
        <v>1.6608678936998376E-2</v>
      </c>
      <c r="AM30" s="330">
        <v>1.6605575182001592E-2</v>
      </c>
      <c r="AN30" s="330">
        <v>1.6609215245273885E-2</v>
      </c>
      <c r="AO30" s="331">
        <v>1.6609213219054637E-2</v>
      </c>
      <c r="AP30" s="365"/>
      <c r="AQ30" s="381" t="s">
        <v>281</v>
      </c>
      <c r="AR30" s="384">
        <v>1.0506693340127594E-2</v>
      </c>
      <c r="AS30" s="330">
        <v>1.0512602217672718E-2</v>
      </c>
      <c r="AT30" s="330">
        <v>1.0509410420764144E-2</v>
      </c>
      <c r="AU30" s="330">
        <v>1.0509405444847122E-2</v>
      </c>
      <c r="AV30" s="331">
        <v>1.0509407458908751E-2</v>
      </c>
      <c r="AW30" s="365"/>
      <c r="AX30" s="381" t="s">
        <v>281</v>
      </c>
      <c r="AY30" s="384">
        <v>7.8063327778265532E-3</v>
      </c>
      <c r="AZ30" s="330">
        <v>7.8121345371192754E-3</v>
      </c>
      <c r="BA30" s="330">
        <v>7.8106508875739836E-3</v>
      </c>
      <c r="BB30" s="330">
        <v>7.8106508875739914E-3</v>
      </c>
      <c r="BC30" s="331">
        <v>7.8106508875739238E-3</v>
      </c>
      <c r="BD30" s="365"/>
      <c r="BE30" s="381" t="s">
        <v>281</v>
      </c>
      <c r="BF30" s="384">
        <v>4.3771975630983876E-3</v>
      </c>
      <c r="BG30" s="330">
        <v>4.3655310063126116E-3</v>
      </c>
      <c r="BH30" s="330">
        <v>4.37019589423369E-3</v>
      </c>
      <c r="BI30" s="330">
        <v>4.3701972757162148E-3</v>
      </c>
      <c r="BJ30" s="331">
        <v>4.3701953186159716E-3</v>
      </c>
      <c r="BK30" s="365"/>
      <c r="BL30" s="381" t="s">
        <v>281</v>
      </c>
      <c r="BM30" s="384">
        <v>2.9989415058806986E-3</v>
      </c>
      <c r="BN30" s="330">
        <v>2.9989530942505708E-3</v>
      </c>
      <c r="BO30" s="330">
        <v>2.9989543252808915E-3</v>
      </c>
      <c r="BP30" s="330">
        <v>2.9989536334201938E-3</v>
      </c>
      <c r="BQ30" s="331">
        <v>2.9989594850178877E-3</v>
      </c>
      <c r="BR30" s="365"/>
      <c r="BS30" s="381" t="s">
        <v>281</v>
      </c>
      <c r="BT30" s="384">
        <v>5.0192502698655564E-3</v>
      </c>
      <c r="BU30" s="330">
        <v>5.0019715068590617E-3</v>
      </c>
      <c r="BV30" s="330">
        <v>5.0140720620570041E-3</v>
      </c>
      <c r="BW30" s="330">
        <v>5.0044718607548657E-3</v>
      </c>
      <c r="BX30" s="331">
        <v>5.0083534726145318E-3</v>
      </c>
      <c r="BY30" s="365"/>
      <c r="BZ30" s="381" t="s">
        <v>281</v>
      </c>
      <c r="CA30" s="384">
        <v>6.9804005845439084E-3</v>
      </c>
      <c r="CB30" s="330">
        <v>6.997707631295323E-3</v>
      </c>
      <c r="CC30" s="330">
        <v>6.9855906994514688E-3</v>
      </c>
      <c r="CD30" s="330">
        <v>6.9952098169756612E-3</v>
      </c>
      <c r="CE30" s="331">
        <v>6.9913108194314833E-3</v>
      </c>
      <c r="CF30" s="365"/>
      <c r="CG30" s="381" t="s">
        <v>281</v>
      </c>
      <c r="CH30" s="384">
        <v>6.8247380267071348E-2</v>
      </c>
      <c r="CI30" s="330">
        <v>6.8264459637953814E-2</v>
      </c>
      <c r="CJ30" s="330">
        <v>8.1005696283200035E-2</v>
      </c>
      <c r="CK30" s="330">
        <v>8.1004340499527955E-2</v>
      </c>
      <c r="CL30" s="331">
        <v>8.0996668101129501E-2</v>
      </c>
      <c r="CM30" s="365"/>
      <c r="CN30" s="381" t="s">
        <v>281</v>
      </c>
      <c r="CO30" s="384">
        <v>6.0014384273194561E-2</v>
      </c>
      <c r="CP30" s="330">
        <v>5.9986787989856662E-2</v>
      </c>
      <c r="CQ30" s="330">
        <v>5.9992980344965925E-2</v>
      </c>
      <c r="CR30" s="330">
        <v>5.9997442836746503E-2</v>
      </c>
      <c r="CS30" s="331">
        <v>6.0004972297201239E-2</v>
      </c>
      <c r="CT30" s="365"/>
      <c r="CU30" s="381" t="s">
        <v>281</v>
      </c>
      <c r="CV30" s="384">
        <v>7.1166507513695521E-2</v>
      </c>
      <c r="CW30" s="330">
        <v>7.1187326605283305E-2</v>
      </c>
      <c r="CX30" s="330">
        <v>7.117854355384208E-2</v>
      </c>
      <c r="CY30" s="330">
        <v>7.1176559280293566E-2</v>
      </c>
      <c r="CZ30" s="331">
        <v>7.117488398586054E-2</v>
      </c>
      <c r="DA30" s="365"/>
      <c r="DB30" s="381" t="s">
        <v>281</v>
      </c>
      <c r="DC30" s="384">
        <v>4.5981325951298183E-3</v>
      </c>
      <c r="DD30" s="330">
        <v>4.5980894469153984E-3</v>
      </c>
      <c r="DE30" s="330">
        <v>-4.2944988463364132E-3</v>
      </c>
      <c r="DF30" s="330">
        <v>-4.2884221984499406E-3</v>
      </c>
      <c r="DG30" s="331">
        <v>-4.293120840794821E-3</v>
      </c>
      <c r="DH30" s="365"/>
      <c r="DI30" s="381" t="s">
        <v>281</v>
      </c>
      <c r="DJ30" s="384">
        <v>9.1541730885992215E-3</v>
      </c>
      <c r="DK30" s="330">
        <v>9.1354057689433318E-3</v>
      </c>
      <c r="DL30" s="330">
        <v>9.4243391875110886E-3</v>
      </c>
      <c r="DM30" s="330">
        <v>9.4242712682241856E-3</v>
      </c>
      <c r="DN30" s="331">
        <v>9.4243304798554937E-3</v>
      </c>
      <c r="DO30" s="365"/>
      <c r="DP30" s="381" t="s">
        <v>281</v>
      </c>
      <c r="DQ30" s="384">
        <v>1.4138936455778251E-2</v>
      </c>
      <c r="DR30" s="330">
        <v>1.4162208193716962E-2</v>
      </c>
      <c r="DS30" s="330">
        <v>2.2923485863667326E-2</v>
      </c>
      <c r="DT30" s="330">
        <v>2.2920576235423897E-2</v>
      </c>
      <c r="DU30" s="330">
        <v>2.2920718898311706E-2</v>
      </c>
      <c r="DV30" s="365"/>
      <c r="DW30" s="381" t="s">
        <v>281</v>
      </c>
      <c r="DX30" s="384">
        <v>2.0901312036508898E-2</v>
      </c>
      <c r="DY30" s="330">
        <v>2.0901025884414462E-2</v>
      </c>
      <c r="DZ30" s="330">
        <v>2.0895746759870756E-2</v>
      </c>
      <c r="EA30" s="330">
        <v>2.0891898798875427E-2</v>
      </c>
      <c r="EB30" s="330">
        <v>2.0898110681797352E-2</v>
      </c>
      <c r="EC30" s="365"/>
      <c r="ED30" s="381" t="s">
        <v>281</v>
      </c>
      <c r="EE30" s="384">
        <v>8.8062403611899546E-3</v>
      </c>
      <c r="EF30" s="330">
        <v>8.7793015895720646E-3</v>
      </c>
      <c r="EG30" s="330">
        <v>8.7930581120168431E-3</v>
      </c>
      <c r="EH30" s="330">
        <v>8.7883203847906877E-3</v>
      </c>
      <c r="EI30" s="330">
        <v>8.7942805885105804E-3</v>
      </c>
      <c r="EJ30" s="365"/>
      <c r="EK30" s="381" t="s">
        <v>281</v>
      </c>
      <c r="EL30" s="384">
        <v>4.2095934418964823E-3</v>
      </c>
      <c r="EM30" s="330">
        <v>4.2185118224679994E-3</v>
      </c>
      <c r="EN30" s="330">
        <v>-4.4405751165142719E-2</v>
      </c>
      <c r="EO30" s="330">
        <v>-4.4409585593250298E-2</v>
      </c>
      <c r="EP30" s="330">
        <v>-4.441523145549605E-2</v>
      </c>
      <c r="EQ30" s="365"/>
      <c r="ER30" s="381" t="s">
        <v>281</v>
      </c>
      <c r="ES30" s="384">
        <v>3.2211803640374618E-3</v>
      </c>
      <c r="ET30" s="330">
        <v>3.2123693871788516E-3</v>
      </c>
      <c r="EU30" s="330">
        <v>4.0610133985074008E-2</v>
      </c>
      <c r="EV30" s="330">
        <v>4.0612102944586101E-2</v>
      </c>
      <c r="EW30" s="330">
        <v>4.061364865909263E-2</v>
      </c>
      <c r="EX30" s="365"/>
      <c r="EY30" s="381" t="s">
        <v>281</v>
      </c>
      <c r="EZ30" s="384">
        <v>2.0232675771371116E-3</v>
      </c>
      <c r="FA30" s="330">
        <v>2.0232942749568552E-3</v>
      </c>
      <c r="FB30" s="330">
        <v>-0.10247027491769248</v>
      </c>
      <c r="FC30" s="330">
        <v>-0.10246515275747738</v>
      </c>
      <c r="FD30" s="330">
        <v>-0.10246648594452086</v>
      </c>
      <c r="FE30" s="365"/>
      <c r="FF30" s="381" t="s">
        <v>281</v>
      </c>
      <c r="FG30" s="384">
        <v>0</v>
      </c>
      <c r="FH30" s="330">
        <v>0</v>
      </c>
      <c r="FI30" s="330">
        <v>-1.1331643321923863E-2</v>
      </c>
      <c r="FJ30" s="330">
        <v>-1.1329897623799816E-2</v>
      </c>
      <c r="FK30" s="330">
        <v>-1.1331552589856349E-2</v>
      </c>
      <c r="FL30" s="365"/>
      <c r="FM30" s="381" t="s">
        <v>281</v>
      </c>
      <c r="FN30" s="384">
        <v>2.4361872572043405E-3</v>
      </c>
      <c r="FO30" s="330">
        <v>2.4406089231471324E-3</v>
      </c>
      <c r="FP30" s="330">
        <v>2.0654370148054518E-2</v>
      </c>
      <c r="FQ30" s="330">
        <v>2.0655936765562523E-2</v>
      </c>
      <c r="FR30" s="330">
        <v>2.0657645276575817E-2</v>
      </c>
      <c r="FS30" s="365"/>
      <c r="FT30" s="381" t="s">
        <v>281</v>
      </c>
      <c r="FU30" s="384">
        <v>-1.3355519551605151E-3</v>
      </c>
      <c r="FV30" s="330">
        <v>-1.3136691655573462E-3</v>
      </c>
      <c r="FW30" s="330">
        <v>3.4614894823973529E-2</v>
      </c>
      <c r="FX30" s="330">
        <v>3.4612084282921028E-2</v>
      </c>
      <c r="FY30" s="330">
        <v>3.4612084282920952E-2</v>
      </c>
      <c r="FZ30" s="365"/>
      <c r="GA30" s="381" t="s">
        <v>281</v>
      </c>
      <c r="GB30" s="384">
        <v>2.7185232280271176E-3</v>
      </c>
      <c r="GC30" s="330">
        <v>2.7009488398198386E-3</v>
      </c>
      <c r="GD30" s="330">
        <v>-4.7197574102876907E-2</v>
      </c>
      <c r="GE30" s="330">
        <v>-4.7203728362183853E-2</v>
      </c>
      <c r="GF30" s="330">
        <v>-4.7203728362183783E-2</v>
      </c>
      <c r="GG30" s="365"/>
      <c r="GH30" s="381" t="s">
        <v>281</v>
      </c>
      <c r="GI30" s="384">
        <v>4.569604477775051E-3</v>
      </c>
      <c r="GJ30" s="330">
        <v>4.582742999072964E-3</v>
      </c>
      <c r="GK30" s="330">
        <v>2.2982701318833662E-2</v>
      </c>
      <c r="GL30" s="330">
        <v>2.2989308923205897E-2</v>
      </c>
      <c r="GM30" s="330">
        <v>2.2989308923205897E-2</v>
      </c>
      <c r="GN30" s="365"/>
      <c r="GO30" s="381" t="s">
        <v>281</v>
      </c>
      <c r="GP30" s="384">
        <v>9.4023418795977746E-3</v>
      </c>
      <c r="GQ30" s="330">
        <v>9.3848484320860591E-3</v>
      </c>
      <c r="GR30" s="330">
        <v>-1.8735362997658135E-2</v>
      </c>
      <c r="GS30" s="330">
        <v>-1.8735362997658014E-2</v>
      </c>
      <c r="GT30" s="330">
        <v>-1.8735362997658052E-2</v>
      </c>
    </row>
    <row r="31" spans="1:202" x14ac:dyDescent="0.25">
      <c r="A31" s="345" t="s">
        <v>252</v>
      </c>
      <c r="B31" s="384">
        <v>-1.9455498705072405E-2</v>
      </c>
      <c r="C31" s="330">
        <v>-1.9480519480519431E-2</v>
      </c>
      <c r="D31" s="330">
        <v>-1.9484862446680459E-2</v>
      </c>
      <c r="E31" s="330">
        <v>-1.9480519480519431E-2</v>
      </c>
      <c r="F31" s="331">
        <v>-1.9480519480519383E-2</v>
      </c>
      <c r="G31" s="365"/>
      <c r="H31" s="345" t="s">
        <v>252</v>
      </c>
      <c r="I31" s="384">
        <v>0</v>
      </c>
      <c r="J31" s="330">
        <v>0</v>
      </c>
      <c r="K31" s="330">
        <v>0</v>
      </c>
      <c r="L31" s="330">
        <v>0</v>
      </c>
      <c r="M31" s="331">
        <v>2.1473789093745902E-6</v>
      </c>
      <c r="N31" s="365"/>
      <c r="O31" s="345" t="s">
        <v>252</v>
      </c>
      <c r="P31" s="384">
        <v>7.6660439348064024E-3</v>
      </c>
      <c r="Q31" s="330">
        <v>7.7047955265802798E-3</v>
      </c>
      <c r="R31" s="330">
        <v>7.6850785181591221E-3</v>
      </c>
      <c r="S31" s="330">
        <v>7.691911253124472E-3</v>
      </c>
      <c r="T31" s="331">
        <v>7.6897473614137464E-3</v>
      </c>
      <c r="U31" s="365"/>
      <c r="V31" s="381" t="s">
        <v>252</v>
      </c>
      <c r="W31" s="384">
        <v>1.5630993479094885E-2</v>
      </c>
      <c r="X31" s="330">
        <v>1.5598629366337704E-2</v>
      </c>
      <c r="Y31" s="330">
        <v>1.5613953278478912E-2</v>
      </c>
      <c r="Z31" s="330">
        <v>1.5611614734500309E-2</v>
      </c>
      <c r="AA31" s="331">
        <v>1.5611614734500311E-2</v>
      </c>
      <c r="AB31" s="365"/>
      <c r="AC31" s="381" t="s">
        <v>252</v>
      </c>
      <c r="AD31" s="384">
        <v>2.0772353885374267E-2</v>
      </c>
      <c r="AE31" s="330">
        <v>2.0772484640950748E-2</v>
      </c>
      <c r="AF31" s="330">
        <v>2.0779951715864282E-2</v>
      </c>
      <c r="AG31" s="330">
        <v>2.0772484640950748E-2</v>
      </c>
      <c r="AH31" s="331">
        <v>2.0772484640950821E-2</v>
      </c>
      <c r="AI31" s="365"/>
      <c r="AJ31" s="381" t="s">
        <v>252</v>
      </c>
      <c r="AK31" s="384">
        <v>1.96096568310055E-2</v>
      </c>
      <c r="AL31" s="330">
        <v>1.960977775585207E-2</v>
      </c>
      <c r="AM31" s="330">
        <v>1.9602437608821809E-2</v>
      </c>
      <c r="AN31" s="330">
        <v>1.960977775585207E-2</v>
      </c>
      <c r="AO31" s="331">
        <v>1.9605666691332957E-2</v>
      </c>
      <c r="AP31" s="365"/>
      <c r="AQ31" s="381" t="s">
        <v>252</v>
      </c>
      <c r="AR31" s="384">
        <v>1.3517191327224976E-2</v>
      </c>
      <c r="AS31" s="330">
        <v>1.3523321076059549E-2</v>
      </c>
      <c r="AT31" s="330">
        <v>1.3519090378676836E-2</v>
      </c>
      <c r="AU31" s="330">
        <v>1.3511225082252708E-2</v>
      </c>
      <c r="AV31" s="331">
        <v>1.3517327580993168E-2</v>
      </c>
      <c r="AW31" s="365"/>
      <c r="AX31" s="381" t="s">
        <v>252</v>
      </c>
      <c r="AY31" s="384">
        <v>1.0562119584675867E-2</v>
      </c>
      <c r="AZ31" s="330">
        <v>1.0574054183076756E-2</v>
      </c>
      <c r="BA31" s="330">
        <v>1.0572724336923059E-2</v>
      </c>
      <c r="BB31" s="330">
        <v>1.0574180381673029E-2</v>
      </c>
      <c r="BC31" s="331">
        <v>1.0572170228848196E-2</v>
      </c>
      <c r="BD31" s="365"/>
      <c r="BE31" s="381" t="s">
        <v>252</v>
      </c>
      <c r="BF31" s="384">
        <v>7.3811632713315619E-3</v>
      </c>
      <c r="BG31" s="330">
        <v>7.3692663800840963E-3</v>
      </c>
      <c r="BH31" s="330">
        <v>7.3637702503681251E-3</v>
      </c>
      <c r="BI31" s="330">
        <v>7.3693534100974425E-3</v>
      </c>
      <c r="BJ31" s="331">
        <v>7.3713217203031289E-3</v>
      </c>
      <c r="BK31" s="365"/>
      <c r="BL31" s="381" t="s">
        <v>252</v>
      </c>
      <c r="BM31" s="384">
        <v>5.9788980070340581E-3</v>
      </c>
      <c r="BN31" s="330">
        <v>6.0023446658851167E-3</v>
      </c>
      <c r="BO31" s="330">
        <v>5.9996689837802366E-3</v>
      </c>
      <c r="BP31" s="330">
        <v>6.0024150341739108E-3</v>
      </c>
      <c r="BQ31" s="331">
        <v>5.9984954913588316E-3</v>
      </c>
      <c r="BR31" s="365"/>
      <c r="BS31" s="381" t="s">
        <v>252</v>
      </c>
      <c r="BT31" s="384">
        <v>8.0118867264887539E-3</v>
      </c>
      <c r="BU31" s="330">
        <v>7.9942199226215611E-3</v>
      </c>
      <c r="BV31" s="330">
        <v>8.0066905222172385E-3</v>
      </c>
      <c r="BW31" s="330">
        <v>8.0059666010185229E-3</v>
      </c>
      <c r="BX31" s="331">
        <v>8.0079244073687928E-3</v>
      </c>
      <c r="BY31" s="365"/>
      <c r="BZ31" s="381" t="s">
        <v>252</v>
      </c>
      <c r="CA31" s="384">
        <v>1.0000289025694324E-2</v>
      </c>
      <c r="CB31" s="330">
        <v>9.9886702582718517E-3</v>
      </c>
      <c r="CC31" s="330">
        <v>9.9968717272146436E-3</v>
      </c>
      <c r="CD31" s="330">
        <v>9.9886702582718517E-3</v>
      </c>
      <c r="CE31" s="331">
        <v>9.9848166046228749E-3</v>
      </c>
      <c r="CF31" s="365"/>
      <c r="CG31" s="381" t="s">
        <v>252</v>
      </c>
      <c r="CH31" s="384">
        <v>2.9989984260981595E-2</v>
      </c>
      <c r="CI31" s="330">
        <v>3.0013049151805162E-2</v>
      </c>
      <c r="CJ31" s="330">
        <v>3.0003501306256525E-2</v>
      </c>
      <c r="CK31" s="330">
        <v>3.0001602527414708E-2</v>
      </c>
      <c r="CL31" s="331">
        <v>3.0005532556231885E-2</v>
      </c>
      <c r="CM31" s="365"/>
      <c r="CN31" s="381" t="s">
        <v>252</v>
      </c>
      <c r="CO31" s="384">
        <v>6.0011668935626275E-2</v>
      </c>
      <c r="CP31" s="330">
        <v>5.9988442389758194E-2</v>
      </c>
      <c r="CQ31" s="330">
        <v>5.9997908113903181E-2</v>
      </c>
      <c r="CR31" s="330">
        <v>6.0000222264205469E-2</v>
      </c>
      <c r="CS31" s="331">
        <v>6.0000222264205469E-2</v>
      </c>
      <c r="CT31" s="365"/>
      <c r="CU31" s="381" t="s">
        <v>252</v>
      </c>
      <c r="CV31" s="384">
        <v>3.5308715237504312E-2</v>
      </c>
      <c r="CW31" s="330">
        <v>3.5303510929846044E-2</v>
      </c>
      <c r="CX31" s="330">
        <v>3.5300837776085378E-2</v>
      </c>
      <c r="CY31" s="330">
        <v>3.5303510929846044E-2</v>
      </c>
      <c r="CZ31" s="331">
        <v>3.5303510929846051E-2</v>
      </c>
      <c r="DA31" s="365"/>
      <c r="DB31" s="381" t="s">
        <v>252</v>
      </c>
      <c r="DC31" s="384">
        <v>5.9923922672086172E-3</v>
      </c>
      <c r="DD31" s="330">
        <v>6.0028763782645758E-3</v>
      </c>
      <c r="DE31" s="330">
        <v>6.0077733230342652E-3</v>
      </c>
      <c r="DF31" s="330">
        <v>6.0028763782645758E-3</v>
      </c>
      <c r="DG31" s="331">
        <v>6.0028763782646157E-3</v>
      </c>
      <c r="DH31" s="365"/>
      <c r="DI31" s="381" t="s">
        <v>252</v>
      </c>
      <c r="DJ31" s="384">
        <v>9.1422355744327482E-3</v>
      </c>
      <c r="DK31" s="330">
        <v>9.1577747850409529E-3</v>
      </c>
      <c r="DL31" s="330">
        <v>-6.113271014369108E-2</v>
      </c>
      <c r="DM31" s="330">
        <v>-6.1131254532269752E-2</v>
      </c>
      <c r="DN31" s="331">
        <v>-6.1131254532269676E-2</v>
      </c>
      <c r="DO31" s="365"/>
      <c r="DP31" s="381" t="s">
        <v>252</v>
      </c>
      <c r="DQ31" s="384">
        <v>1.0881560374695263E-2</v>
      </c>
      <c r="DR31" s="330">
        <v>1.0860861888434969E-2</v>
      </c>
      <c r="DS31" s="330">
        <v>-3.0869085480625655E-2</v>
      </c>
      <c r="DT31" s="330">
        <v>-3.0862086087234675E-2</v>
      </c>
      <c r="DU31" s="330">
        <v>-3.0865764085815046E-2</v>
      </c>
      <c r="DV31" s="365"/>
      <c r="DW31" s="381" t="s">
        <v>252</v>
      </c>
      <c r="DX31" s="384">
        <v>7.0324202188429222E-3</v>
      </c>
      <c r="DY31" s="330">
        <v>7.0476886830773628E-3</v>
      </c>
      <c r="DZ31" s="330">
        <v>2.4753204655959794E-2</v>
      </c>
      <c r="EA31" s="330">
        <v>2.4751798888787566E-2</v>
      </c>
      <c r="EB31" s="330">
        <v>2.4755687963718354E-2</v>
      </c>
      <c r="EC31" s="365"/>
      <c r="ED31" s="381" t="s">
        <v>252</v>
      </c>
      <c r="EE31" s="384">
        <v>5.9496798265515974E-3</v>
      </c>
      <c r="EF31" s="330">
        <v>5.9294516265655526E-3</v>
      </c>
      <c r="EG31" s="330">
        <v>5.4035683942226041E-2</v>
      </c>
      <c r="EH31" s="330">
        <v>5.4029731351243372E-2</v>
      </c>
      <c r="EI31" s="330">
        <v>5.4029731351243462E-2</v>
      </c>
      <c r="EJ31" s="365"/>
      <c r="EK31" s="381" t="s">
        <v>252</v>
      </c>
      <c r="EL31" s="384">
        <v>4.2103152724174402E-3</v>
      </c>
      <c r="EM31" s="330">
        <v>4.2103574793993679E-3</v>
      </c>
      <c r="EN31" s="330">
        <v>-2.0461563263433326E-2</v>
      </c>
      <c r="EO31" s="330">
        <v>-2.0459791923599997E-2</v>
      </c>
      <c r="EP31" s="330">
        <v>-2.0459791923600035E-2</v>
      </c>
      <c r="EQ31" s="365"/>
      <c r="ER31" s="381" t="s">
        <v>252</v>
      </c>
      <c r="ES31" s="384">
        <v>3.2193661093087608E-3</v>
      </c>
      <c r="ET31" s="330">
        <v>3.2343721923852589E-3</v>
      </c>
      <c r="EU31" s="330">
        <v>2.3838762359315906E-2</v>
      </c>
      <c r="EV31" s="330">
        <v>2.3846418732782457E-2</v>
      </c>
      <c r="EW31" s="330">
        <v>2.3846418732782457E-2</v>
      </c>
      <c r="EX31" s="365"/>
      <c r="EY31" s="381" t="s">
        <v>252</v>
      </c>
      <c r="EZ31" s="384">
        <v>2.0149754969029138E-3</v>
      </c>
      <c r="FA31" s="330">
        <v>2.0099902485621424E-3</v>
      </c>
      <c r="FB31" s="330">
        <v>5.3294094371351582E-3</v>
      </c>
      <c r="FC31" s="330">
        <v>5.3287648196417388E-3</v>
      </c>
      <c r="FD31" s="330">
        <v>5.328764819641659E-3</v>
      </c>
      <c r="FE31" s="365"/>
      <c r="FF31" s="381" t="s">
        <v>252</v>
      </c>
      <c r="FG31" s="384">
        <v>0</v>
      </c>
      <c r="FH31" s="330">
        <v>0</v>
      </c>
      <c r="FI31" s="330">
        <v>-4.2446158198344457E-2</v>
      </c>
      <c r="FJ31" s="330">
        <v>-4.2445975473335382E-2</v>
      </c>
      <c r="FK31" s="330">
        <v>-4.2445975473335382E-2</v>
      </c>
      <c r="FL31" s="365"/>
      <c r="FM31" s="381" t="s">
        <v>252</v>
      </c>
      <c r="FN31" s="384">
        <v>2.4329692154914629E-3</v>
      </c>
      <c r="FO31" s="330">
        <v>2.4428997020854385E-3</v>
      </c>
      <c r="FP31" s="330">
        <v>1.2844885166729531E-4</v>
      </c>
      <c r="FQ31" s="330">
        <v>1.200991363780433E-4</v>
      </c>
      <c r="FR31" s="330">
        <v>1.2009913637808469E-4</v>
      </c>
      <c r="FS31" s="365"/>
      <c r="FT31" s="381" t="s">
        <v>252</v>
      </c>
      <c r="FU31" s="384">
        <v>-3.7396602110059711E-3</v>
      </c>
      <c r="FV31" s="330">
        <v>-3.7445763081252218E-3</v>
      </c>
      <c r="FW31" s="330">
        <v>5.7152397832062433E-3</v>
      </c>
      <c r="FX31" s="330">
        <v>5.7203991179231991E-3</v>
      </c>
      <c r="FY31" s="330">
        <v>5.7203991179232E-3</v>
      </c>
      <c r="FZ31" s="365"/>
      <c r="GA31" s="381" t="s">
        <v>252</v>
      </c>
      <c r="GB31" s="384">
        <v>2.7096228900987691E-3</v>
      </c>
      <c r="GC31" s="330">
        <v>2.704637658102008E-3</v>
      </c>
      <c r="GD31" s="330">
        <v>2.307584251727168E-2</v>
      </c>
      <c r="GE31" s="330">
        <v>2.3077090072292285E-2</v>
      </c>
      <c r="GF31" s="330">
        <v>2.3077090072292247E-2</v>
      </c>
      <c r="GG31" s="365"/>
      <c r="GH31" s="381" t="s">
        <v>252</v>
      </c>
      <c r="GI31" s="384">
        <v>4.5864736215786538E-3</v>
      </c>
      <c r="GJ31" s="330">
        <v>4.5815152717175768E-3</v>
      </c>
      <c r="GK31" s="330">
        <v>-1.832388845894594E-2</v>
      </c>
      <c r="GL31" s="330">
        <v>-1.8323218605440714E-2</v>
      </c>
      <c r="GM31" s="330">
        <v>-1.8323218605440676E-2</v>
      </c>
      <c r="GN31" s="365"/>
      <c r="GO31" s="381" t="s">
        <v>252</v>
      </c>
      <c r="GP31" s="384">
        <v>9.3778534587004563E-3</v>
      </c>
      <c r="GQ31" s="330">
        <v>9.3778997453159863E-3</v>
      </c>
      <c r="GR31" s="330">
        <v>-8.5827632683162514E-3</v>
      </c>
      <c r="GS31" s="330">
        <v>-8.5922723588219892E-3</v>
      </c>
      <c r="GT31" s="330">
        <v>-8.5922723588219077E-3</v>
      </c>
    </row>
    <row r="32" spans="1:202" ht="15.75" thickBot="1" x14ac:dyDescent="0.3">
      <c r="A32" s="346" t="s">
        <v>253</v>
      </c>
      <c r="B32" s="385">
        <v>-2.4969626002412943E-2</v>
      </c>
      <c r="C32" s="333">
        <v>-2.498345066424423E-2</v>
      </c>
      <c r="D32" s="333">
        <v>-2.4989964600587819E-2</v>
      </c>
      <c r="E32" s="333">
        <v>-2.4997289126701416E-2</v>
      </c>
      <c r="F32" s="334">
        <v>-2.4992678715049434E-2</v>
      </c>
      <c r="G32" s="365"/>
      <c r="H32" s="346" t="s">
        <v>253</v>
      </c>
      <c r="I32" s="385">
        <v>-5.3599992663303134E-2</v>
      </c>
      <c r="J32" s="333">
        <v>-5.3600013718458371E-2</v>
      </c>
      <c r="K32" s="333">
        <v>-5.3599998397024187E-2</v>
      </c>
      <c r="L32" s="333">
        <v>-5.3599999161520508E-2</v>
      </c>
      <c r="M32" s="334">
        <v>-5.3599992013093394E-2</v>
      </c>
      <c r="N32" s="365"/>
      <c r="O32" s="346" t="s">
        <v>253</v>
      </c>
      <c r="P32" s="385">
        <v>7.6000167503228596E-3</v>
      </c>
      <c r="Q32" s="333">
        <v>7.6000014273921394E-3</v>
      </c>
      <c r="R32" s="333">
        <v>7.5999940790735521E-3</v>
      </c>
      <c r="S32" s="333">
        <v>7.6000013104936311E-3</v>
      </c>
      <c r="T32" s="334">
        <v>7.5999910172741304E-3</v>
      </c>
      <c r="U32" s="365"/>
      <c r="V32" s="382" t="s">
        <v>253</v>
      </c>
      <c r="W32" s="385">
        <v>1.25999924207472E-2</v>
      </c>
      <c r="X32" s="333">
        <v>1.260000034194407E-2</v>
      </c>
      <c r="Y32" s="333">
        <v>1.2600012822905108E-2</v>
      </c>
      <c r="Z32" s="333">
        <v>1.2600000149600665E-2</v>
      </c>
      <c r="AA32" s="334">
        <v>1.2600005302169561E-2</v>
      </c>
      <c r="AB32" s="365"/>
      <c r="AC32" s="382" t="s">
        <v>253</v>
      </c>
      <c r="AD32" s="385">
        <v>1.7300016168380304E-2</v>
      </c>
      <c r="AE32" s="333">
        <v>1.7300031504598381E-2</v>
      </c>
      <c r="AF32" s="333">
        <v>1.7299993921948219E-2</v>
      </c>
      <c r="AG32" s="333">
        <v>1.7300001092967428E-2</v>
      </c>
      <c r="AH32" s="334">
        <v>1.7300003605536206E-2</v>
      </c>
      <c r="AI32" s="365"/>
      <c r="AJ32" s="382" t="s">
        <v>253</v>
      </c>
      <c r="AK32" s="385">
        <v>1.6599995791391809E-2</v>
      </c>
      <c r="AL32" s="333">
        <v>1.6599995791391639E-2</v>
      </c>
      <c r="AM32" s="333">
        <v>1.6599996080798839E-2</v>
      </c>
      <c r="AN32" s="333">
        <v>1.6599996037387696E-2</v>
      </c>
      <c r="AO32" s="334">
        <v>1.6599995996388523E-2</v>
      </c>
      <c r="AP32" s="365"/>
      <c r="AQ32" s="382" t="s">
        <v>253</v>
      </c>
      <c r="AR32" s="385">
        <v>1.0500004956201721E-2</v>
      </c>
      <c r="AS32" s="333">
        <v>1.0500004956201845E-2</v>
      </c>
      <c r="AT32" s="333">
        <v>1.0500013711015202E-2</v>
      </c>
      <c r="AU32" s="333">
        <v>1.0500005109261091E-2</v>
      </c>
      <c r="AV32" s="334">
        <v>1.0500005083751023E-2</v>
      </c>
      <c r="AW32" s="365"/>
      <c r="AX32" s="382" t="s">
        <v>253</v>
      </c>
      <c r="AY32" s="385">
        <v>7.7999914311965134E-3</v>
      </c>
      <c r="AZ32" s="333">
        <v>7.8000058567916364E-3</v>
      </c>
      <c r="BA32" s="333">
        <v>7.800004225850859E-3</v>
      </c>
      <c r="BB32" s="333">
        <v>7.8000059693113652E-3</v>
      </c>
      <c r="BC32" s="334">
        <v>7.8000035462921944E-3</v>
      </c>
      <c r="BD32" s="365"/>
      <c r="BE32" s="382" t="s">
        <v>253</v>
      </c>
      <c r="BF32" s="385">
        <v>4.299981098433615E-3</v>
      </c>
      <c r="BG32" s="333">
        <v>4.2999953508302165E-3</v>
      </c>
      <c r="BH32" s="333">
        <v>4.299993710283531E-3</v>
      </c>
      <c r="BI32" s="333">
        <v>4.2999954123801197E-3</v>
      </c>
      <c r="BJ32" s="334">
        <v>4.2999930267224032E-3</v>
      </c>
      <c r="BK32" s="365"/>
      <c r="BL32" s="382" t="s">
        <v>253</v>
      </c>
      <c r="BM32" s="385">
        <v>3.0000068412769482E-3</v>
      </c>
      <c r="BN32" s="333">
        <v>2.9999853767709614E-3</v>
      </c>
      <c r="BO32" s="333">
        <v>3.00000050303502E-3</v>
      </c>
      <c r="BP32" s="333">
        <v>2.9999996721888247E-3</v>
      </c>
      <c r="BQ32" s="334">
        <v>2.9953271822257452E-3</v>
      </c>
      <c r="BR32" s="365"/>
      <c r="BS32" s="382" t="s">
        <v>253</v>
      </c>
      <c r="BT32" s="385">
        <v>5.0000122561510499E-3</v>
      </c>
      <c r="BU32" s="333">
        <v>4.9999980105958006E-3</v>
      </c>
      <c r="BV32" s="333">
        <v>4.9999913068052605E-3</v>
      </c>
      <c r="BW32" s="333">
        <v>4.9999980105958006E-3</v>
      </c>
      <c r="BX32" s="334">
        <v>5.004677490023238E-3</v>
      </c>
      <c r="BY32" s="365"/>
      <c r="BZ32" s="382" t="s">
        <v>253</v>
      </c>
      <c r="CA32" s="385">
        <v>6.9999950865815641E-3</v>
      </c>
      <c r="CB32" s="333">
        <v>7.0000163450694075E-3</v>
      </c>
      <c r="CC32" s="333">
        <v>7.000001397298848E-3</v>
      </c>
      <c r="CD32" s="333">
        <v>7.0000022057358797E-3</v>
      </c>
      <c r="CE32" s="334">
        <v>7.0000069518389475E-3</v>
      </c>
      <c r="CF32" s="365"/>
      <c r="CG32" s="382" t="s">
        <v>253</v>
      </c>
      <c r="CH32" s="385">
        <v>5.4000107975645415E-3</v>
      </c>
      <c r="CI32" s="333">
        <v>5.399989660173697E-3</v>
      </c>
      <c r="CJ32" s="333">
        <v>5.4000046252856392E-3</v>
      </c>
      <c r="CK32" s="333">
        <v>5.4000037770413744E-3</v>
      </c>
      <c r="CL32" s="334">
        <v>5.3999990966927302E-3</v>
      </c>
      <c r="CM32" s="365"/>
      <c r="CN32" s="382" t="s">
        <v>253</v>
      </c>
      <c r="CO32" s="385">
        <v>9.9999856852277282E-3</v>
      </c>
      <c r="CP32" s="333">
        <v>1.0000006703503313E-2</v>
      </c>
      <c r="CQ32" s="333">
        <v>1.0000016594456537E-2</v>
      </c>
      <c r="CR32" s="333">
        <v>1.0000006703503313E-2</v>
      </c>
      <c r="CS32" s="334">
        <v>1.0000009077660585E-2</v>
      </c>
      <c r="CT32" s="365"/>
      <c r="CU32" s="382" t="s">
        <v>253</v>
      </c>
      <c r="CV32" s="385">
        <v>4.7000227252629824E-3</v>
      </c>
      <c r="CW32" s="333">
        <v>4.7000019192372268E-3</v>
      </c>
      <c r="CX32" s="333">
        <v>4.7000002619063588E-3</v>
      </c>
      <c r="CY32" s="333">
        <v>4.7000019192372268E-3</v>
      </c>
      <c r="CZ32" s="334">
        <v>4.6999996255091157E-3</v>
      </c>
      <c r="DA32" s="365"/>
      <c r="DB32" s="382" t="s">
        <v>253</v>
      </c>
      <c r="DC32" s="385">
        <v>9.1165117293586742E-2</v>
      </c>
      <c r="DD32" s="333">
        <v>9.1165131683598008E-2</v>
      </c>
      <c r="DE32" s="333">
        <v>9.1165129621633104E-2</v>
      </c>
      <c r="DF32" s="333">
        <v>9.1165131683598008E-2</v>
      </c>
      <c r="DG32" s="334">
        <v>9.1165141276938838E-2</v>
      </c>
      <c r="DH32" s="365"/>
      <c r="DI32" s="382" t="s">
        <v>253</v>
      </c>
      <c r="DJ32" s="385">
        <v>-0.10110253421583151</v>
      </c>
      <c r="DK32" s="333">
        <v>-0.10110255249747278</v>
      </c>
      <c r="DL32" s="333">
        <v>-0.10110255368128986</v>
      </c>
      <c r="DM32" s="333">
        <v>-0.10110255249747278</v>
      </c>
      <c r="DN32" s="334">
        <v>-0.10110255417454714</v>
      </c>
      <c r="DO32" s="365"/>
      <c r="DP32" s="382" t="s">
        <v>253</v>
      </c>
      <c r="DQ32" s="384">
        <v>0.10373048919835376</v>
      </c>
      <c r="DR32" s="330">
        <v>0.1037305187167173</v>
      </c>
      <c r="DS32" s="330">
        <v>0.10373050699018162</v>
      </c>
      <c r="DT32" s="330">
        <v>0.10373050468527957</v>
      </c>
      <c r="DU32" s="330">
        <v>0.10373050210412524</v>
      </c>
      <c r="DV32" s="365"/>
      <c r="DW32" s="382" t="s">
        <v>253</v>
      </c>
      <c r="DX32" s="384">
        <v>-5.0386940813497167E-4</v>
      </c>
      <c r="DY32" s="330">
        <v>-5.0388211446823631E-4</v>
      </c>
      <c r="DZ32" s="330">
        <v>-5.0388810145517778E-4</v>
      </c>
      <c r="EA32" s="330">
        <v>-5.0388212087395807E-4</v>
      </c>
      <c r="EB32" s="330">
        <v>-5.0388000208406681E-4</v>
      </c>
      <c r="EC32" s="365"/>
      <c r="ED32" s="382" t="s">
        <v>253</v>
      </c>
      <c r="EE32" s="384">
        <v>2.8604091342813928E-2</v>
      </c>
      <c r="EF32" s="330">
        <v>2.8604116781109443E-2</v>
      </c>
      <c r="EG32" s="330">
        <v>2.8604121698243903E-2</v>
      </c>
      <c r="EH32" s="330">
        <v>2.8604117144929289E-2</v>
      </c>
      <c r="EI32" s="330">
        <v>2.8604112844576653E-2</v>
      </c>
      <c r="EJ32" s="365"/>
      <c r="EK32" s="382" t="s">
        <v>253</v>
      </c>
      <c r="EL32" s="384">
        <v>2.5034462496346071E-3</v>
      </c>
      <c r="EM32" s="330">
        <v>2.5034338222770488E-3</v>
      </c>
      <c r="EN32" s="330">
        <v>2.5034207549458217E-3</v>
      </c>
      <c r="EO32" s="330">
        <v>2.5034214877879012E-3</v>
      </c>
      <c r="EP32" s="330">
        <v>2.5034256147622802E-3</v>
      </c>
      <c r="EQ32" s="365"/>
      <c r="ER32" s="382" t="s">
        <v>253</v>
      </c>
      <c r="ES32" s="384">
        <v>4.3327323315815883E-3</v>
      </c>
      <c r="ET32" s="330">
        <v>4.3351560204228663E-3</v>
      </c>
      <c r="EU32" s="330">
        <v>4.3327559595257676E-3</v>
      </c>
      <c r="EV32" s="330">
        <v>4.3327508868738684E-3</v>
      </c>
      <c r="EW32" s="330">
        <v>4.3327529337278637E-3</v>
      </c>
      <c r="EX32" s="365"/>
      <c r="EY32" s="382" t="s">
        <v>253</v>
      </c>
      <c r="EZ32" s="384">
        <v>-1.8943068460232759E-3</v>
      </c>
      <c r="FA32" s="330">
        <v>-1.8967278129269245E-3</v>
      </c>
      <c r="FB32" s="330">
        <v>-1.8940304915979463E-3</v>
      </c>
      <c r="FC32" s="330">
        <v>-1.8943129750680857E-3</v>
      </c>
      <c r="FD32" s="330">
        <v>-1.8943170610980335E-3</v>
      </c>
      <c r="FE32" s="365"/>
      <c r="FF32" s="382" t="s">
        <v>253</v>
      </c>
      <c r="FG32" s="384">
        <v>-3.9106989048849489E-2</v>
      </c>
      <c r="FH32" s="330">
        <v>-3.9107173618801588E-2</v>
      </c>
      <c r="FI32" s="330">
        <v>-3.9107263628930904E-2</v>
      </c>
      <c r="FJ32" s="330">
        <v>-3.9106989048849621E-2</v>
      </c>
      <c r="FK32" s="330">
        <v>-3.9106989048849482E-2</v>
      </c>
      <c r="FL32" s="365"/>
      <c r="FM32" s="382" t="s">
        <v>253</v>
      </c>
      <c r="FN32" s="384">
        <v>1.6827412361929254E-2</v>
      </c>
      <c r="FO32" s="330">
        <v>1.6827614078617274E-2</v>
      </c>
      <c r="FP32" s="330">
        <v>1.6827410415398321E-2</v>
      </c>
      <c r="FQ32" s="330">
        <v>1.6827316321085063E-2</v>
      </c>
      <c r="FR32" s="330">
        <v>1.6827316321084942E-2</v>
      </c>
      <c r="FS32" s="365"/>
      <c r="FT32" s="382" t="s">
        <v>253</v>
      </c>
      <c r="FU32" s="384">
        <v>1.4646495064926532E-2</v>
      </c>
      <c r="FV32" s="330">
        <v>1.4646501269465529E-2</v>
      </c>
      <c r="FW32" s="330">
        <v>1.4646496889790781E-2</v>
      </c>
      <c r="FX32" s="330">
        <v>1.4646590899788928E-2</v>
      </c>
      <c r="FY32" s="330">
        <v>1.4646590899788928E-2</v>
      </c>
      <c r="FZ32" s="365"/>
      <c r="GA32" s="382" t="s">
        <v>253</v>
      </c>
      <c r="GB32" s="384">
        <v>6.3947057719249481E-2</v>
      </c>
      <c r="GC32" s="330">
        <v>6.39470507196849E-2</v>
      </c>
      <c r="GD32" s="330">
        <v>6.3947041058506071E-2</v>
      </c>
      <c r="GE32" s="330">
        <v>6.3947051513378983E-2</v>
      </c>
      <c r="GF32" s="330">
        <v>6.3947047376132105E-2</v>
      </c>
      <c r="GG32" s="365"/>
      <c r="GH32" s="382" t="s">
        <v>253</v>
      </c>
      <c r="GI32" s="384">
        <v>5.3486270155390966E-2</v>
      </c>
      <c r="GJ32" s="330">
        <v>5.3486275676287443E-2</v>
      </c>
      <c r="GK32" s="330">
        <v>5.3486286237664195E-2</v>
      </c>
      <c r="GL32" s="330">
        <v>5.3486276300245134E-2</v>
      </c>
      <c r="GM32" s="330">
        <v>5.3486280396814495E-2</v>
      </c>
      <c r="GN32" s="365"/>
      <c r="GO32" s="382" t="s">
        <v>253</v>
      </c>
      <c r="GP32" s="384">
        <v>9.3870927502368636E-3</v>
      </c>
      <c r="GQ32" s="330">
        <v>9.3870704993458016E-3</v>
      </c>
      <c r="GR32" s="330">
        <v>-1.5881442878056442E-3</v>
      </c>
      <c r="GS32" s="330">
        <v>-1.5881351736484626E-3</v>
      </c>
      <c r="GT32" s="330">
        <v>-1.5881388648057923E-3</v>
      </c>
    </row>
    <row r="33" spans="1:202" ht="15.75" thickBot="1" x14ac:dyDescent="0.3">
      <c r="B33" s="347"/>
      <c r="C33" s="347"/>
      <c r="D33" s="347"/>
      <c r="E33" s="347"/>
      <c r="F33" s="347"/>
      <c r="G33" s="365"/>
      <c r="I33" s="347"/>
      <c r="J33" s="347"/>
      <c r="K33" s="347"/>
      <c r="L33" s="347"/>
      <c r="M33" s="347"/>
      <c r="N33" s="365"/>
      <c r="P33" s="347"/>
      <c r="Q33" s="347"/>
      <c r="R33" s="347"/>
      <c r="S33" s="347"/>
      <c r="T33" s="347"/>
      <c r="U33" s="365"/>
      <c r="W33" s="347"/>
      <c r="X33" s="347"/>
      <c r="Y33" s="347"/>
      <c r="Z33" s="347"/>
      <c r="AA33" s="347"/>
      <c r="AB33" s="365"/>
      <c r="AD33" s="347"/>
      <c r="AE33" s="347"/>
      <c r="AF33" s="347"/>
      <c r="AG33" s="347"/>
      <c r="AH33" s="347"/>
      <c r="AI33" s="365"/>
      <c r="AK33" s="347"/>
      <c r="AL33" s="347"/>
      <c r="AM33" s="347"/>
      <c r="AN33" s="347"/>
      <c r="AO33" s="347"/>
      <c r="AP33" s="365"/>
      <c r="AR33" s="347"/>
      <c r="AS33" s="347"/>
      <c r="AT33" s="347"/>
      <c r="AU33" s="347"/>
      <c r="AV33" s="347"/>
      <c r="AW33" s="365"/>
      <c r="AY33" s="347"/>
      <c r="AZ33" s="347"/>
      <c r="BA33" s="347"/>
      <c r="BB33" s="347"/>
      <c r="BC33" s="347"/>
      <c r="BD33" s="365"/>
      <c r="BF33" s="347"/>
      <c r="BG33" s="347"/>
      <c r="BH33" s="347"/>
      <c r="BI33" s="347"/>
      <c r="BJ33" s="347"/>
      <c r="BK33" s="365"/>
      <c r="BM33" s="347"/>
      <c r="BN33" s="347"/>
      <c r="BO33" s="347"/>
      <c r="BP33" s="347"/>
      <c r="BQ33" s="347"/>
      <c r="BR33" s="365"/>
      <c r="BT33" s="347"/>
      <c r="BU33" s="347"/>
      <c r="BV33" s="347"/>
      <c r="BW33" s="347"/>
      <c r="BX33" s="347"/>
      <c r="BY33" s="365"/>
      <c r="CA33" s="347"/>
      <c r="CB33" s="347"/>
      <c r="CC33" s="347"/>
      <c r="CD33" s="347"/>
      <c r="CE33" s="347"/>
      <c r="CF33" s="365"/>
      <c r="CH33" s="347"/>
      <c r="CI33" s="347"/>
      <c r="CJ33" s="347"/>
      <c r="CK33" s="347"/>
      <c r="CL33" s="347"/>
      <c r="CM33" s="365"/>
      <c r="CO33" s="347"/>
      <c r="CP33" s="347"/>
      <c r="CQ33" s="347"/>
      <c r="CR33" s="347"/>
      <c r="CS33" s="347"/>
      <c r="CT33" s="365"/>
      <c r="CV33" s="347"/>
      <c r="CW33" s="347"/>
      <c r="CX33" s="347"/>
      <c r="CY33" s="347"/>
      <c r="CZ33" s="347"/>
      <c r="DA33" s="365"/>
      <c r="DC33" s="347"/>
      <c r="DD33" s="347"/>
      <c r="DE33" s="347"/>
      <c r="DF33" s="347"/>
      <c r="DG33" s="347"/>
      <c r="DH33" s="365"/>
      <c r="DJ33" s="347"/>
      <c r="DK33" s="347"/>
      <c r="DL33" s="347"/>
      <c r="DM33" s="347"/>
      <c r="DN33" s="347"/>
      <c r="DO33" s="365"/>
      <c r="DV33" s="365"/>
      <c r="EC33" s="365"/>
      <c r="EJ33" s="365"/>
      <c r="EQ33" s="365"/>
      <c r="EX33" s="365"/>
      <c r="FE33" s="365"/>
      <c r="FL33" s="365"/>
      <c r="FS33" s="365"/>
      <c r="FZ33" s="365"/>
      <c r="GG33" s="365"/>
      <c r="GN33" s="365"/>
    </row>
    <row r="34" spans="1:202" ht="19.5" thickBot="1" x14ac:dyDescent="0.35">
      <c r="A34" s="348" t="s">
        <v>282</v>
      </c>
      <c r="B34" s="389">
        <f>+AVERAGE(B5:B32)</f>
        <v>-1.9870259001857109E-2</v>
      </c>
      <c r="C34" s="390">
        <f>+AVERAGE(C5:C32)</f>
        <v>-1.9874831219069453E-2</v>
      </c>
      <c r="D34" s="390">
        <f>+AVERAGE(D5:D32)</f>
        <v>-2.0443517161552446E-2</v>
      </c>
      <c r="E34" s="390">
        <f>+AVERAGE(E5:E32)</f>
        <v>-1.9711575085622341E-2</v>
      </c>
      <c r="F34" s="391">
        <f>+AVERAGE(F5:F32)</f>
        <v>-1.9714264795992455E-2</v>
      </c>
      <c r="G34" s="365"/>
      <c r="H34" s="348" t="s">
        <v>282</v>
      </c>
      <c r="I34" s="389">
        <f>+AVERAGE(I5:I32)</f>
        <v>-5.5686326994045868E-3</v>
      </c>
      <c r="J34" s="390">
        <f>+AVERAGE(J5:J32)</f>
        <v>-5.5679039488468361E-3</v>
      </c>
      <c r="K34" s="390">
        <f>+AVERAGE(K5:K32)</f>
        <v>-6.9689760792394414E-3</v>
      </c>
      <c r="L34" s="390">
        <f>+AVERAGE(L5:L32)</f>
        <v>-6.7205911928212873E-3</v>
      </c>
      <c r="M34" s="391">
        <f>+AVERAGE(M5:M32)</f>
        <v>-6.7191379412103415E-3</v>
      </c>
      <c r="N34" s="365"/>
      <c r="O34" s="348" t="s">
        <v>282</v>
      </c>
      <c r="P34" s="389">
        <f>+AVERAGE(P5:P32)</f>
        <v>9.2342524089927217E-3</v>
      </c>
      <c r="Q34" s="390">
        <f>+AVERAGE(Q5:Q32)</f>
        <v>9.2337421157766761E-3</v>
      </c>
      <c r="R34" s="390">
        <f>+AVERAGE(R5:R32)</f>
        <v>8.0636879951353907E-3</v>
      </c>
      <c r="S34" s="390">
        <f>+AVERAGE(S5:S32)</f>
        <v>8.1390892077515299E-3</v>
      </c>
      <c r="T34" s="391">
        <f>+AVERAGE(T5:T32)</f>
        <v>8.139105778617017E-3</v>
      </c>
      <c r="U34" s="365"/>
      <c r="V34" s="386" t="s">
        <v>282</v>
      </c>
      <c r="W34" s="389">
        <f>+AVERAGE(W5:W32)</f>
        <v>1.2258256941544783E-2</v>
      </c>
      <c r="X34" s="390">
        <f>+AVERAGE(X5:X32)</f>
        <v>1.2260504253031088E-2</v>
      </c>
      <c r="Y34" s="390">
        <f>+AVERAGE(Y5:Y32)</f>
        <v>1.0400177547546839E-2</v>
      </c>
      <c r="Z34" s="390">
        <f>+AVERAGE(Z5:Z32)</f>
        <v>1.0409729763000034E-2</v>
      </c>
      <c r="AA34" s="391">
        <f>+AVERAGE(AA5:AA32)</f>
        <v>1.0410174123296813E-2</v>
      </c>
      <c r="AB34" s="365"/>
      <c r="AC34" s="386" t="s">
        <v>282</v>
      </c>
      <c r="AD34" s="389">
        <f>+AVERAGE(AD5:AD32)</f>
        <v>1.7646938995527012E-2</v>
      </c>
      <c r="AE34" s="390">
        <f>+AVERAGE(AE5:AE32)</f>
        <v>1.764421042747524E-2</v>
      </c>
      <c r="AF34" s="390">
        <f>+AVERAGE(AF5:AF32)</f>
        <v>1.5537123015959463E-2</v>
      </c>
      <c r="AG34" s="390">
        <f>+AVERAGE(AG5:AG32)</f>
        <v>1.5539700218320169E-2</v>
      </c>
      <c r="AH34" s="391">
        <f>+AVERAGE(AH5:AH32)</f>
        <v>1.5540242812109681E-2</v>
      </c>
      <c r="AI34" s="365"/>
      <c r="AJ34" s="386" t="s">
        <v>282</v>
      </c>
      <c r="AK34" s="389">
        <f>+AVERAGE(AK5:AK32)</f>
        <v>1.6856249730404907E-2</v>
      </c>
      <c r="AL34" s="390">
        <f>+AVERAGE(AL5:AL32)</f>
        <v>1.6856828063326119E-2</v>
      </c>
      <c r="AM34" s="390">
        <f>+AVERAGE(AM5:AM32)</f>
        <v>2.1398070568658049E-2</v>
      </c>
      <c r="AN34" s="390">
        <f>+AVERAGE(AN5:AN32)</f>
        <v>2.1374266498764349E-2</v>
      </c>
      <c r="AO34" s="391">
        <f>+AVERAGE(AO5:AO32)</f>
        <v>2.1373898536446823E-2</v>
      </c>
      <c r="AP34" s="365"/>
      <c r="AQ34" s="386" t="s">
        <v>282</v>
      </c>
      <c r="AR34" s="389">
        <f>+AVERAGE(AR5:AR32)</f>
        <v>1.0658161422859296E-2</v>
      </c>
      <c r="AS34" s="390">
        <f>+AVERAGE(AS5:AS32)</f>
        <v>4.1112015174030951E-2</v>
      </c>
      <c r="AT34" s="390">
        <f>+AVERAGE(AT5:AT32)</f>
        <v>6.1679624981885242E-3</v>
      </c>
      <c r="AU34" s="390">
        <f>+AVERAGE(AU5:AU32)</f>
        <v>6.1570994609953245E-3</v>
      </c>
      <c r="AV34" s="391">
        <f>+AVERAGE(AV5:AV32)</f>
        <v>6.6482388024037388E-3</v>
      </c>
      <c r="AW34" s="365"/>
      <c r="AX34" s="386" t="s">
        <v>282</v>
      </c>
      <c r="AY34" s="389">
        <f>+AVERAGE(AY5:AY32)</f>
        <v>9.0325593367657411E-3</v>
      </c>
      <c r="AZ34" s="390">
        <f>+AVERAGE(AZ5:AZ32)</f>
        <v>9.0324894760833805E-3</v>
      </c>
      <c r="BA34" s="390">
        <f>+AVERAGE(BA5:BA32)</f>
        <v>4.3244846909542825E-3</v>
      </c>
      <c r="BB34" s="390">
        <f>+AVERAGE(BB5:BB32)</f>
        <v>4.8030925317994536E-3</v>
      </c>
      <c r="BC34" s="391">
        <f>+AVERAGE(BC5:BC32)</f>
        <v>4.5562223890965306E-3</v>
      </c>
      <c r="BD34" s="365"/>
      <c r="BE34" s="386" t="s">
        <v>282</v>
      </c>
      <c r="BF34" s="389">
        <f>+AVERAGE(BF5:BF32)</f>
        <v>5.0775563506414286E-3</v>
      </c>
      <c r="BG34" s="390">
        <f>+AVERAGE(BG5:BG32)</f>
        <v>5.883168449098003E-3</v>
      </c>
      <c r="BH34" s="390">
        <f>+AVERAGE(BH5:BH32)</f>
        <v>1.1181219430205582E-2</v>
      </c>
      <c r="BI34" s="390">
        <f>+AVERAGE(BI5:BI32)</f>
        <v>1.1045165423757585E-2</v>
      </c>
      <c r="BJ34" s="391">
        <f>+AVERAGE(BJ5:BJ32)</f>
        <v>1.1045625773114227E-2</v>
      </c>
      <c r="BK34" s="365"/>
      <c r="BL34" s="386" t="s">
        <v>282</v>
      </c>
      <c r="BM34" s="389">
        <f>+AVERAGE(BM5:BM32)</f>
        <v>1.8353214683318509E-3</v>
      </c>
      <c r="BN34" s="390">
        <f>+AVERAGE(BN5:BN32)</f>
        <v>1.8374717528578917E-3</v>
      </c>
      <c r="BO34" s="390">
        <f>+AVERAGE(BO5:BO32)</f>
        <v>-1.4336781521393409E-3</v>
      </c>
      <c r="BP34" s="390">
        <f>+AVERAGE(BP5:BP32)</f>
        <v>-1.1683085784380801E-3</v>
      </c>
      <c r="BQ34" s="391">
        <f>+AVERAGE(BQ5:BQ32)</f>
        <v>-1.1686177290493299E-3</v>
      </c>
      <c r="BR34" s="365"/>
      <c r="BS34" s="386" t="s">
        <v>282</v>
      </c>
      <c r="BT34" s="389">
        <f>+AVERAGE(BT5:BT32)</f>
        <v>5.5653483449239916E-3</v>
      </c>
      <c r="BU34" s="390">
        <f>+AVERAGE(BU5:BU32)</f>
        <v>5.5692760393672661E-3</v>
      </c>
      <c r="BV34" s="390">
        <f>+AVERAGE(BV5:BV32)</f>
        <v>3.966248520849331E-3</v>
      </c>
      <c r="BW34" s="390">
        <f>+AVERAGE(BW5:BW32)</f>
        <v>4.4278586880979664E-3</v>
      </c>
      <c r="BX34" s="391">
        <f>+AVERAGE(BX5:BX32)</f>
        <v>4.4284895245425993E-3</v>
      </c>
      <c r="BY34" s="365"/>
      <c r="BZ34" s="386" t="s">
        <v>282</v>
      </c>
      <c r="CA34" s="389">
        <f>+AVERAGE(CA5:CA32)</f>
        <v>7.9126594829237139E-3</v>
      </c>
      <c r="CB34" s="390">
        <f>+AVERAGE(CB5:CB32)</f>
        <v>7.9093759855135837E-3</v>
      </c>
      <c r="CC34" s="390">
        <f>+AVERAGE(CC5:CC32)</f>
        <v>7.6283626937049742E-3</v>
      </c>
      <c r="CD34" s="390">
        <f>+AVERAGE(CD5:CD32)</f>
        <v>7.4241382547502247E-3</v>
      </c>
      <c r="CE34" s="391">
        <f>+AVERAGE(CE5:CE32)</f>
        <v>7.4242201079602358E-3</v>
      </c>
      <c r="CF34" s="365"/>
      <c r="CG34" s="386" t="s">
        <v>282</v>
      </c>
      <c r="CH34" s="389">
        <f>+AVERAGE(CH5:CH32)</f>
        <v>5.1309049245139446E-2</v>
      </c>
      <c r="CI34" s="390">
        <f>+AVERAGE(CI5:CI32)</f>
        <v>5.1311803590579463E-2</v>
      </c>
      <c r="CJ34" s="390">
        <f>+AVERAGE(CJ5:CJ32)</f>
        <v>5.9705882905565763E-2</v>
      </c>
      <c r="CK34" s="390">
        <f>+AVERAGE(CK5:CK32)</f>
        <v>5.8286986265775616E-2</v>
      </c>
      <c r="CL34" s="391">
        <f>+AVERAGE(CL5:CL32)</f>
        <v>5.8286642516504832E-2</v>
      </c>
      <c r="CM34" s="365"/>
      <c r="CN34" s="386" t="s">
        <v>282</v>
      </c>
      <c r="CO34" s="389">
        <f>+AVERAGE(CO5:CO32)</f>
        <v>3.1838477219408558E-2</v>
      </c>
      <c r="CP34" s="390">
        <f>+AVERAGE(CP5:CP32)</f>
        <v>3.1006387645879988E-2</v>
      </c>
      <c r="CQ34" s="390">
        <f>+AVERAGE(CQ5:CQ32)</f>
        <v>2.8870580669346751E-2</v>
      </c>
      <c r="CR34" s="390">
        <f>+AVERAGE(CR5:CR32)</f>
        <v>2.855463769036256E-2</v>
      </c>
      <c r="CS34" s="391">
        <f>+AVERAGE(CS5:CS32)</f>
        <v>2.855496567833269E-2</v>
      </c>
      <c r="CT34" s="365"/>
      <c r="CU34" s="386" t="s">
        <v>282</v>
      </c>
      <c r="CV34" s="389">
        <f>+AVERAGE(CV5:CV32)</f>
        <v>1.0195049262400094E-2</v>
      </c>
      <c r="CW34" s="390">
        <f>+AVERAGE(CW5:CW32)</f>
        <v>1.0196075648157787E-2</v>
      </c>
      <c r="CX34" s="390">
        <f>+AVERAGE(CX5:CX32)</f>
        <v>1.2240893569974312E-2</v>
      </c>
      <c r="CY34" s="390">
        <f>+AVERAGE(CY5:CY32)</f>
        <v>1.2017362416017748E-2</v>
      </c>
      <c r="CZ34" s="391">
        <f>+AVERAGE(CZ5:CZ32)</f>
        <v>1.2017483975331587E-2</v>
      </c>
      <c r="DA34" s="365"/>
      <c r="DB34" s="386" t="s">
        <v>282</v>
      </c>
      <c r="DC34" s="389">
        <f>+AVERAGE(DC5:DC32)</f>
        <v>1.678416510471668E-2</v>
      </c>
      <c r="DD34" s="390">
        <f>+AVERAGE(DD5:DD32)</f>
        <v>1.6785113004890967E-2</v>
      </c>
      <c r="DE34" s="390">
        <f>+AVERAGE(DE5:DE32)</f>
        <v>4.2502070918886059E-3</v>
      </c>
      <c r="DF34" s="390">
        <f>+AVERAGE(DF5:DF32)</f>
        <v>4.3127501047450978E-3</v>
      </c>
      <c r="DG34" s="391">
        <f>+AVERAGE(DG5:DG32)</f>
        <v>4.3123771991660153E-3</v>
      </c>
      <c r="DH34" s="365"/>
      <c r="DI34" s="386" t="s">
        <v>282</v>
      </c>
      <c r="DJ34" s="389">
        <f>+AVERAGE(DJ5:DJ32)</f>
        <v>5.200621311983929E-3</v>
      </c>
      <c r="DK34" s="390">
        <f>+AVERAGE(DK5:DK32)</f>
        <v>5.1988369710202608E-3</v>
      </c>
      <c r="DL34" s="390">
        <f>+AVERAGE(DL5:DL32)</f>
        <v>3.0108048915320376E-3</v>
      </c>
      <c r="DM34" s="390">
        <f>+AVERAGE(DM5:DM32)</f>
        <v>-7.9352668240951206E-4</v>
      </c>
      <c r="DN34" s="391">
        <f>+AVERAGE(DN5:DN32)</f>
        <v>-7.9364362701364003E-4</v>
      </c>
      <c r="DO34" s="365"/>
      <c r="DP34" s="386" t="s">
        <v>282</v>
      </c>
      <c r="DQ34" s="389">
        <f>+AVERAGE(DQ5:DQ32)</f>
        <v>1.6507268341081117E-2</v>
      </c>
      <c r="DR34" s="390">
        <f>+AVERAGE(DR5:DR32)</f>
        <v>1.6507290898034665E-2</v>
      </c>
      <c r="DS34" s="390">
        <f>+AVERAGE(DS5:DS32)</f>
        <v>1.706223525586674E-2</v>
      </c>
      <c r="DT34" s="390">
        <f>+AVERAGE(DT5:DT32)</f>
        <v>1.7415295150235859E-2</v>
      </c>
      <c r="DU34" s="391">
        <f>+AVERAGE(DU5:DU32)</f>
        <v>1.7414711039553613E-2</v>
      </c>
      <c r="DV34" s="365"/>
      <c r="DW34" s="386" t="s">
        <v>282</v>
      </c>
      <c r="DX34" s="389">
        <f>+AVERAGE(DX5:DX32)</f>
        <v>1.1937217446437718E-2</v>
      </c>
      <c r="DY34" s="390">
        <f>+AVERAGE(DY5:DY32)</f>
        <v>1.1937609358274341E-2</v>
      </c>
      <c r="DZ34" s="390">
        <f>+AVERAGE(DZ5:DZ32)</f>
        <v>1.1295559419709009E-2</v>
      </c>
      <c r="EA34" s="390">
        <f>+AVERAGE(EA5:EA32)</f>
        <v>1.3456171340199385E-2</v>
      </c>
      <c r="EB34" s="391">
        <f>+AVERAGE(EB5:EB32)</f>
        <v>1.3457892899674598E-2</v>
      </c>
      <c r="EC34" s="365"/>
      <c r="ED34" s="386" t="s">
        <v>282</v>
      </c>
      <c r="EE34" s="389">
        <f>+AVERAGE(EE5:EE32)</f>
        <v>1.2173256921335907E-2</v>
      </c>
      <c r="EF34" s="390">
        <f>+AVERAGE(EF5:EF32)</f>
        <v>1.2169407268074832E-2</v>
      </c>
      <c r="EG34" s="390">
        <f>+AVERAGE(EG5:EG32)</f>
        <v>2.4007353815865898E-2</v>
      </c>
      <c r="EH34" s="390">
        <f>+AVERAGE(EH5:EH32)</f>
        <v>2.3620318334441177E-2</v>
      </c>
      <c r="EI34" s="391">
        <f>+AVERAGE(EI5:EI32)</f>
        <v>2.3618523117394232E-2</v>
      </c>
      <c r="EJ34" s="365"/>
      <c r="EK34" s="386" t="s">
        <v>282</v>
      </c>
      <c r="EL34" s="389">
        <f>+AVERAGE(EL5:EL32)</f>
        <v>-1.0354751433481774E-4</v>
      </c>
      <c r="EM34" s="390">
        <f>+AVERAGE(EM5:EM32)</f>
        <v>-1.0278216921897707E-4</v>
      </c>
      <c r="EN34" s="390">
        <f>+AVERAGE(EN5:EN32)</f>
        <v>-3.7636791615893513E-2</v>
      </c>
      <c r="EO34" s="390">
        <f>+AVERAGE(EO5:EO32)</f>
        <v>-3.9980250555104783E-2</v>
      </c>
      <c r="EP34" s="391">
        <f>+AVERAGE(EP5:EP32)</f>
        <v>-3.9979265026977628E-2</v>
      </c>
      <c r="EQ34" s="365"/>
      <c r="ER34" s="386" t="s">
        <v>282</v>
      </c>
      <c r="ES34" s="389">
        <f>+AVERAGE(ES5:ES32)</f>
        <v>5.0108403349510573E-3</v>
      </c>
      <c r="ET34" s="390">
        <f>+AVERAGE(ET5:ET32)</f>
        <v>5.0122465159940909E-3</v>
      </c>
      <c r="EU34" s="390">
        <f>+AVERAGE(EU5:EU32)</f>
        <v>-7.0924543426482761E-4</v>
      </c>
      <c r="EV34" s="390">
        <f>+AVERAGE(EV5:EV32)</f>
        <v>-8.5558373941732845E-3</v>
      </c>
      <c r="EW34" s="391">
        <f>+AVERAGE(EW5:EW32)</f>
        <v>-3.1667039313636332E-3</v>
      </c>
      <c r="EX34" s="365"/>
      <c r="EY34" s="386" t="s">
        <v>282</v>
      </c>
      <c r="EZ34" s="389">
        <f>+AVERAGE(EZ5:EZ32)</f>
        <v>-3.3324117656127693E-3</v>
      </c>
      <c r="FA34" s="390">
        <f>+AVERAGE(FA5:FA32)</f>
        <v>-3.3314952204467926E-3</v>
      </c>
      <c r="FB34" s="390">
        <f>+AVERAGE(FB5:FB32)</f>
        <v>-1.6500368318936844E-2</v>
      </c>
      <c r="FC34" s="390">
        <f>+AVERAGE(FC5:FC32)</f>
        <v>-1.1968693322758416E-2</v>
      </c>
      <c r="FD34" s="391">
        <f>+AVERAGE(FD5:FD32)</f>
        <v>-1.1968695877235752E-2</v>
      </c>
      <c r="FE34" s="365"/>
      <c r="FF34" s="386" t="s">
        <v>282</v>
      </c>
      <c r="FG34" s="389">
        <f>+AVERAGE(FG5:FG32)</f>
        <v>-9.9980985327426759E-4</v>
      </c>
      <c r="FH34" s="390">
        <f>+AVERAGE(FH5:FH32)</f>
        <v>-9.9937866888499924E-4</v>
      </c>
      <c r="FI34" s="390">
        <f>+AVERAGE(FI5:FI32)</f>
        <v>-2.4816034125310051E-2</v>
      </c>
      <c r="FJ34" s="390">
        <f>+AVERAGE(FJ5:FJ32)</f>
        <v>-2.3711871163821039E-2</v>
      </c>
      <c r="FK34" s="391">
        <f>+AVERAGE(FK5:FK32)</f>
        <v>-2.3711747982366353E-2</v>
      </c>
      <c r="FL34" s="365"/>
      <c r="FM34" s="386" t="s">
        <v>282</v>
      </c>
      <c r="FN34" s="389">
        <f>+AVERAGE(FN5:FN32)</f>
        <v>5.1120463877944756E-3</v>
      </c>
      <c r="FO34" s="390">
        <f>+AVERAGE(FO5:FO32)</f>
        <v>5.1139484128664807E-3</v>
      </c>
      <c r="FP34" s="390">
        <f>+AVERAGE(FP5:FP32)</f>
        <v>2.0357950563062568E-2</v>
      </c>
      <c r="FQ34" s="390">
        <f>+AVERAGE(FQ5:FQ32)</f>
        <v>1.9776159562435842E-2</v>
      </c>
      <c r="FR34" s="391">
        <f>+AVERAGE(FR5:FR32)</f>
        <v>1.977577919570056E-2</v>
      </c>
      <c r="FS34" s="365"/>
      <c r="FT34" s="386" t="s">
        <v>282</v>
      </c>
      <c r="FU34" s="389">
        <f>+AVERAGE(FU5:FU32)</f>
        <v>7.8917685231432518E-4</v>
      </c>
      <c r="FV34" s="390">
        <f>+AVERAGE(FV5:FV32)</f>
        <v>7.8888415869887588E-4</v>
      </c>
      <c r="FW34" s="390">
        <f>+AVERAGE(FW5:FW32)</f>
        <v>1.9089645125538863E-2</v>
      </c>
      <c r="FX34" s="390">
        <f>+AVERAGE(FX5:FX32)</f>
        <v>2.1670557205998153E-2</v>
      </c>
      <c r="FY34" s="391">
        <f>+AVERAGE(FY5:FY32)</f>
        <v>2.1670406370973772E-2</v>
      </c>
      <c r="FZ34" s="365"/>
      <c r="GA34" s="386" t="s">
        <v>282</v>
      </c>
      <c r="GB34" s="389">
        <f>+AVERAGE(GB5:GB32)</f>
        <v>4.3947482688973961E-3</v>
      </c>
      <c r="GC34" s="390">
        <f>+AVERAGE(GC5:GC32)</f>
        <v>4.3936571320508811E-3</v>
      </c>
      <c r="GD34" s="390">
        <f>+AVERAGE(GD5:GD32)</f>
        <v>5.8865649779609114E-3</v>
      </c>
      <c r="GE34" s="390">
        <f>+AVERAGE(GE5:GE32)</f>
        <v>4.0842468945555734E-3</v>
      </c>
      <c r="GF34" s="391">
        <f>+AVERAGE(GF5:GF32)</f>
        <v>4.0842405551545389E-3</v>
      </c>
      <c r="GG34" s="365"/>
      <c r="GH34" s="386" t="s">
        <v>282</v>
      </c>
      <c r="GI34" s="389">
        <f>+AVERAGE(GI5:GI32)</f>
        <v>6.4166164966885245E-3</v>
      </c>
      <c r="GJ34" s="390">
        <f>+AVERAGE(GJ5:GJ32)</f>
        <v>6.416712071592264E-3</v>
      </c>
      <c r="GK34" s="390">
        <f>+AVERAGE(GK5:GK32)</f>
        <v>1.2333013647374881E-2</v>
      </c>
      <c r="GL34" s="390">
        <f>+AVERAGE(GL5:GL32)</f>
        <v>1.0481441957607918E-2</v>
      </c>
      <c r="GM34" s="391">
        <f>+AVERAGE(GM5:GM32)</f>
        <v>1.0481248250404708E-2</v>
      </c>
      <c r="GN34" s="365"/>
      <c r="GO34" s="386" t="s">
        <v>282</v>
      </c>
      <c r="GP34" s="389">
        <f>+AVERAGE(GP5:GP32)</f>
        <v>1.3684910922777333E-2</v>
      </c>
      <c r="GQ34" s="390">
        <f>+AVERAGE(GQ5:GQ32)</f>
        <v>1.3680748018588795E-2</v>
      </c>
      <c r="GR34" s="390">
        <f>+AVERAGE(GR5:GR32)</f>
        <v>1.5155064230718746E-3</v>
      </c>
      <c r="GS34" s="390">
        <f>+AVERAGE(GS5:GS32)</f>
        <v>2.7880774138587983E-3</v>
      </c>
      <c r="GT34" s="391">
        <f>+AVERAGE(GT5:GT32)</f>
        <v>2.7882804172087794E-3</v>
      </c>
    </row>
    <row r="35" spans="1:202" x14ac:dyDescent="0.25">
      <c r="A35" s="462"/>
      <c r="B35" s="462"/>
      <c r="C35" s="462"/>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62"/>
      <c r="BA35" s="462"/>
      <c r="BB35" s="462"/>
      <c r="BC35" s="462"/>
      <c r="BD35" s="462"/>
      <c r="BE35" s="462"/>
      <c r="BF35" s="462"/>
      <c r="BG35" s="462"/>
      <c r="BH35" s="462"/>
      <c r="BI35" s="462"/>
      <c r="BJ35" s="462"/>
      <c r="BK35" s="462"/>
      <c r="BL35" s="462"/>
      <c r="BM35" s="462"/>
      <c r="BN35" s="462"/>
      <c r="BO35" s="462"/>
      <c r="BP35" s="462"/>
      <c r="BQ35" s="462"/>
      <c r="BR35" s="462"/>
      <c r="BS35" s="462"/>
      <c r="BT35" s="462"/>
      <c r="BU35" s="462"/>
      <c r="BV35" s="462"/>
      <c r="BW35" s="462"/>
      <c r="BX35" s="462"/>
      <c r="BY35" s="462"/>
      <c r="BZ35" s="462"/>
      <c r="CA35" s="462"/>
      <c r="CB35" s="462"/>
      <c r="CC35" s="462"/>
      <c r="CD35" s="462"/>
      <c r="CE35" s="462"/>
      <c r="CF35" s="462"/>
      <c r="CG35" s="462"/>
      <c r="CH35" s="462"/>
      <c r="CI35" s="462"/>
      <c r="CJ35" s="462"/>
      <c r="CK35" s="462"/>
      <c r="CL35" s="462"/>
      <c r="CM35" s="462"/>
      <c r="CN35" s="516" t="s">
        <v>375</v>
      </c>
      <c r="CO35" s="516"/>
      <c r="CP35" s="516"/>
      <c r="CQ35" s="516"/>
      <c r="CR35" s="516"/>
      <c r="CS35" s="516"/>
      <c r="CT35" s="462"/>
      <c r="CU35" s="462"/>
      <c r="CV35" s="462"/>
      <c r="CW35" s="462"/>
      <c r="CX35" s="462"/>
      <c r="CY35" s="462"/>
      <c r="CZ35" s="462"/>
      <c r="DA35" s="462"/>
      <c r="DB35" s="462"/>
      <c r="DC35" s="462"/>
      <c r="DD35" s="462"/>
      <c r="DE35" s="462"/>
      <c r="DF35" s="462"/>
      <c r="DG35" s="462"/>
      <c r="DH35" s="462"/>
      <c r="DI35" s="462"/>
      <c r="DJ35" s="462"/>
      <c r="DK35" s="462"/>
      <c r="DL35" s="462"/>
      <c r="DM35" s="462"/>
      <c r="DN35" s="462"/>
      <c r="DO35" s="462"/>
      <c r="DP35" s="462"/>
      <c r="DQ35" s="462"/>
      <c r="DR35" s="462"/>
      <c r="DS35" s="462"/>
      <c r="DT35" s="462"/>
      <c r="DU35" s="462"/>
      <c r="DV35" s="462"/>
      <c r="DW35" s="462"/>
      <c r="DX35" s="462"/>
      <c r="DY35" s="462"/>
      <c r="DZ35" s="462"/>
      <c r="EA35" s="462"/>
      <c r="EB35" s="462"/>
      <c r="EC35" s="462"/>
      <c r="ED35" s="462"/>
      <c r="EE35" s="462"/>
      <c r="EF35" s="462"/>
      <c r="EG35" s="462"/>
      <c r="EH35" s="462"/>
      <c r="EI35" s="462"/>
      <c r="EJ35" s="462"/>
      <c r="EK35" s="462"/>
      <c r="EL35" s="462"/>
      <c r="EM35" s="462"/>
      <c r="EN35" s="462"/>
      <c r="EO35" s="462"/>
      <c r="EP35" s="462"/>
      <c r="EQ35" s="462"/>
      <c r="ER35" s="462"/>
      <c r="ES35" s="462"/>
      <c r="ET35" s="462"/>
      <c r="EU35" s="462"/>
      <c r="EV35" s="462"/>
      <c r="EW35" s="462"/>
      <c r="EX35" s="462"/>
      <c r="EY35" s="462"/>
      <c r="EZ35" s="462"/>
      <c r="FA35" s="462"/>
      <c r="FB35" s="462"/>
      <c r="FC35" s="462"/>
      <c r="FD35" s="462"/>
      <c r="FE35" s="462"/>
      <c r="FF35" s="462"/>
      <c r="FG35" s="462"/>
      <c r="FH35" s="462"/>
      <c r="FI35" s="462"/>
      <c r="FJ35" s="462"/>
      <c r="FK35" s="462"/>
      <c r="FL35" s="462"/>
      <c r="FM35" s="462"/>
      <c r="FN35" s="462"/>
      <c r="FO35" s="462"/>
      <c r="FP35" s="462"/>
      <c r="FQ35" s="462"/>
      <c r="FR35" s="462"/>
      <c r="FS35" s="462"/>
      <c r="FT35" s="462"/>
      <c r="FU35" s="462"/>
      <c r="FV35" s="462"/>
      <c r="FW35" s="462"/>
      <c r="FX35" s="462"/>
      <c r="FY35" s="462"/>
      <c r="FZ35" s="462"/>
      <c r="GA35" s="462"/>
      <c r="GB35" s="462"/>
      <c r="GC35" s="462"/>
      <c r="GD35" s="462"/>
      <c r="GE35" s="462"/>
      <c r="GF35" s="462"/>
      <c r="GG35" s="462"/>
      <c r="GH35" s="462"/>
      <c r="GI35" s="462"/>
      <c r="GJ35" s="462"/>
      <c r="GK35" s="462"/>
      <c r="GL35" s="462"/>
      <c r="GM35" s="462"/>
      <c r="GN35" s="462"/>
      <c r="GO35" s="462"/>
      <c r="GP35" s="462"/>
      <c r="GQ35" s="462"/>
      <c r="GR35" s="462"/>
      <c r="GS35" s="462"/>
      <c r="GT35" s="462"/>
    </row>
    <row r="36" spans="1:202" ht="15" customHeight="1" x14ac:dyDescent="0.25">
      <c r="A36" s="462"/>
      <c r="B36" s="514" t="s">
        <v>286</v>
      </c>
      <c r="C36" s="514"/>
      <c r="D36" s="514"/>
      <c r="E36" s="514"/>
      <c r="F36" s="514"/>
      <c r="G36" s="462"/>
      <c r="H36" s="462"/>
      <c r="I36" s="514" t="s">
        <v>287</v>
      </c>
      <c r="J36" s="514"/>
      <c r="K36" s="514"/>
      <c r="L36" s="514"/>
      <c r="M36" s="514"/>
      <c r="N36" s="462"/>
      <c r="O36" s="462"/>
      <c r="P36" s="514"/>
      <c r="Q36" s="514"/>
      <c r="R36" s="514"/>
      <c r="S36" s="514"/>
      <c r="T36" s="514"/>
      <c r="U36" s="462"/>
      <c r="V36" s="462"/>
      <c r="W36" s="514"/>
      <c r="X36" s="514"/>
      <c r="Y36" s="514"/>
      <c r="Z36" s="514"/>
      <c r="AA36" s="514"/>
      <c r="AB36" s="462"/>
      <c r="AC36" s="462"/>
      <c r="AD36" s="514"/>
      <c r="AE36" s="514"/>
      <c r="AF36" s="514"/>
      <c r="AG36" s="514"/>
      <c r="AH36" s="514"/>
      <c r="AI36" s="462"/>
      <c r="AJ36" s="462"/>
      <c r="AK36" s="514"/>
      <c r="AL36" s="514"/>
      <c r="AM36" s="514"/>
      <c r="AN36" s="514"/>
      <c r="AO36" s="514"/>
      <c r="AP36" s="462"/>
      <c r="AQ36" s="462"/>
      <c r="AR36" s="515"/>
      <c r="AS36" s="514"/>
      <c r="AT36" s="514"/>
      <c r="AU36" s="514"/>
      <c r="AV36" s="514"/>
      <c r="AW36" s="462"/>
      <c r="AX36" s="462"/>
      <c r="AY36" s="515" t="s">
        <v>342</v>
      </c>
      <c r="AZ36" s="514"/>
      <c r="BA36" s="514"/>
      <c r="BB36" s="514"/>
      <c r="BC36" s="514"/>
      <c r="BD36" s="462"/>
      <c r="BE36" s="462"/>
      <c r="BF36" s="515"/>
      <c r="BG36" s="514"/>
      <c r="BH36" s="514"/>
      <c r="BI36" s="514"/>
      <c r="BJ36" s="514"/>
      <c r="BK36" s="462"/>
      <c r="BL36" s="462"/>
      <c r="BM36" s="515"/>
      <c r="BN36" s="514"/>
      <c r="BO36" s="514"/>
      <c r="BP36" s="514"/>
      <c r="BQ36" s="514"/>
      <c r="BR36" s="462"/>
      <c r="BS36" s="462"/>
      <c r="BT36" s="462"/>
      <c r="BU36" s="462"/>
      <c r="BV36" s="462"/>
      <c r="BW36" s="462"/>
      <c r="BX36" s="462"/>
      <c r="BY36" s="462"/>
      <c r="BZ36" s="462"/>
      <c r="CA36" s="462"/>
      <c r="CB36" s="462"/>
      <c r="CC36" s="462"/>
      <c r="CD36" s="462"/>
      <c r="CE36" s="462"/>
      <c r="CF36" s="462"/>
      <c r="CG36" s="462"/>
      <c r="CH36" s="462"/>
      <c r="CI36" s="462"/>
      <c r="CJ36" s="462"/>
      <c r="CK36" s="462"/>
      <c r="CL36" s="462"/>
      <c r="CM36" s="462"/>
      <c r="CN36" s="517"/>
      <c r="CO36" s="517"/>
      <c r="CP36" s="517"/>
      <c r="CQ36" s="517"/>
      <c r="CR36" s="517"/>
      <c r="CS36" s="517"/>
      <c r="CT36" s="462"/>
      <c r="CU36" s="462"/>
      <c r="CV36" s="462"/>
      <c r="CW36" s="462"/>
      <c r="CX36" s="462"/>
      <c r="CY36" s="462"/>
      <c r="CZ36" s="462"/>
      <c r="DA36" s="462"/>
      <c r="DB36" s="462"/>
      <c r="DC36" s="462"/>
      <c r="DD36" s="462"/>
      <c r="DE36" s="462"/>
      <c r="DF36" s="462"/>
      <c r="DG36" s="462"/>
      <c r="DH36" s="462"/>
      <c r="DI36" s="462"/>
      <c r="DJ36" s="462"/>
      <c r="DK36" s="462"/>
      <c r="DL36" s="462"/>
      <c r="DM36" s="462"/>
      <c r="DN36" s="462"/>
      <c r="DO36" s="462"/>
      <c r="DP36" s="462"/>
      <c r="DQ36" s="462"/>
      <c r="DR36" s="462"/>
      <c r="DS36" s="462"/>
      <c r="DT36" s="462"/>
      <c r="DU36" s="462"/>
      <c r="DV36" s="462"/>
      <c r="DW36" s="462"/>
      <c r="DX36" s="462"/>
      <c r="DY36" s="462"/>
      <c r="DZ36" s="462"/>
      <c r="EA36" s="462"/>
      <c r="EB36" s="462"/>
      <c r="EC36" s="462"/>
      <c r="ED36" s="462"/>
      <c r="EE36" s="462"/>
      <c r="EF36" s="462"/>
      <c r="EG36" s="462"/>
      <c r="EH36" s="462"/>
      <c r="EI36" s="462"/>
      <c r="EJ36" s="462"/>
      <c r="EK36" s="462"/>
      <c r="EL36" s="462"/>
      <c r="EM36" s="462"/>
      <c r="EN36" s="462"/>
      <c r="EO36" s="462"/>
      <c r="EP36" s="462"/>
      <c r="EQ36" s="462"/>
      <c r="ER36" s="462"/>
      <c r="ES36" s="462"/>
      <c r="ET36" s="462"/>
      <c r="EU36" s="462"/>
      <c r="EV36" s="462"/>
      <c r="EW36" s="462"/>
      <c r="EX36" s="462"/>
      <c r="EY36" s="462"/>
      <c r="EZ36" s="462"/>
      <c r="FA36" s="462"/>
      <c r="FB36" s="462"/>
      <c r="FC36" s="462"/>
      <c r="FD36" s="462"/>
      <c r="FE36" s="462"/>
      <c r="FF36" s="462"/>
      <c r="FG36" s="462"/>
      <c r="FH36" s="462"/>
      <c r="FI36" s="462"/>
      <c r="FJ36" s="462"/>
      <c r="FK36" s="462"/>
      <c r="FL36" s="462"/>
      <c r="FM36" s="462"/>
      <c r="FN36" s="462"/>
      <c r="FO36" s="462"/>
      <c r="FP36" s="462"/>
      <c r="FQ36" s="462"/>
      <c r="FR36" s="462"/>
      <c r="FS36" s="462"/>
      <c r="FT36" s="462"/>
      <c r="FU36" s="462"/>
      <c r="FV36" s="462"/>
      <c r="FW36" s="462"/>
      <c r="FX36" s="462"/>
      <c r="FY36" s="462"/>
      <c r="FZ36" s="462"/>
      <c r="GA36" s="462"/>
      <c r="GB36" s="462"/>
      <c r="GC36" s="462"/>
      <c r="GD36" s="462"/>
      <c r="GE36" s="462"/>
      <c r="GF36" s="462"/>
      <c r="GG36" s="462"/>
      <c r="GH36" s="462"/>
      <c r="GI36" s="462"/>
      <c r="GJ36" s="462"/>
      <c r="GK36" s="462"/>
      <c r="GL36" s="462"/>
      <c r="GM36" s="462"/>
      <c r="GN36" s="462"/>
      <c r="GO36" s="462"/>
      <c r="GP36" s="462"/>
      <c r="GQ36" s="462"/>
      <c r="GR36" s="462"/>
      <c r="GS36" s="462"/>
      <c r="GT36" s="462"/>
    </row>
    <row r="37" spans="1:202" x14ac:dyDescent="0.25">
      <c r="A37" s="462"/>
      <c r="B37" s="514"/>
      <c r="C37" s="514"/>
      <c r="D37" s="514"/>
      <c r="E37" s="514"/>
      <c r="F37" s="514"/>
      <c r="G37" s="462"/>
      <c r="H37" s="462"/>
      <c r="I37" s="514"/>
      <c r="J37" s="514"/>
      <c r="K37" s="514"/>
      <c r="L37" s="514"/>
      <c r="M37" s="514"/>
      <c r="N37" s="462"/>
      <c r="O37" s="462"/>
      <c r="P37" s="514"/>
      <c r="Q37" s="514"/>
      <c r="R37" s="514"/>
      <c r="S37" s="514"/>
      <c r="T37" s="514"/>
      <c r="U37" s="462"/>
      <c r="V37" s="462"/>
      <c r="W37" s="514"/>
      <c r="X37" s="514"/>
      <c r="Y37" s="514"/>
      <c r="Z37" s="514"/>
      <c r="AA37" s="514"/>
      <c r="AB37" s="462"/>
      <c r="AC37" s="462"/>
      <c r="AD37" s="514"/>
      <c r="AE37" s="514"/>
      <c r="AF37" s="514"/>
      <c r="AG37" s="514"/>
      <c r="AH37" s="514"/>
      <c r="AI37" s="462"/>
      <c r="AJ37" s="462"/>
      <c r="AK37" s="514"/>
      <c r="AL37" s="514"/>
      <c r="AM37" s="514"/>
      <c r="AN37" s="514"/>
      <c r="AO37" s="514"/>
      <c r="AP37" s="462"/>
      <c r="AQ37" s="462"/>
      <c r="AR37" s="514"/>
      <c r="AS37" s="514"/>
      <c r="AT37" s="514"/>
      <c r="AU37" s="514"/>
      <c r="AV37" s="514"/>
      <c r="AW37" s="462"/>
      <c r="AX37" s="462"/>
      <c r="AY37" s="514"/>
      <c r="AZ37" s="514"/>
      <c r="BA37" s="514"/>
      <c r="BB37" s="514"/>
      <c r="BC37" s="514"/>
      <c r="BD37" s="462"/>
      <c r="BE37" s="462"/>
      <c r="BF37" s="514"/>
      <c r="BG37" s="514"/>
      <c r="BH37" s="514"/>
      <c r="BI37" s="514"/>
      <c r="BJ37" s="514"/>
      <c r="BK37" s="462"/>
      <c r="BL37" s="462"/>
      <c r="BM37" s="514"/>
      <c r="BN37" s="514"/>
      <c r="BO37" s="514"/>
      <c r="BP37" s="514"/>
      <c r="BQ37" s="514"/>
      <c r="BR37" s="462"/>
      <c r="BS37" s="462"/>
      <c r="BT37" s="462"/>
      <c r="BU37" s="462"/>
      <c r="BV37" s="462"/>
      <c r="BW37" s="462"/>
      <c r="BX37" s="462"/>
      <c r="BY37" s="462"/>
      <c r="BZ37" s="462"/>
      <c r="CA37" s="462"/>
      <c r="CB37" s="462"/>
      <c r="CC37" s="462"/>
      <c r="CD37" s="462"/>
      <c r="CE37" s="462"/>
      <c r="CF37" s="462"/>
      <c r="CG37" s="462"/>
      <c r="CH37" s="462"/>
      <c r="CI37" s="462"/>
      <c r="CJ37" s="462"/>
      <c r="CK37" s="462"/>
      <c r="CL37" s="462"/>
      <c r="CM37" s="462"/>
      <c r="CN37" s="517"/>
      <c r="CO37" s="517"/>
      <c r="CP37" s="517"/>
      <c r="CQ37" s="517"/>
      <c r="CR37" s="517"/>
      <c r="CS37" s="517"/>
      <c r="CT37" s="462"/>
      <c r="CU37" s="462"/>
      <c r="CV37" s="462"/>
      <c r="CW37" s="462"/>
      <c r="CX37" s="462"/>
      <c r="CY37" s="462"/>
      <c r="CZ37" s="462"/>
      <c r="DA37" s="462"/>
      <c r="DB37" s="462"/>
      <c r="DC37" s="462"/>
      <c r="DD37" s="462"/>
      <c r="DE37" s="462"/>
      <c r="DF37" s="462"/>
      <c r="DG37" s="462"/>
      <c r="DH37" s="462"/>
      <c r="DI37" s="462"/>
      <c r="DJ37" s="462"/>
      <c r="DK37" s="462"/>
      <c r="DL37" s="462"/>
      <c r="DM37" s="462"/>
      <c r="DN37" s="462"/>
      <c r="DO37" s="462"/>
      <c r="DP37" s="462"/>
      <c r="DQ37" s="462"/>
      <c r="DR37" s="462"/>
      <c r="DS37" s="462"/>
      <c r="DT37" s="462"/>
      <c r="DU37" s="462"/>
      <c r="DV37" s="462"/>
      <c r="DW37" s="462"/>
      <c r="DX37" s="462"/>
      <c r="DY37" s="462"/>
      <c r="DZ37" s="462"/>
      <c r="EA37" s="462"/>
      <c r="EB37" s="462"/>
      <c r="EC37" s="462"/>
      <c r="ED37" s="462"/>
      <c r="EE37" s="462"/>
      <c r="EF37" s="462"/>
      <c r="EG37" s="462"/>
      <c r="EH37" s="462"/>
      <c r="EI37" s="462"/>
      <c r="EJ37" s="462"/>
      <c r="EK37" s="462"/>
      <c r="EL37" s="462"/>
      <c r="EM37" s="462"/>
      <c r="EN37" s="462"/>
      <c r="EO37" s="462"/>
      <c r="EP37" s="462"/>
      <c r="EQ37" s="462"/>
      <c r="ER37" s="462"/>
      <c r="ES37" s="462"/>
      <c r="ET37" s="462"/>
      <c r="EU37" s="462"/>
      <c r="EV37" s="462"/>
      <c r="EW37" s="462"/>
      <c r="EX37" s="462"/>
      <c r="EY37" s="462"/>
      <c r="EZ37" s="462"/>
      <c r="FA37" s="462"/>
      <c r="FB37" s="462"/>
      <c r="FC37" s="462"/>
      <c r="FD37" s="462"/>
      <c r="FE37" s="462"/>
      <c r="FF37" s="462"/>
      <c r="FG37" s="462"/>
      <c r="FH37" s="462"/>
      <c r="FI37" s="462"/>
      <c r="FJ37" s="462"/>
      <c r="FK37" s="462"/>
      <c r="FL37" s="462"/>
      <c r="FM37" s="462"/>
      <c r="FN37" s="462"/>
      <c r="FO37" s="462"/>
      <c r="FP37" s="462"/>
      <c r="FQ37" s="462"/>
      <c r="FR37" s="462"/>
      <c r="FS37" s="462"/>
      <c r="FT37" s="462"/>
      <c r="FU37" s="462"/>
      <c r="FV37" s="462"/>
      <c r="FW37" s="462"/>
      <c r="FX37" s="462"/>
      <c r="FY37" s="462"/>
      <c r="FZ37" s="462"/>
      <c r="GA37" s="462"/>
      <c r="GB37" s="462"/>
      <c r="GC37" s="462"/>
      <c r="GD37" s="462"/>
      <c r="GE37" s="462"/>
      <c r="GF37" s="462"/>
      <c r="GG37" s="462"/>
      <c r="GH37" s="462"/>
      <c r="GI37" s="462"/>
      <c r="GJ37" s="462"/>
      <c r="GK37" s="462"/>
      <c r="GL37" s="462"/>
      <c r="GM37" s="462"/>
      <c r="GN37" s="462"/>
      <c r="GO37" s="462"/>
      <c r="GP37" s="462"/>
      <c r="GQ37" s="462"/>
      <c r="GR37" s="462"/>
      <c r="GS37" s="462"/>
      <c r="GT37" s="462"/>
    </row>
    <row r="38" spans="1:202" x14ac:dyDescent="0.25">
      <c r="A38" s="462"/>
      <c r="B38" s="462"/>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c r="AR38" s="462"/>
      <c r="AS38" s="462"/>
      <c r="AT38" s="462"/>
      <c r="AU38" s="462"/>
      <c r="AV38" s="462"/>
      <c r="AW38" s="462"/>
      <c r="AX38" s="462"/>
      <c r="AY38" s="462"/>
      <c r="AZ38" s="462"/>
      <c r="BA38" s="462"/>
      <c r="BB38" s="462"/>
      <c r="BC38" s="462"/>
      <c r="BD38" s="462"/>
      <c r="BE38" s="462"/>
      <c r="BF38" s="462"/>
      <c r="BG38" s="462"/>
      <c r="BH38" s="462"/>
      <c r="BI38" s="462"/>
      <c r="BJ38" s="462"/>
      <c r="BK38" s="462"/>
      <c r="BL38" s="462"/>
      <c r="BM38" s="462"/>
      <c r="BN38" s="462"/>
      <c r="BO38" s="462"/>
      <c r="BP38" s="462"/>
      <c r="BQ38" s="462"/>
      <c r="BR38" s="462"/>
      <c r="BS38" s="462"/>
      <c r="BT38" s="462"/>
      <c r="BU38" s="462"/>
      <c r="BV38" s="462"/>
      <c r="BW38" s="462"/>
      <c r="BX38" s="462"/>
      <c r="BY38" s="462"/>
      <c r="BZ38" s="462"/>
      <c r="CA38" s="462"/>
      <c r="CB38" s="462"/>
      <c r="CC38" s="462"/>
      <c r="CD38" s="462"/>
      <c r="CE38" s="462"/>
      <c r="CF38" s="462"/>
      <c r="CG38" s="462"/>
      <c r="CH38" s="462"/>
      <c r="CI38" s="462"/>
      <c r="CJ38" s="462"/>
      <c r="CK38" s="462"/>
      <c r="CL38" s="462"/>
      <c r="CM38" s="462"/>
      <c r="CN38" s="517"/>
      <c r="CO38" s="517"/>
      <c r="CP38" s="517"/>
      <c r="CQ38" s="517"/>
      <c r="CR38" s="517"/>
      <c r="CS38" s="517"/>
      <c r="CT38" s="462"/>
      <c r="CU38" s="462"/>
      <c r="CV38" s="462"/>
      <c r="CW38" s="462"/>
      <c r="CX38" s="462"/>
      <c r="CY38" s="462"/>
      <c r="CZ38" s="462"/>
      <c r="DA38" s="462"/>
      <c r="DB38" s="462"/>
      <c r="DC38" s="462"/>
      <c r="DD38" s="462"/>
      <c r="DE38" s="462"/>
      <c r="DF38" s="462"/>
      <c r="DG38" s="462"/>
      <c r="DH38" s="462"/>
      <c r="DI38" s="462"/>
      <c r="DJ38" s="462"/>
      <c r="DK38" s="462"/>
      <c r="DL38" s="462"/>
      <c r="DM38" s="462"/>
      <c r="DN38" s="462"/>
      <c r="DO38" s="462"/>
      <c r="DP38" s="462"/>
      <c r="DQ38" s="462"/>
      <c r="DR38" s="462"/>
      <c r="DS38" s="462"/>
      <c r="DT38" s="462"/>
      <c r="DU38" s="462"/>
      <c r="DV38" s="462"/>
      <c r="DW38" s="462"/>
      <c r="DX38" s="462"/>
      <c r="DY38" s="462"/>
      <c r="DZ38" s="462"/>
      <c r="EA38" s="462"/>
      <c r="EB38" s="462"/>
      <c r="EC38" s="462"/>
      <c r="ED38" s="462"/>
      <c r="EE38" s="462"/>
      <c r="EF38" s="462"/>
      <c r="EG38" s="462"/>
      <c r="EH38" s="462"/>
      <c r="EI38" s="462"/>
      <c r="EJ38" s="462"/>
      <c r="EK38" s="462"/>
      <c r="EL38" s="462"/>
      <c r="EM38" s="462"/>
      <c r="EN38" s="462"/>
      <c r="EO38" s="462"/>
      <c r="EP38" s="462"/>
      <c r="EQ38" s="462"/>
      <c r="ER38" s="462"/>
      <c r="ES38" s="462"/>
      <c r="ET38" s="462"/>
      <c r="EU38" s="462"/>
      <c r="EV38" s="462"/>
      <c r="EW38" s="462"/>
      <c r="EX38" s="462"/>
      <c r="EY38" s="462"/>
      <c r="EZ38" s="462"/>
      <c r="FA38" s="462"/>
      <c r="FB38" s="462"/>
      <c r="FC38" s="462"/>
      <c r="FD38" s="462"/>
      <c r="FE38" s="462"/>
      <c r="FF38" s="462"/>
      <c r="FG38" s="462"/>
      <c r="FH38" s="462"/>
      <c r="FI38" s="462"/>
      <c r="FJ38" s="462"/>
      <c r="FK38" s="462"/>
      <c r="FL38" s="462"/>
      <c r="FM38" s="462"/>
      <c r="FN38" s="462"/>
      <c r="FO38" s="462"/>
      <c r="FP38" s="462"/>
      <c r="FQ38" s="462"/>
      <c r="FR38" s="462"/>
      <c r="FS38" s="462"/>
      <c r="FT38" s="462"/>
      <c r="FU38" s="462"/>
      <c r="FV38" s="462"/>
      <c r="FW38" s="462"/>
      <c r="FX38" s="462"/>
      <c r="FY38" s="462"/>
      <c r="FZ38" s="462"/>
      <c r="GA38" s="462"/>
      <c r="GB38" s="462"/>
      <c r="GC38" s="462"/>
      <c r="GD38" s="462"/>
      <c r="GE38" s="462"/>
      <c r="GF38" s="462"/>
      <c r="GG38" s="462"/>
      <c r="GH38" s="462"/>
      <c r="GI38" s="462"/>
      <c r="GJ38" s="462"/>
      <c r="GK38" s="462"/>
      <c r="GL38" s="462"/>
      <c r="GM38" s="462"/>
      <c r="GN38" s="462"/>
      <c r="GO38" s="462"/>
      <c r="GP38" s="462"/>
      <c r="GQ38" s="462"/>
      <c r="GR38" s="462"/>
      <c r="GS38" s="462"/>
      <c r="GT38" s="462"/>
    </row>
  </sheetData>
  <sheetProtection selectLockedCells="1" selectUnlockedCells="1"/>
  <mergeCells count="69">
    <mergeCell ref="GH2:GM2"/>
    <mergeCell ref="GH3:GM3"/>
    <mergeCell ref="GA2:GF2"/>
    <mergeCell ref="GA3:GF3"/>
    <mergeCell ref="CN35:CS38"/>
    <mergeCell ref="CU2:CZ2"/>
    <mergeCell ref="CU3:CZ3"/>
    <mergeCell ref="ED2:EI2"/>
    <mergeCell ref="ED3:EI3"/>
    <mergeCell ref="FT2:FY2"/>
    <mergeCell ref="FT3:FY3"/>
    <mergeCell ref="FM2:FR2"/>
    <mergeCell ref="FM3:FR3"/>
    <mergeCell ref="FF2:FK2"/>
    <mergeCell ref="FF3:FK3"/>
    <mergeCell ref="EY2:FD2"/>
    <mergeCell ref="EY3:FD3"/>
    <mergeCell ref="ER2:EW2"/>
    <mergeCell ref="P36:T37"/>
    <mergeCell ref="AC2:AH2"/>
    <mergeCell ref="AC3:AH3"/>
    <mergeCell ref="AD36:AH37"/>
    <mergeCell ref="V2:AA2"/>
    <mergeCell ref="V3:AA3"/>
    <mergeCell ref="W36:AA37"/>
    <mergeCell ref="BL2:BQ2"/>
    <mergeCell ref="BL3:BQ3"/>
    <mergeCell ref="BS2:BX2"/>
    <mergeCell ref="BS3:BX3"/>
    <mergeCell ref="BZ2:CE2"/>
    <mergeCell ref="BZ3:CE3"/>
    <mergeCell ref="ER3:EW3"/>
    <mergeCell ref="B36:F37"/>
    <mergeCell ref="I36:M37"/>
    <mergeCell ref="BM36:BQ37"/>
    <mergeCell ref="AR36:AV37"/>
    <mergeCell ref="AJ2:AO2"/>
    <mergeCell ref="AJ3:AO3"/>
    <mergeCell ref="AK36:AO37"/>
    <mergeCell ref="AX2:BC2"/>
    <mergeCell ref="AY36:BC37"/>
    <mergeCell ref="BE2:BJ2"/>
    <mergeCell ref="BE3:BJ3"/>
    <mergeCell ref="BF36:BJ37"/>
    <mergeCell ref="AQ2:AV2"/>
    <mergeCell ref="AQ3:AV3"/>
    <mergeCell ref="AX3:BC3"/>
    <mergeCell ref="O2:T2"/>
    <mergeCell ref="A2:F2"/>
    <mergeCell ref="A3:F3"/>
    <mergeCell ref="H2:M2"/>
    <mergeCell ref="H3:M3"/>
    <mergeCell ref="O3:T3"/>
    <mergeCell ref="GO2:GT2"/>
    <mergeCell ref="GO3:GT3"/>
    <mergeCell ref="EK2:EP2"/>
    <mergeCell ref="EK3:EP3"/>
    <mergeCell ref="CG2:CL2"/>
    <mergeCell ref="CG3:CL3"/>
    <mergeCell ref="CN2:CS2"/>
    <mergeCell ref="CN3:CS3"/>
    <mergeCell ref="DW2:EB2"/>
    <mergeCell ref="DW3:EB3"/>
    <mergeCell ref="DI2:DN2"/>
    <mergeCell ref="DI3:DN3"/>
    <mergeCell ref="DB2:DG2"/>
    <mergeCell ref="DB3:DG3"/>
    <mergeCell ref="DP2:DU2"/>
    <mergeCell ref="DP3:DU3"/>
  </mergeCells>
  <conditionalFormatting sqref="A1:AV35">
    <cfRule type="expression" dxfId="405" priority="2122">
      <formula>ROW()=CELL("FILA")</formula>
    </cfRule>
  </conditionalFormatting>
  <conditionalFormatting sqref="B5:F32">
    <cfRule type="cellIs" dxfId="404" priority="2191" operator="lessThan">
      <formula>$X$1</formula>
    </cfRule>
    <cfRule type="cellIs" dxfId="403" priority="2199" operator="greaterThan">
      <formula>$W$1</formula>
    </cfRule>
  </conditionalFormatting>
  <conditionalFormatting sqref="B6:F32">
    <cfRule type="cellIs" dxfId="402" priority="2189" operator="lessThan">
      <formula>$X$1</formula>
    </cfRule>
    <cfRule type="cellIs" dxfId="401" priority="2190" operator="greaterThan">
      <formula>$W$1</formula>
    </cfRule>
    <cfRule type="cellIs" dxfId="400" priority="2193" operator="greaterThan">
      <formula>$W$1</formula>
    </cfRule>
    <cfRule type="cellIs" dxfId="399" priority="2194" operator="lessThan">
      <formula>$X$1</formula>
    </cfRule>
    <cfRule type="cellIs" dxfId="398" priority="2195" operator="greaterThan">
      <formula>$W$1</formula>
    </cfRule>
    <cfRule type="cellIs" dxfId="397" priority="2198" operator="lessThan">
      <formula>$X$1</formula>
    </cfRule>
  </conditionalFormatting>
  <conditionalFormatting sqref="B34:F34">
    <cfRule type="cellIs" dxfId="396" priority="2196" operator="lessThan">
      <formula>$X$1</formula>
    </cfRule>
    <cfRule type="cellIs" dxfId="395" priority="2197" operator="greaterThan">
      <formula>$W$1</formula>
    </cfRule>
  </conditionalFormatting>
  <conditionalFormatting sqref="I5:M32">
    <cfRule type="cellIs" dxfId="394" priority="2204" operator="lessThan">
      <formula>$X$1</formula>
    </cfRule>
    <cfRule type="cellIs" dxfId="393" priority="2212" operator="greaterThan">
      <formula>$W$1</formula>
    </cfRule>
  </conditionalFormatting>
  <conditionalFormatting sqref="I6:M32">
    <cfRule type="cellIs" dxfId="392" priority="2202" operator="lessThan">
      <formula>$X$1</formula>
    </cfRule>
    <cfRule type="cellIs" dxfId="391" priority="2203" operator="greaterThan">
      <formula>$W$1</formula>
    </cfRule>
    <cfRule type="cellIs" dxfId="390" priority="2206" operator="greaterThan">
      <formula>$W$1</formula>
    </cfRule>
    <cfRule type="cellIs" dxfId="389" priority="2207" operator="lessThan">
      <formula>$X$1</formula>
    </cfRule>
    <cfRule type="cellIs" dxfId="388" priority="2208" operator="greaterThan">
      <formula>$W$1</formula>
    </cfRule>
    <cfRule type="cellIs" dxfId="387" priority="2211" operator="lessThan">
      <formula>$X$1</formula>
    </cfRule>
  </conditionalFormatting>
  <conditionalFormatting sqref="I34:M34">
    <cfRule type="cellIs" dxfId="386" priority="2209" operator="lessThan">
      <formula>$X$1</formula>
    </cfRule>
    <cfRule type="cellIs" dxfId="385" priority="2210" operator="greaterThan">
      <formula>$W$1</formula>
    </cfRule>
  </conditionalFormatting>
  <conditionalFormatting sqref="P5:T32">
    <cfRule type="cellIs" dxfId="384" priority="2217" operator="lessThan">
      <formula>$X$1</formula>
    </cfRule>
    <cfRule type="cellIs" dxfId="383" priority="2225" operator="greaterThan">
      <formula>$W$1</formula>
    </cfRule>
  </conditionalFormatting>
  <conditionalFormatting sqref="P6:T32">
    <cfRule type="cellIs" dxfId="382" priority="2215" operator="lessThan">
      <formula>$X$1</formula>
    </cfRule>
    <cfRule type="cellIs" dxfId="381" priority="2216" operator="greaterThan">
      <formula>$W$1</formula>
    </cfRule>
    <cfRule type="cellIs" dxfId="380" priority="2219" operator="greaterThan">
      <formula>$W$1</formula>
    </cfRule>
    <cfRule type="cellIs" dxfId="379" priority="2220" operator="lessThan">
      <formula>$X$1</formula>
    </cfRule>
    <cfRule type="cellIs" dxfId="378" priority="2221" operator="greaterThan">
      <formula>$W$1</formula>
    </cfRule>
    <cfRule type="cellIs" dxfId="377" priority="2224" operator="lessThan">
      <formula>$X$1</formula>
    </cfRule>
  </conditionalFormatting>
  <conditionalFormatting sqref="P34:T34">
    <cfRule type="cellIs" dxfId="376" priority="2222" operator="lessThan">
      <formula>$X$1</formula>
    </cfRule>
    <cfRule type="cellIs" dxfId="375" priority="2223" operator="greaterThan">
      <formula>$W$1</formula>
    </cfRule>
  </conditionalFormatting>
  <conditionalFormatting sqref="W5:AA32">
    <cfRule type="cellIs" dxfId="374" priority="2230" operator="lessThan">
      <formula>$X$1</formula>
    </cfRule>
    <cfRule type="cellIs" dxfId="373" priority="2238" operator="greaterThan">
      <formula>$W$1</formula>
    </cfRule>
  </conditionalFormatting>
  <conditionalFormatting sqref="W6:AA32">
    <cfRule type="cellIs" dxfId="372" priority="2228" operator="lessThan">
      <formula>$X$1</formula>
    </cfRule>
    <cfRule type="cellIs" dxfId="371" priority="2229" operator="greaterThan">
      <formula>$W$1</formula>
    </cfRule>
    <cfRule type="cellIs" dxfId="370" priority="2232" operator="greaterThan">
      <formula>$W$1</formula>
    </cfRule>
    <cfRule type="cellIs" dxfId="369" priority="2233" operator="lessThan">
      <formula>$X$1</formula>
    </cfRule>
    <cfRule type="cellIs" dxfId="368" priority="2234" operator="greaterThan">
      <formula>$W$1</formula>
    </cfRule>
    <cfRule type="cellIs" dxfId="367" priority="2237" operator="lessThan">
      <formula>$X$1</formula>
    </cfRule>
  </conditionalFormatting>
  <conditionalFormatting sqref="W34:AA34">
    <cfRule type="cellIs" dxfId="366" priority="2235" operator="lessThan">
      <formula>$X$1</formula>
    </cfRule>
    <cfRule type="cellIs" dxfId="365" priority="2236" operator="greaterThan">
      <formula>$W$1</formula>
    </cfRule>
  </conditionalFormatting>
  <conditionalFormatting sqref="AD5:AH22 AD24:AH32">
    <cfRule type="cellIs" dxfId="364" priority="2186" operator="greaterThan">
      <formula>$W$1</formula>
    </cfRule>
  </conditionalFormatting>
  <conditionalFormatting sqref="AD5:AH22">
    <cfRule type="cellIs" dxfId="363" priority="2178" operator="lessThan">
      <formula>$X$1</formula>
    </cfRule>
  </conditionalFormatting>
  <conditionalFormatting sqref="AD6:AH22 AD24:AH32">
    <cfRule type="cellIs" dxfId="362" priority="2181" operator="lessThan">
      <formula>$X$1</formula>
    </cfRule>
    <cfRule type="cellIs" dxfId="361" priority="2182" operator="greaterThan">
      <formula>$W$1</formula>
    </cfRule>
    <cfRule type="cellIs" dxfId="360" priority="2185" operator="lessThan">
      <formula>$X$1</formula>
    </cfRule>
  </conditionalFormatting>
  <conditionalFormatting sqref="AD6:AH32">
    <cfRule type="cellIs" dxfId="359" priority="2173" operator="lessThan">
      <formula>$X$1</formula>
    </cfRule>
    <cfRule type="cellIs" dxfId="358" priority="2174" operator="greaterThan">
      <formula>$W$1</formula>
    </cfRule>
  </conditionalFormatting>
  <conditionalFormatting sqref="AD23:AH23">
    <cfRule type="cellIs" dxfId="357" priority="2167" operator="lessThan">
      <formula>$X$1</formula>
    </cfRule>
    <cfRule type="cellIs" dxfId="356" priority="2168" operator="greaterThan">
      <formula>$W$1</formula>
    </cfRule>
    <cfRule type="cellIs" dxfId="355" priority="2169" operator="lessThan">
      <formula>$X$1</formula>
    </cfRule>
    <cfRule type="cellIs" dxfId="354" priority="2170" operator="greaterThan">
      <formula>$W$1</formula>
    </cfRule>
    <cfRule type="cellIs" dxfId="353" priority="2171" operator="lessThan">
      <formula>$X$1</formula>
    </cfRule>
    <cfRule type="cellIs" dxfId="352" priority="2172" operator="greaterThan">
      <formula>$W$1</formula>
    </cfRule>
  </conditionalFormatting>
  <conditionalFormatting sqref="AD24:AH32 AD6:AH22">
    <cfRule type="cellIs" dxfId="351" priority="2180" operator="greaterThan">
      <formula>$W$1</formula>
    </cfRule>
  </conditionalFormatting>
  <conditionalFormatting sqref="AD24:AH32">
    <cfRule type="cellIs" dxfId="350" priority="2179" operator="lessThan">
      <formula>$X$1</formula>
    </cfRule>
  </conditionalFormatting>
  <conditionalFormatting sqref="AD34:AH34">
    <cfRule type="cellIs" dxfId="349" priority="2183" operator="lessThan">
      <formula>$X$1</formula>
    </cfRule>
    <cfRule type="cellIs" dxfId="348" priority="2184" operator="greaterThan">
      <formula>$W$1</formula>
    </cfRule>
  </conditionalFormatting>
  <conditionalFormatting sqref="AK5:AO22 AK24:AO32">
    <cfRule type="cellIs" dxfId="347" priority="2164" operator="greaterThan">
      <formula>$W$1</formula>
    </cfRule>
  </conditionalFormatting>
  <conditionalFormatting sqref="AK5:AO22">
    <cfRule type="cellIs" dxfId="346" priority="2156" operator="lessThan">
      <formula>$X$1</formula>
    </cfRule>
  </conditionalFormatting>
  <conditionalFormatting sqref="AK6:AO22 AK24:AO32">
    <cfRule type="cellIs" dxfId="345" priority="2159" operator="lessThan">
      <formula>$X$1</formula>
    </cfRule>
    <cfRule type="cellIs" dxfId="344" priority="2160" operator="greaterThan">
      <formula>$W$1</formula>
    </cfRule>
    <cfRule type="cellIs" dxfId="343" priority="2163" operator="lessThan">
      <formula>$X$1</formula>
    </cfRule>
  </conditionalFormatting>
  <conditionalFormatting sqref="AK6:AO32">
    <cfRule type="cellIs" dxfId="342" priority="2151" operator="lessThan">
      <formula>$X$1</formula>
    </cfRule>
    <cfRule type="cellIs" dxfId="341" priority="2152" operator="greaterThan">
      <formula>$W$1</formula>
    </cfRule>
  </conditionalFormatting>
  <conditionalFormatting sqref="AK23:AO23">
    <cfRule type="cellIs" dxfId="340" priority="2145" operator="lessThan">
      <formula>$X$1</formula>
    </cfRule>
    <cfRule type="cellIs" dxfId="339" priority="2146" operator="greaterThan">
      <formula>$W$1</formula>
    </cfRule>
    <cfRule type="cellIs" dxfId="338" priority="2147" operator="lessThan">
      <formula>$X$1</formula>
    </cfRule>
    <cfRule type="cellIs" dxfId="337" priority="2148" operator="greaterThan">
      <formula>$W$1</formula>
    </cfRule>
    <cfRule type="cellIs" dxfId="336" priority="2149" operator="lessThan">
      <formula>$X$1</formula>
    </cfRule>
    <cfRule type="cellIs" dxfId="335" priority="2150" operator="greaterThan">
      <formula>$W$1</formula>
    </cfRule>
  </conditionalFormatting>
  <conditionalFormatting sqref="AK24:AO32 AK6:AO22">
    <cfRule type="cellIs" dxfId="334" priority="2158" operator="greaterThan">
      <formula>$W$1</formula>
    </cfRule>
  </conditionalFormatting>
  <conditionalFormatting sqref="AK24:AO32">
    <cfRule type="cellIs" dxfId="333" priority="2157" operator="lessThan">
      <formula>$X$1</formula>
    </cfRule>
  </conditionalFormatting>
  <conditionalFormatting sqref="AK34:AO34">
    <cfRule type="cellIs" dxfId="332" priority="2161" operator="lessThan">
      <formula>$X$1</formula>
    </cfRule>
    <cfRule type="cellIs" dxfId="331" priority="2162" operator="greaterThan">
      <formula>$W$1</formula>
    </cfRule>
  </conditionalFormatting>
  <conditionalFormatting sqref="AR5:AV22 AR24:AV32">
    <cfRule type="cellIs" dxfId="330" priority="2142" operator="greaterThan">
      <formula>$W$1</formula>
    </cfRule>
  </conditionalFormatting>
  <conditionalFormatting sqref="AR5:AV22">
    <cfRule type="cellIs" dxfId="329" priority="2134" operator="lessThan">
      <formula>$X$1</formula>
    </cfRule>
  </conditionalFormatting>
  <conditionalFormatting sqref="AR5:AV32">
    <cfRule type="cellIs" dxfId="328" priority="2119" operator="equal">
      <formula>0</formula>
    </cfRule>
  </conditionalFormatting>
  <conditionalFormatting sqref="AR6:AV22 AR24:AV32">
    <cfRule type="cellIs" dxfId="327" priority="2137" operator="lessThan">
      <formula>$X$1</formula>
    </cfRule>
    <cfRule type="cellIs" dxfId="326" priority="2138" operator="greaterThan">
      <formula>$W$1</formula>
    </cfRule>
    <cfRule type="cellIs" dxfId="325" priority="2141" operator="lessThan">
      <formula>$X$1</formula>
    </cfRule>
  </conditionalFormatting>
  <conditionalFormatting sqref="AR6:AV32">
    <cfRule type="cellIs" dxfId="324" priority="2129" operator="lessThan">
      <formula>$X$1</formula>
    </cfRule>
    <cfRule type="cellIs" dxfId="323" priority="2130" operator="greaterThan">
      <formula>$W$1</formula>
    </cfRule>
  </conditionalFormatting>
  <conditionalFormatting sqref="AR23:AV23">
    <cfRule type="cellIs" dxfId="322" priority="2123" operator="lessThan">
      <formula>$X$1</formula>
    </cfRule>
    <cfRule type="cellIs" dxfId="321" priority="2124" operator="greaterThan">
      <formula>$W$1</formula>
    </cfRule>
    <cfRule type="cellIs" dxfId="320" priority="2125" operator="lessThan">
      <formula>$X$1</formula>
    </cfRule>
    <cfRule type="cellIs" dxfId="319" priority="2126" operator="greaterThan">
      <formula>$W$1</formula>
    </cfRule>
    <cfRule type="cellIs" dxfId="318" priority="2127" operator="lessThan">
      <formula>$X$1</formula>
    </cfRule>
    <cfRule type="cellIs" dxfId="317" priority="2128" operator="greaterThan">
      <formula>$W$1</formula>
    </cfRule>
  </conditionalFormatting>
  <conditionalFormatting sqref="AR24:AV32 AR6:AV22">
    <cfRule type="cellIs" dxfId="316" priority="2136" operator="greaterThan">
      <formula>$W$1</formula>
    </cfRule>
  </conditionalFormatting>
  <conditionalFormatting sqref="AR24:AV32">
    <cfRule type="cellIs" dxfId="315" priority="2135" operator="lessThan">
      <formula>$X$1</formula>
    </cfRule>
  </conditionalFormatting>
  <conditionalFormatting sqref="AR34:AV34">
    <cfRule type="cellIs" dxfId="314" priority="2139" operator="lessThan">
      <formula>$X$1</formula>
    </cfRule>
    <cfRule type="cellIs" dxfId="313" priority="2140" operator="greaterThan">
      <formula>$W$1</formula>
    </cfRule>
  </conditionalFormatting>
  <conditionalFormatting sqref="AY5:BC22 AY24:BC32">
    <cfRule type="cellIs" dxfId="312" priority="2117" operator="greaterThan">
      <formula>$W$1</formula>
    </cfRule>
  </conditionalFormatting>
  <conditionalFormatting sqref="AY5:BC22">
    <cfRule type="cellIs" dxfId="311" priority="2109" operator="lessThan">
      <formula>$X$1</formula>
    </cfRule>
  </conditionalFormatting>
  <conditionalFormatting sqref="AY5:BC32">
    <cfRule type="cellIs" dxfId="310" priority="2095" operator="equal">
      <formula>0</formula>
    </cfRule>
  </conditionalFormatting>
  <conditionalFormatting sqref="AY6:BC22 AY24:BC32">
    <cfRule type="cellIs" dxfId="309" priority="2112" operator="lessThan">
      <formula>$X$1</formula>
    </cfRule>
    <cfRule type="cellIs" dxfId="308" priority="2113" operator="greaterThan">
      <formula>$W$1</formula>
    </cfRule>
    <cfRule type="cellIs" dxfId="307" priority="2116" operator="lessThan">
      <formula>$X$1</formula>
    </cfRule>
  </conditionalFormatting>
  <conditionalFormatting sqref="AY6:BC32">
    <cfRule type="cellIs" dxfId="306" priority="2104" operator="lessThan">
      <formula>$X$1</formula>
    </cfRule>
    <cfRule type="cellIs" dxfId="305" priority="2105" operator="greaterThan">
      <formula>$W$1</formula>
    </cfRule>
  </conditionalFormatting>
  <conditionalFormatting sqref="AY23:BC23">
    <cfRule type="cellIs" dxfId="304" priority="2098" operator="lessThan">
      <formula>$X$1</formula>
    </cfRule>
    <cfRule type="cellIs" dxfId="303" priority="2099" operator="greaterThan">
      <formula>$W$1</formula>
    </cfRule>
    <cfRule type="cellIs" dxfId="302" priority="2100" operator="lessThan">
      <formula>$X$1</formula>
    </cfRule>
    <cfRule type="cellIs" dxfId="301" priority="2101" operator="greaterThan">
      <formula>$W$1</formula>
    </cfRule>
    <cfRule type="cellIs" dxfId="300" priority="2102" operator="lessThan">
      <formula>$X$1</formula>
    </cfRule>
    <cfRule type="cellIs" dxfId="299" priority="2103" operator="greaterThan">
      <formula>$W$1</formula>
    </cfRule>
  </conditionalFormatting>
  <conditionalFormatting sqref="AY24:BC32 AY6:BC22">
    <cfRule type="cellIs" dxfId="298" priority="2111" operator="greaterThan">
      <formula>$W$1</formula>
    </cfRule>
  </conditionalFormatting>
  <conditionalFormatting sqref="AY24:BC32">
    <cfRule type="cellIs" dxfId="297" priority="2110" operator="lessThan">
      <formula>$X$1</formula>
    </cfRule>
  </conditionalFormatting>
  <conditionalFormatting sqref="AY34:BC34">
    <cfRule type="cellIs" dxfId="296" priority="2114" operator="lessThan">
      <formula>$X$1</formula>
    </cfRule>
    <cfRule type="cellIs" dxfId="295" priority="2115" operator="greaterThan">
      <formula>$W$1</formula>
    </cfRule>
  </conditionalFormatting>
  <conditionalFormatting sqref="BF5:BJ22 BF24:BJ32">
    <cfRule type="cellIs" dxfId="294" priority="2093" operator="greaterThan">
      <formula>$W$1</formula>
    </cfRule>
  </conditionalFormatting>
  <conditionalFormatting sqref="BF5:BJ22">
    <cfRule type="cellIs" dxfId="293" priority="2085" operator="lessThan">
      <formula>$X$1</formula>
    </cfRule>
  </conditionalFormatting>
  <conditionalFormatting sqref="BF5:BJ32">
    <cfRule type="cellIs" dxfId="292" priority="2071" operator="equal">
      <formula>0</formula>
    </cfRule>
  </conditionalFormatting>
  <conditionalFormatting sqref="BF6:BJ22 BF24:BJ32">
    <cfRule type="cellIs" dxfId="291" priority="2088" operator="lessThan">
      <formula>$X$1</formula>
    </cfRule>
    <cfRule type="cellIs" dxfId="290" priority="2089" operator="greaterThan">
      <formula>$W$1</formula>
    </cfRule>
    <cfRule type="cellIs" dxfId="289" priority="2092" operator="lessThan">
      <formula>$X$1</formula>
    </cfRule>
  </conditionalFormatting>
  <conditionalFormatting sqref="BF6:BJ32">
    <cfRule type="cellIs" dxfId="288" priority="2080" operator="lessThan">
      <formula>$X$1</formula>
    </cfRule>
    <cfRule type="cellIs" dxfId="287" priority="2081" operator="greaterThan">
      <formula>$W$1</formula>
    </cfRule>
  </conditionalFormatting>
  <conditionalFormatting sqref="BF23:BJ23">
    <cfRule type="cellIs" dxfId="286" priority="2074" operator="lessThan">
      <formula>$X$1</formula>
    </cfRule>
    <cfRule type="cellIs" dxfId="285" priority="2075" operator="greaterThan">
      <formula>$W$1</formula>
    </cfRule>
    <cfRule type="cellIs" dxfId="284" priority="2076" operator="lessThan">
      <formula>$X$1</formula>
    </cfRule>
    <cfRule type="cellIs" dxfId="283" priority="2077" operator="greaterThan">
      <formula>$W$1</formula>
    </cfRule>
    <cfRule type="cellIs" dxfId="282" priority="2078" operator="lessThan">
      <formula>$X$1</formula>
    </cfRule>
    <cfRule type="cellIs" dxfId="281" priority="2079" operator="greaterThan">
      <formula>$W$1</formula>
    </cfRule>
  </conditionalFormatting>
  <conditionalFormatting sqref="BF24:BJ32 BF6:BJ22">
    <cfRule type="cellIs" dxfId="280" priority="2087" operator="greaterThan">
      <formula>$W$1</formula>
    </cfRule>
  </conditionalFormatting>
  <conditionalFormatting sqref="BF24:BJ32">
    <cfRule type="cellIs" dxfId="279" priority="2086" operator="lessThan">
      <formula>$X$1</formula>
    </cfRule>
  </conditionalFormatting>
  <conditionalFormatting sqref="BF34:BJ34">
    <cfRule type="cellIs" dxfId="278" priority="2090" operator="lessThan">
      <formula>$X$1</formula>
    </cfRule>
    <cfRule type="cellIs" dxfId="277" priority="2091" operator="greaterThan">
      <formula>$W$1</formula>
    </cfRule>
  </conditionalFormatting>
  <conditionalFormatting sqref="BM5:BQ22 BM24:BQ32">
    <cfRule type="cellIs" dxfId="276" priority="2069" operator="greaterThan">
      <formula>$W$1</formula>
    </cfRule>
  </conditionalFormatting>
  <conditionalFormatting sqref="BM5:BQ22">
    <cfRule type="cellIs" dxfId="275" priority="2061" operator="lessThan">
      <formula>$X$1</formula>
    </cfRule>
  </conditionalFormatting>
  <conditionalFormatting sqref="BM5:BQ32">
    <cfRule type="cellIs" dxfId="274" priority="2047" operator="equal">
      <formula>0</formula>
    </cfRule>
  </conditionalFormatting>
  <conditionalFormatting sqref="BM6:BQ22 BM24:BQ32">
    <cfRule type="cellIs" dxfId="273" priority="2064" operator="lessThan">
      <formula>$X$1</formula>
    </cfRule>
    <cfRule type="cellIs" dxfId="272" priority="2065" operator="greaterThan">
      <formula>$W$1</formula>
    </cfRule>
    <cfRule type="cellIs" dxfId="271" priority="2068" operator="lessThan">
      <formula>$X$1</formula>
    </cfRule>
  </conditionalFormatting>
  <conditionalFormatting sqref="BM6:BQ32">
    <cfRule type="cellIs" dxfId="270" priority="2056" operator="lessThan">
      <formula>$X$1</formula>
    </cfRule>
    <cfRule type="cellIs" dxfId="269" priority="2057" operator="greaterThan">
      <formula>$W$1</formula>
    </cfRule>
  </conditionalFormatting>
  <conditionalFormatting sqref="BM23:BQ23">
    <cfRule type="cellIs" dxfId="268" priority="2050" operator="lessThan">
      <formula>$X$1</formula>
    </cfRule>
    <cfRule type="cellIs" dxfId="267" priority="2051" operator="greaterThan">
      <formula>$W$1</formula>
    </cfRule>
    <cfRule type="cellIs" dxfId="266" priority="2052" operator="lessThan">
      <formula>$X$1</formula>
    </cfRule>
    <cfRule type="cellIs" dxfId="265" priority="2053" operator="greaterThan">
      <formula>$W$1</formula>
    </cfRule>
    <cfRule type="cellIs" dxfId="264" priority="2054" operator="lessThan">
      <formula>$X$1</formula>
    </cfRule>
    <cfRule type="cellIs" dxfId="263" priority="2055" operator="greaterThan">
      <formula>$W$1</formula>
    </cfRule>
  </conditionalFormatting>
  <conditionalFormatting sqref="BM24:BQ32 BM6:BQ22">
    <cfRule type="cellIs" dxfId="262" priority="2063" operator="greaterThan">
      <formula>$W$1</formula>
    </cfRule>
  </conditionalFormatting>
  <conditionalFormatting sqref="BM24:BQ32">
    <cfRule type="cellIs" dxfId="261" priority="2062" operator="lessThan">
      <formula>$X$1</formula>
    </cfRule>
  </conditionalFormatting>
  <conditionalFormatting sqref="BM34:BQ34">
    <cfRule type="cellIs" dxfId="260" priority="2066" operator="lessThan">
      <formula>$X$1</formula>
    </cfRule>
    <cfRule type="cellIs" dxfId="259" priority="2067" operator="greaterThan">
      <formula>$W$1</formula>
    </cfRule>
  </conditionalFormatting>
  <conditionalFormatting sqref="BT5:BX22 BT24:BX32">
    <cfRule type="cellIs" dxfId="258" priority="2045" operator="greaterThan">
      <formula>$W$1</formula>
    </cfRule>
  </conditionalFormatting>
  <conditionalFormatting sqref="BT5:BX22">
    <cfRule type="cellIs" dxfId="257" priority="2037" operator="lessThan">
      <formula>$X$1</formula>
    </cfRule>
  </conditionalFormatting>
  <conditionalFormatting sqref="BT5:BX32">
    <cfRule type="cellIs" dxfId="256" priority="2024" operator="equal">
      <formula>0</formula>
    </cfRule>
  </conditionalFormatting>
  <conditionalFormatting sqref="BT6:BX22 BT24:BX32">
    <cfRule type="cellIs" dxfId="255" priority="2040" operator="lessThan">
      <formula>$X$1</formula>
    </cfRule>
    <cfRule type="cellIs" dxfId="254" priority="2041" operator="greaterThan">
      <formula>$W$1</formula>
    </cfRule>
    <cfRule type="cellIs" dxfId="253" priority="2044" operator="lessThan">
      <formula>$X$1</formula>
    </cfRule>
  </conditionalFormatting>
  <conditionalFormatting sqref="BT6:BX32">
    <cfRule type="cellIs" dxfId="252" priority="2032" operator="lessThan">
      <formula>$X$1</formula>
    </cfRule>
    <cfRule type="cellIs" dxfId="251" priority="2033" operator="greaterThan">
      <formula>$W$1</formula>
    </cfRule>
  </conditionalFormatting>
  <conditionalFormatting sqref="BT23:BX23">
    <cfRule type="cellIs" dxfId="250" priority="2026" operator="lessThan">
      <formula>$X$1</formula>
    </cfRule>
    <cfRule type="cellIs" dxfId="249" priority="2027" operator="greaterThan">
      <formula>$W$1</formula>
    </cfRule>
    <cfRule type="cellIs" dxfId="248" priority="2028" operator="lessThan">
      <formula>$X$1</formula>
    </cfRule>
    <cfRule type="cellIs" dxfId="247" priority="2029" operator="greaterThan">
      <formula>$W$1</formula>
    </cfRule>
    <cfRule type="cellIs" dxfId="246" priority="2030" operator="lessThan">
      <formula>$X$1</formula>
    </cfRule>
    <cfRule type="cellIs" dxfId="245" priority="2031" operator="greaterThan">
      <formula>$W$1</formula>
    </cfRule>
  </conditionalFormatting>
  <conditionalFormatting sqref="BT24:BX32 BT6:BX22">
    <cfRule type="cellIs" dxfId="244" priority="2039" operator="greaterThan">
      <formula>$W$1</formula>
    </cfRule>
  </conditionalFormatting>
  <conditionalFormatting sqref="BT24:BX32">
    <cfRule type="cellIs" dxfId="243" priority="2038" operator="lessThan">
      <formula>$X$1</formula>
    </cfRule>
  </conditionalFormatting>
  <conditionalFormatting sqref="BT34:BX34">
    <cfRule type="cellIs" dxfId="242" priority="2042" operator="lessThan">
      <formula>$X$1</formula>
    </cfRule>
    <cfRule type="cellIs" dxfId="241" priority="2043" operator="greaterThan">
      <formula>$W$1</formula>
    </cfRule>
  </conditionalFormatting>
  <conditionalFormatting sqref="CA5:CE22 CA24:CE32">
    <cfRule type="cellIs" dxfId="240" priority="2020" operator="greaterThan">
      <formula>$W$1</formula>
    </cfRule>
  </conditionalFormatting>
  <conditionalFormatting sqref="CA5:CE22">
    <cfRule type="cellIs" dxfId="239" priority="2012" operator="lessThan">
      <formula>$X$1</formula>
    </cfRule>
  </conditionalFormatting>
  <conditionalFormatting sqref="CA5:CE32">
    <cfRule type="cellIs" dxfId="238" priority="1999" operator="equal">
      <formula>0</formula>
    </cfRule>
  </conditionalFormatting>
  <conditionalFormatting sqref="CA6:CE22 CA24:CE32">
    <cfRule type="cellIs" dxfId="237" priority="2015" operator="lessThan">
      <formula>$X$1</formula>
    </cfRule>
    <cfRule type="cellIs" dxfId="236" priority="2016" operator="greaterThan">
      <formula>$W$1</formula>
    </cfRule>
    <cfRule type="cellIs" dxfId="235" priority="2019" operator="lessThan">
      <formula>$X$1</formula>
    </cfRule>
  </conditionalFormatting>
  <conditionalFormatting sqref="CA6:CE32">
    <cfRule type="cellIs" dxfId="234" priority="2007" operator="lessThan">
      <formula>$X$1</formula>
    </cfRule>
    <cfRule type="cellIs" dxfId="233" priority="2008" operator="greaterThan">
      <formula>$W$1</formula>
    </cfRule>
  </conditionalFormatting>
  <conditionalFormatting sqref="CA23:CE23">
    <cfRule type="cellIs" dxfId="232" priority="2001" operator="lessThan">
      <formula>$X$1</formula>
    </cfRule>
    <cfRule type="cellIs" dxfId="231" priority="2002" operator="greaterThan">
      <formula>$W$1</formula>
    </cfRule>
    <cfRule type="cellIs" dxfId="230" priority="2003" operator="lessThan">
      <formula>$X$1</formula>
    </cfRule>
    <cfRule type="cellIs" dxfId="229" priority="2004" operator="greaterThan">
      <formula>$W$1</formula>
    </cfRule>
    <cfRule type="cellIs" dxfId="228" priority="2005" operator="lessThan">
      <formula>$X$1</formula>
    </cfRule>
    <cfRule type="cellIs" dxfId="227" priority="2006" operator="greaterThan">
      <formula>$W$1</formula>
    </cfRule>
  </conditionalFormatting>
  <conditionalFormatting sqref="CA24:CE32 CA6:CE22">
    <cfRule type="cellIs" dxfId="226" priority="2014" operator="greaterThan">
      <formula>$W$1</formula>
    </cfRule>
  </conditionalFormatting>
  <conditionalFormatting sqref="CA24:CE32">
    <cfRule type="cellIs" dxfId="225" priority="2013" operator="lessThan">
      <formula>$X$1</formula>
    </cfRule>
  </conditionalFormatting>
  <conditionalFormatting sqref="CA34:CE34">
    <cfRule type="cellIs" dxfId="224" priority="2017" operator="lessThan">
      <formula>$X$1</formula>
    </cfRule>
    <cfRule type="cellIs" dxfId="223" priority="2018" operator="greaterThan">
      <formula>$W$1</formula>
    </cfRule>
  </conditionalFormatting>
  <conditionalFormatting sqref="CH5:CL22 CH24:CL32">
    <cfRule type="cellIs" dxfId="222" priority="1995" operator="greaterThan">
      <formula>$W$1</formula>
    </cfRule>
  </conditionalFormatting>
  <conditionalFormatting sqref="CH5:CL22">
    <cfRule type="cellIs" dxfId="221" priority="1987" operator="lessThan">
      <formula>$X$1</formula>
    </cfRule>
  </conditionalFormatting>
  <conditionalFormatting sqref="CH5:CL32">
    <cfRule type="cellIs" dxfId="220" priority="1974" operator="equal">
      <formula>0</formula>
    </cfRule>
  </conditionalFormatting>
  <conditionalFormatting sqref="CH6:CL22 CH24:CL32">
    <cfRule type="cellIs" dxfId="219" priority="1990" operator="lessThan">
      <formula>$X$1</formula>
    </cfRule>
    <cfRule type="cellIs" dxfId="218" priority="1991" operator="greaterThan">
      <formula>$W$1</formula>
    </cfRule>
    <cfRule type="cellIs" dxfId="217" priority="1994" operator="lessThan">
      <formula>$X$1</formula>
    </cfRule>
  </conditionalFormatting>
  <conditionalFormatting sqref="CH6:CL32">
    <cfRule type="cellIs" dxfId="216" priority="1982" operator="lessThan">
      <formula>$X$1</formula>
    </cfRule>
    <cfRule type="cellIs" dxfId="215" priority="1983" operator="greaterThan">
      <formula>$W$1</formula>
    </cfRule>
  </conditionalFormatting>
  <conditionalFormatting sqref="CH23:CL23">
    <cfRule type="cellIs" dxfId="214" priority="1976" operator="lessThan">
      <formula>$X$1</formula>
    </cfRule>
    <cfRule type="cellIs" dxfId="213" priority="1977" operator="greaterThan">
      <formula>$W$1</formula>
    </cfRule>
    <cfRule type="cellIs" dxfId="212" priority="1978" operator="lessThan">
      <formula>$X$1</formula>
    </cfRule>
    <cfRule type="cellIs" dxfId="211" priority="1979" operator="greaterThan">
      <formula>$W$1</formula>
    </cfRule>
    <cfRule type="cellIs" dxfId="210" priority="1980" operator="lessThan">
      <formula>$X$1</formula>
    </cfRule>
    <cfRule type="cellIs" dxfId="209" priority="1981" operator="greaterThan">
      <formula>$W$1</formula>
    </cfRule>
  </conditionalFormatting>
  <conditionalFormatting sqref="CH24:CL32 CH6:CL22">
    <cfRule type="cellIs" dxfId="208" priority="1989" operator="greaterThan">
      <formula>$W$1</formula>
    </cfRule>
  </conditionalFormatting>
  <conditionalFormatting sqref="CH24:CL32">
    <cfRule type="cellIs" dxfId="207" priority="1988" operator="lessThan">
      <formula>$X$1</formula>
    </cfRule>
  </conditionalFormatting>
  <conditionalFormatting sqref="CH34:CL34">
    <cfRule type="cellIs" dxfId="206" priority="1992" operator="lessThan">
      <formula>$X$1</formula>
    </cfRule>
    <cfRule type="cellIs" dxfId="205" priority="1993" operator="greaterThan">
      <formula>$W$1</formula>
    </cfRule>
  </conditionalFormatting>
  <conditionalFormatting sqref="CO5:CS22 CO24:CS32">
    <cfRule type="cellIs" dxfId="204" priority="1970" operator="greaterThan">
      <formula>$W$1</formula>
    </cfRule>
  </conditionalFormatting>
  <conditionalFormatting sqref="CO5:CS22">
    <cfRule type="cellIs" dxfId="203" priority="1962" operator="lessThan">
      <formula>$X$1</formula>
    </cfRule>
  </conditionalFormatting>
  <conditionalFormatting sqref="CO5:CS32">
    <cfRule type="cellIs" dxfId="202" priority="1949" operator="equal">
      <formula>0</formula>
    </cfRule>
  </conditionalFormatting>
  <conditionalFormatting sqref="CO6:CS22 CO24:CS32">
    <cfRule type="cellIs" dxfId="201" priority="1965" operator="lessThan">
      <formula>$X$1</formula>
    </cfRule>
    <cfRule type="cellIs" dxfId="200" priority="1966" operator="greaterThan">
      <formula>$W$1</formula>
    </cfRule>
    <cfRule type="cellIs" dxfId="199" priority="1969" operator="lessThan">
      <formula>$X$1</formula>
    </cfRule>
  </conditionalFormatting>
  <conditionalFormatting sqref="CO6:CS32">
    <cfRule type="cellIs" dxfId="198" priority="1957" operator="lessThan">
      <formula>$X$1</formula>
    </cfRule>
    <cfRule type="cellIs" dxfId="197" priority="1958" operator="greaterThan">
      <formula>$W$1</formula>
    </cfRule>
  </conditionalFormatting>
  <conditionalFormatting sqref="CO23:CS23">
    <cfRule type="cellIs" dxfId="196" priority="1951" operator="lessThan">
      <formula>$X$1</formula>
    </cfRule>
    <cfRule type="cellIs" dxfId="195" priority="1952" operator="greaterThan">
      <formula>$W$1</formula>
    </cfRule>
    <cfRule type="cellIs" dxfId="194" priority="1953" operator="lessThan">
      <formula>$X$1</formula>
    </cfRule>
    <cfRule type="cellIs" dxfId="193" priority="1954" operator="greaterThan">
      <formula>$W$1</formula>
    </cfRule>
    <cfRule type="cellIs" dxfId="192" priority="1955" operator="lessThan">
      <formula>$X$1</formula>
    </cfRule>
    <cfRule type="cellIs" dxfId="191" priority="1956" operator="greaterThan">
      <formula>$W$1</formula>
    </cfRule>
  </conditionalFormatting>
  <conditionalFormatting sqref="CO24:CS32 CO6:CS22">
    <cfRule type="cellIs" dxfId="190" priority="1964" operator="greaterThan">
      <formula>$W$1</formula>
    </cfRule>
  </conditionalFormatting>
  <conditionalFormatting sqref="CO24:CS32">
    <cfRule type="cellIs" dxfId="189" priority="1963" operator="lessThan">
      <formula>$X$1</formula>
    </cfRule>
  </conditionalFormatting>
  <conditionalFormatting sqref="CO34:CS34">
    <cfRule type="cellIs" dxfId="188" priority="1967" operator="lessThan">
      <formula>$X$1</formula>
    </cfRule>
    <cfRule type="cellIs" dxfId="187" priority="1968" operator="greaterThan">
      <formula>$W$1</formula>
    </cfRule>
  </conditionalFormatting>
  <conditionalFormatting sqref="CV5:CZ22 CV24:CZ32">
    <cfRule type="cellIs" dxfId="186" priority="1944" operator="greaterThan">
      <formula>$W$1</formula>
    </cfRule>
  </conditionalFormatting>
  <conditionalFormatting sqref="CV5:CZ22">
    <cfRule type="cellIs" dxfId="185" priority="1936" operator="lessThan">
      <formula>$X$1</formula>
    </cfRule>
  </conditionalFormatting>
  <conditionalFormatting sqref="CV5:CZ32">
    <cfRule type="cellIs" dxfId="184" priority="1923" operator="equal">
      <formula>0</formula>
    </cfRule>
  </conditionalFormatting>
  <conditionalFormatting sqref="CV6:CZ22 CV24:CZ32">
    <cfRule type="cellIs" dxfId="183" priority="1939" operator="lessThan">
      <formula>$X$1</formula>
    </cfRule>
    <cfRule type="cellIs" dxfId="182" priority="1940" operator="greaterThan">
      <formula>$W$1</formula>
    </cfRule>
    <cfRule type="cellIs" dxfId="181" priority="1943" operator="lessThan">
      <formula>$X$1</formula>
    </cfRule>
  </conditionalFormatting>
  <conditionalFormatting sqref="CV6:CZ32">
    <cfRule type="cellIs" dxfId="180" priority="1931" operator="lessThan">
      <formula>$X$1</formula>
    </cfRule>
    <cfRule type="cellIs" dxfId="179" priority="1932" operator="greaterThan">
      <formula>$W$1</formula>
    </cfRule>
  </conditionalFormatting>
  <conditionalFormatting sqref="CV23:CZ23">
    <cfRule type="cellIs" dxfId="178" priority="1925" operator="lessThan">
      <formula>$X$1</formula>
    </cfRule>
    <cfRule type="cellIs" dxfId="177" priority="1926" operator="greaterThan">
      <formula>$W$1</formula>
    </cfRule>
    <cfRule type="cellIs" dxfId="176" priority="1927" operator="lessThan">
      <formula>$X$1</formula>
    </cfRule>
    <cfRule type="cellIs" dxfId="175" priority="1928" operator="greaterThan">
      <formula>$W$1</formula>
    </cfRule>
    <cfRule type="cellIs" dxfId="174" priority="1929" operator="lessThan">
      <formula>$X$1</formula>
    </cfRule>
    <cfRule type="cellIs" dxfId="173" priority="1930" operator="greaterThan">
      <formula>$W$1</formula>
    </cfRule>
  </conditionalFormatting>
  <conditionalFormatting sqref="CV24:CZ32 CV6:CZ22">
    <cfRule type="cellIs" dxfId="172" priority="1938" operator="greaterThan">
      <formula>$W$1</formula>
    </cfRule>
  </conditionalFormatting>
  <conditionalFormatting sqref="CV24:CZ32">
    <cfRule type="cellIs" dxfId="171" priority="1937" operator="lessThan">
      <formula>$X$1</formula>
    </cfRule>
  </conditionalFormatting>
  <conditionalFormatting sqref="CV34:CZ34">
    <cfRule type="cellIs" dxfId="170" priority="1941" operator="lessThan">
      <formula>$X$1</formula>
    </cfRule>
    <cfRule type="cellIs" dxfId="169" priority="1942" operator="greaterThan">
      <formula>$W$1</formula>
    </cfRule>
  </conditionalFormatting>
  <conditionalFormatting sqref="DC5:DG22 DC24:DG32">
    <cfRule type="cellIs" dxfId="168" priority="1918" operator="greaterThan">
      <formula>$W$1</formula>
    </cfRule>
  </conditionalFormatting>
  <conditionalFormatting sqref="DC5:DG22">
    <cfRule type="cellIs" dxfId="167" priority="1910" operator="lessThan">
      <formula>$X$1</formula>
    </cfRule>
  </conditionalFormatting>
  <conditionalFormatting sqref="DC5:DG32">
    <cfRule type="cellIs" dxfId="166" priority="1897" operator="equal">
      <formula>0</formula>
    </cfRule>
  </conditionalFormatting>
  <conditionalFormatting sqref="DC6:DG22 DC24:DG32">
    <cfRule type="cellIs" dxfId="165" priority="1913" operator="lessThan">
      <formula>$X$1</formula>
    </cfRule>
    <cfRule type="cellIs" dxfId="164" priority="1914" operator="greaterThan">
      <formula>$W$1</formula>
    </cfRule>
    <cfRule type="cellIs" dxfId="163" priority="1917" operator="lessThan">
      <formula>$X$1</formula>
    </cfRule>
  </conditionalFormatting>
  <conditionalFormatting sqref="DC6:DG32">
    <cfRule type="cellIs" dxfId="162" priority="1905" operator="lessThan">
      <formula>$X$1</formula>
    </cfRule>
    <cfRule type="cellIs" dxfId="161" priority="1906" operator="greaterThan">
      <formula>$W$1</formula>
    </cfRule>
  </conditionalFormatting>
  <conditionalFormatting sqref="DC23:DG23">
    <cfRule type="cellIs" dxfId="160" priority="1899" operator="lessThan">
      <formula>$X$1</formula>
    </cfRule>
    <cfRule type="cellIs" dxfId="159" priority="1900" operator="greaterThan">
      <formula>$W$1</formula>
    </cfRule>
    <cfRule type="cellIs" dxfId="158" priority="1901" operator="lessThan">
      <formula>$X$1</formula>
    </cfRule>
    <cfRule type="cellIs" dxfId="157" priority="1902" operator="greaterThan">
      <formula>$W$1</formula>
    </cfRule>
    <cfRule type="cellIs" dxfId="156" priority="1903" operator="lessThan">
      <formula>$X$1</formula>
    </cfRule>
    <cfRule type="cellIs" dxfId="155" priority="1904" operator="greaterThan">
      <formula>$W$1</formula>
    </cfRule>
  </conditionalFormatting>
  <conditionalFormatting sqref="DC24:DG32 DC6:DG22">
    <cfRule type="cellIs" dxfId="154" priority="1912" operator="greaterThan">
      <formula>$W$1</formula>
    </cfRule>
  </conditionalFormatting>
  <conditionalFormatting sqref="DC24:DG32">
    <cfRule type="cellIs" dxfId="153" priority="1911" operator="lessThan">
      <formula>$X$1</formula>
    </cfRule>
  </conditionalFormatting>
  <conditionalFormatting sqref="DC34:DG34">
    <cfRule type="cellIs" dxfId="152" priority="1915" operator="lessThan">
      <formula>$X$1</formula>
    </cfRule>
    <cfRule type="cellIs" dxfId="151" priority="1916" operator="greaterThan">
      <formula>$W$1</formula>
    </cfRule>
  </conditionalFormatting>
  <conditionalFormatting sqref="DJ5:DN22 DJ24:DN32">
    <cfRule type="cellIs" dxfId="150" priority="1892" operator="greaterThan">
      <formula>$W$1</formula>
    </cfRule>
  </conditionalFormatting>
  <conditionalFormatting sqref="DJ5:DN22">
    <cfRule type="cellIs" dxfId="149" priority="1884" operator="lessThan">
      <formula>$X$1</formula>
    </cfRule>
  </conditionalFormatting>
  <conditionalFormatting sqref="DJ5:DN32">
    <cfRule type="cellIs" dxfId="148" priority="1871" operator="equal">
      <formula>0</formula>
    </cfRule>
  </conditionalFormatting>
  <conditionalFormatting sqref="DJ6:DN22 DJ24:DN32">
    <cfRule type="cellIs" dxfId="147" priority="1887" operator="lessThan">
      <formula>$X$1</formula>
    </cfRule>
    <cfRule type="cellIs" dxfId="146" priority="1888" operator="greaterThan">
      <formula>$W$1</formula>
    </cfRule>
    <cfRule type="cellIs" dxfId="145" priority="1891" operator="lessThan">
      <formula>$X$1</formula>
    </cfRule>
  </conditionalFormatting>
  <conditionalFormatting sqref="DJ6:DN32">
    <cfRule type="cellIs" dxfId="144" priority="1879" operator="lessThan">
      <formula>$X$1</formula>
    </cfRule>
    <cfRule type="cellIs" dxfId="143" priority="1880" operator="greaterThan">
      <formula>$W$1</formula>
    </cfRule>
  </conditionalFormatting>
  <conditionalFormatting sqref="DJ23:DN23">
    <cfRule type="cellIs" dxfId="142" priority="1873" operator="lessThan">
      <formula>$X$1</formula>
    </cfRule>
    <cfRule type="cellIs" dxfId="141" priority="1874" operator="greaterThan">
      <formula>$W$1</formula>
    </cfRule>
    <cfRule type="cellIs" dxfId="140" priority="1875" operator="lessThan">
      <formula>$X$1</formula>
    </cfRule>
    <cfRule type="cellIs" dxfId="139" priority="1876" operator="greaterThan">
      <formula>$W$1</formula>
    </cfRule>
    <cfRule type="cellIs" dxfId="138" priority="1877" operator="lessThan">
      <formula>$X$1</formula>
    </cfRule>
    <cfRule type="cellIs" dxfId="137" priority="1878" operator="greaterThan">
      <formula>$W$1</formula>
    </cfRule>
  </conditionalFormatting>
  <conditionalFormatting sqref="DJ24:DN32 DJ6:DN22">
    <cfRule type="cellIs" dxfId="136" priority="1886" operator="greaterThan">
      <formula>$W$1</formula>
    </cfRule>
  </conditionalFormatting>
  <conditionalFormatting sqref="DJ24:DN32">
    <cfRule type="cellIs" dxfId="135" priority="1885" operator="lessThan">
      <formula>$X$1</formula>
    </cfRule>
  </conditionalFormatting>
  <conditionalFormatting sqref="DJ34:DN34">
    <cfRule type="cellIs" dxfId="134" priority="1889" operator="lessThan">
      <formula>$X$1</formula>
    </cfRule>
    <cfRule type="cellIs" dxfId="133" priority="1890" operator="greaterThan">
      <formula>$W$1</formula>
    </cfRule>
  </conditionalFormatting>
  <conditionalFormatting sqref="DQ14:DU14">
    <cfRule type="cellIs" dxfId="132" priority="1845" operator="equal">
      <formula>0</formula>
    </cfRule>
    <cfRule type="cellIs" dxfId="131" priority="1856" operator="lessThan">
      <formula>$X$1</formula>
    </cfRule>
    <cfRule type="cellIs" dxfId="130" priority="1857" operator="greaterThan">
      <formula>$W$1</formula>
    </cfRule>
    <cfRule type="cellIs" dxfId="129" priority="1859" operator="lessThan">
      <formula>$X$1</formula>
    </cfRule>
    <cfRule type="cellIs" dxfId="128" priority="1860" operator="greaterThan">
      <formula>$W$1</formula>
    </cfRule>
    <cfRule type="cellIs" dxfId="127" priority="1861" operator="lessThan">
      <formula>$X$1</formula>
    </cfRule>
    <cfRule type="cellIs" dxfId="126" priority="1862" operator="greaterThan">
      <formula>$W$1</formula>
    </cfRule>
    <cfRule type="cellIs" dxfId="125" priority="1865" operator="lessThan">
      <formula>$X$1</formula>
    </cfRule>
    <cfRule type="cellIs" dxfId="124" priority="1866" operator="greaterThan">
      <formula>$W$1</formula>
    </cfRule>
  </conditionalFormatting>
  <conditionalFormatting sqref="DQ34:DU34">
    <cfRule type="cellIs" dxfId="123" priority="1863" operator="lessThan">
      <formula>$X$1</formula>
    </cfRule>
    <cfRule type="cellIs" dxfId="122" priority="1864" operator="greaterThan">
      <formula>$W$1</formula>
    </cfRule>
  </conditionalFormatting>
  <conditionalFormatting sqref="DX14:EB14">
    <cfRule type="cellIs" dxfId="121" priority="1628" operator="equal">
      <formula>0</formula>
    </cfRule>
    <cfRule type="cellIs" dxfId="120" priority="1630" operator="lessThan">
      <formula>$X$1</formula>
    </cfRule>
    <cfRule type="cellIs" dxfId="119" priority="1631" operator="greaterThan">
      <formula>$W$1</formula>
    </cfRule>
    <cfRule type="cellIs" dxfId="118" priority="1632" operator="lessThan">
      <formula>$X$1</formula>
    </cfRule>
    <cfRule type="cellIs" dxfId="117" priority="1633" operator="greaterThan">
      <formula>$W$1</formula>
    </cfRule>
    <cfRule type="cellIs" dxfId="116" priority="1634" operator="lessThan">
      <formula>$X$1</formula>
    </cfRule>
    <cfRule type="cellIs" dxfId="115" priority="1635" operator="greaterThan">
      <formula>$W$1</formula>
    </cfRule>
    <cfRule type="cellIs" dxfId="114" priority="1638" operator="lessThan">
      <formula>$X$1</formula>
    </cfRule>
    <cfRule type="cellIs" dxfId="113" priority="1639" operator="greaterThan">
      <formula>$W$1</formula>
    </cfRule>
  </conditionalFormatting>
  <conditionalFormatting sqref="DX34:EB34">
    <cfRule type="cellIs" dxfId="112" priority="1636" operator="lessThan">
      <formula>$X$1</formula>
    </cfRule>
    <cfRule type="cellIs" dxfId="111" priority="1637" operator="greaterThan">
      <formula>$W$1</formula>
    </cfRule>
  </conditionalFormatting>
  <conditionalFormatting sqref="EE14:EI14">
    <cfRule type="cellIs" dxfId="110" priority="1421" operator="equal">
      <formula>0</formula>
    </cfRule>
    <cfRule type="cellIs" dxfId="109" priority="1423" operator="lessThan">
      <formula>$X$1</formula>
    </cfRule>
    <cfRule type="cellIs" dxfId="108" priority="1424" operator="greaterThan">
      <formula>$W$1</formula>
    </cfRule>
    <cfRule type="cellIs" dxfId="107" priority="1425" operator="lessThan">
      <formula>$X$1</formula>
    </cfRule>
    <cfRule type="cellIs" dxfId="106" priority="1426" operator="greaterThan">
      <formula>$W$1</formula>
    </cfRule>
    <cfRule type="cellIs" dxfId="105" priority="1427" operator="lessThan">
      <formula>$X$1</formula>
    </cfRule>
    <cfRule type="cellIs" dxfId="104" priority="1428" operator="greaterThan">
      <formula>$W$1</formula>
    </cfRule>
    <cfRule type="cellIs" dxfId="103" priority="1431" operator="lessThan">
      <formula>$X$1</formula>
    </cfRule>
    <cfRule type="cellIs" dxfId="102" priority="1432" operator="greaterThan">
      <formula>$W$1</formula>
    </cfRule>
  </conditionalFormatting>
  <conditionalFormatting sqref="EE34:EI34">
    <cfRule type="cellIs" dxfId="101" priority="1429" operator="lessThan">
      <formula>$X$1</formula>
    </cfRule>
    <cfRule type="cellIs" dxfId="100" priority="1430" operator="greaterThan">
      <formula>$W$1</formula>
    </cfRule>
  </conditionalFormatting>
  <conditionalFormatting sqref="EL14:EP14">
    <cfRule type="cellIs" dxfId="99" priority="1214" operator="equal">
      <formula>0</formula>
    </cfRule>
    <cfRule type="cellIs" dxfId="98" priority="1216" operator="lessThan">
      <formula>$X$1</formula>
    </cfRule>
    <cfRule type="cellIs" dxfId="97" priority="1217" operator="greaterThan">
      <formula>$W$1</formula>
    </cfRule>
    <cfRule type="cellIs" dxfId="96" priority="1218" operator="lessThan">
      <formula>$X$1</formula>
    </cfRule>
    <cfRule type="cellIs" dxfId="95" priority="1219" operator="greaterThan">
      <formula>$W$1</formula>
    </cfRule>
    <cfRule type="cellIs" dxfId="94" priority="1220" operator="lessThan">
      <formula>$X$1</formula>
    </cfRule>
    <cfRule type="cellIs" dxfId="93" priority="1221" operator="greaterThan">
      <formula>$W$1</formula>
    </cfRule>
    <cfRule type="cellIs" dxfId="92" priority="1224" operator="lessThan">
      <formula>$X$1</formula>
    </cfRule>
    <cfRule type="cellIs" dxfId="91" priority="1225" operator="greaterThan">
      <formula>$W$1</formula>
    </cfRule>
  </conditionalFormatting>
  <conditionalFormatting sqref="EL34:EP34">
    <cfRule type="cellIs" dxfId="90" priority="1222" operator="lessThan">
      <formula>$X$1</formula>
    </cfRule>
    <cfRule type="cellIs" dxfId="89" priority="1223" operator="greaterThan">
      <formula>$W$1</formula>
    </cfRule>
  </conditionalFormatting>
  <conditionalFormatting sqref="ES14:EW14">
    <cfRule type="cellIs" dxfId="88" priority="1007" operator="equal">
      <formula>0</formula>
    </cfRule>
    <cfRule type="cellIs" dxfId="87" priority="1009" operator="lessThan">
      <formula>$X$1</formula>
    </cfRule>
    <cfRule type="cellIs" dxfId="86" priority="1010" operator="greaterThan">
      <formula>$W$1</formula>
    </cfRule>
    <cfRule type="cellIs" dxfId="85" priority="1011" operator="lessThan">
      <formula>$X$1</formula>
    </cfRule>
    <cfRule type="cellIs" dxfId="84" priority="1012" operator="greaterThan">
      <formula>$W$1</formula>
    </cfRule>
    <cfRule type="cellIs" dxfId="83" priority="1013" operator="lessThan">
      <formula>$X$1</formula>
    </cfRule>
    <cfRule type="cellIs" dxfId="82" priority="1014" operator="greaterThan">
      <formula>$W$1</formula>
    </cfRule>
    <cfRule type="cellIs" dxfId="81" priority="1017" operator="lessThan">
      <formula>$X$1</formula>
    </cfRule>
    <cfRule type="cellIs" dxfId="80" priority="1018" operator="greaterThan">
      <formula>$W$1</formula>
    </cfRule>
  </conditionalFormatting>
  <conditionalFormatting sqref="ES34:EW34">
    <cfRule type="cellIs" dxfId="79" priority="1015" operator="lessThan">
      <formula>$X$1</formula>
    </cfRule>
    <cfRule type="cellIs" dxfId="78" priority="1016" operator="greaterThan">
      <formula>$W$1</formula>
    </cfRule>
  </conditionalFormatting>
  <conditionalFormatting sqref="EZ14:FD14">
    <cfRule type="cellIs" dxfId="77" priority="863" operator="equal">
      <formula>0</formula>
    </cfRule>
    <cfRule type="cellIs" dxfId="76" priority="865" operator="lessThan">
      <formula>$X$1</formula>
    </cfRule>
    <cfRule type="cellIs" dxfId="75" priority="866" operator="greaterThan">
      <formula>$W$1</formula>
    </cfRule>
    <cfRule type="cellIs" dxfId="74" priority="867" operator="lessThan">
      <formula>$X$1</formula>
    </cfRule>
    <cfRule type="cellIs" dxfId="73" priority="868" operator="greaterThan">
      <formula>$W$1</formula>
    </cfRule>
    <cfRule type="cellIs" dxfId="72" priority="869" operator="lessThan">
      <formula>$X$1</formula>
    </cfRule>
    <cfRule type="cellIs" dxfId="71" priority="870" operator="greaterThan">
      <formula>$W$1</formula>
    </cfRule>
    <cfRule type="cellIs" dxfId="70" priority="873" operator="lessThan">
      <formula>$X$1</formula>
    </cfRule>
    <cfRule type="cellIs" dxfId="69" priority="874" operator="greaterThan">
      <formula>$W$1</formula>
    </cfRule>
  </conditionalFormatting>
  <conditionalFormatting sqref="EZ34:FD34">
    <cfRule type="cellIs" dxfId="68" priority="871" operator="lessThan">
      <formula>$X$1</formula>
    </cfRule>
    <cfRule type="cellIs" dxfId="67" priority="872" operator="greaterThan">
      <formula>$W$1</formula>
    </cfRule>
  </conditionalFormatting>
  <conditionalFormatting sqref="FG14:FK14">
    <cfRule type="cellIs" dxfId="66" priority="719" operator="equal">
      <formula>0</formula>
    </cfRule>
    <cfRule type="cellIs" dxfId="65" priority="721" operator="lessThan">
      <formula>$X$1</formula>
    </cfRule>
    <cfRule type="cellIs" dxfId="64" priority="722" operator="greaterThan">
      <formula>$W$1</formula>
    </cfRule>
    <cfRule type="cellIs" dxfId="63" priority="723" operator="lessThan">
      <formula>$X$1</formula>
    </cfRule>
    <cfRule type="cellIs" dxfId="62" priority="724" operator="greaterThan">
      <formula>$W$1</formula>
    </cfRule>
    <cfRule type="cellIs" dxfId="61" priority="725" operator="lessThan">
      <formula>$X$1</formula>
    </cfRule>
    <cfRule type="cellIs" dxfId="60" priority="726" operator="greaterThan">
      <formula>$W$1</formula>
    </cfRule>
    <cfRule type="cellIs" dxfId="59" priority="729" operator="lessThan">
      <formula>$X$1</formula>
    </cfRule>
    <cfRule type="cellIs" dxfId="58" priority="730" operator="greaterThan">
      <formula>$W$1</formula>
    </cfRule>
  </conditionalFormatting>
  <conditionalFormatting sqref="FG34:FK34">
    <cfRule type="cellIs" dxfId="57" priority="727" operator="lessThan">
      <formula>$X$1</formula>
    </cfRule>
    <cfRule type="cellIs" dxfId="56" priority="728" operator="greaterThan">
      <formula>$W$1</formula>
    </cfRule>
  </conditionalFormatting>
  <conditionalFormatting sqref="FN14:FR14">
    <cfRule type="cellIs" dxfId="55" priority="575" operator="equal">
      <formula>0</formula>
    </cfRule>
    <cfRule type="cellIs" dxfId="54" priority="577" operator="lessThan">
      <formula>$X$1</formula>
    </cfRule>
    <cfRule type="cellIs" dxfId="53" priority="578" operator="greaterThan">
      <formula>$W$1</formula>
    </cfRule>
    <cfRule type="cellIs" dxfId="52" priority="579" operator="lessThan">
      <formula>$X$1</formula>
    </cfRule>
    <cfRule type="cellIs" dxfId="51" priority="580" operator="greaterThan">
      <formula>$W$1</formula>
    </cfRule>
    <cfRule type="cellIs" dxfId="50" priority="581" operator="lessThan">
      <formula>$X$1</formula>
    </cfRule>
    <cfRule type="cellIs" dxfId="49" priority="582" operator="greaterThan">
      <formula>$W$1</formula>
    </cfRule>
    <cfRule type="cellIs" dxfId="48" priority="585" operator="lessThan">
      <formula>$X$1</formula>
    </cfRule>
    <cfRule type="cellIs" dxfId="47" priority="586" operator="greaterThan">
      <formula>$W$1</formula>
    </cfRule>
  </conditionalFormatting>
  <conditionalFormatting sqref="FN34:FR34">
    <cfRule type="cellIs" dxfId="46" priority="583" operator="lessThan">
      <formula>$X$1</formula>
    </cfRule>
    <cfRule type="cellIs" dxfId="45" priority="584" operator="greaterThan">
      <formula>$W$1</formula>
    </cfRule>
  </conditionalFormatting>
  <conditionalFormatting sqref="FU14:FY14">
    <cfRule type="cellIs" dxfId="44" priority="431" operator="equal">
      <formula>0</formula>
    </cfRule>
    <cfRule type="cellIs" dxfId="43" priority="433" operator="lessThan">
      <formula>$X$1</formula>
    </cfRule>
    <cfRule type="cellIs" dxfId="42" priority="434" operator="greaterThan">
      <formula>$W$1</formula>
    </cfRule>
    <cfRule type="cellIs" dxfId="41" priority="435" operator="lessThan">
      <formula>$X$1</formula>
    </cfRule>
    <cfRule type="cellIs" dxfId="40" priority="436" operator="greaterThan">
      <formula>$W$1</formula>
    </cfRule>
    <cfRule type="cellIs" dxfId="39" priority="437" operator="lessThan">
      <formula>$X$1</formula>
    </cfRule>
    <cfRule type="cellIs" dxfId="38" priority="438" operator="greaterThan">
      <formula>$W$1</formula>
    </cfRule>
    <cfRule type="cellIs" dxfId="37" priority="441" operator="lessThan">
      <formula>$X$1</formula>
    </cfRule>
    <cfRule type="cellIs" dxfId="36" priority="442" operator="greaterThan">
      <formula>$W$1</formula>
    </cfRule>
  </conditionalFormatting>
  <conditionalFormatting sqref="FU34:FY34">
    <cfRule type="cellIs" dxfId="35" priority="439" operator="lessThan">
      <formula>$X$1</formula>
    </cfRule>
    <cfRule type="cellIs" dxfId="34" priority="440" operator="greaterThan">
      <formula>$W$1</formula>
    </cfRule>
  </conditionalFormatting>
  <conditionalFormatting sqref="GB14:GF14">
    <cfRule type="cellIs" dxfId="33" priority="287" operator="equal">
      <formula>0</formula>
    </cfRule>
    <cfRule type="cellIs" dxfId="32" priority="289" operator="lessThan">
      <formula>$X$1</formula>
    </cfRule>
    <cfRule type="cellIs" dxfId="31" priority="290" operator="greaterThan">
      <formula>$W$1</formula>
    </cfRule>
    <cfRule type="cellIs" dxfId="30" priority="291" operator="lessThan">
      <formula>$X$1</formula>
    </cfRule>
    <cfRule type="cellIs" dxfId="29" priority="292" operator="greaterThan">
      <formula>$W$1</formula>
    </cfRule>
    <cfRule type="cellIs" dxfId="28" priority="293" operator="lessThan">
      <formula>$X$1</formula>
    </cfRule>
    <cfRule type="cellIs" dxfId="27" priority="294" operator="greaterThan">
      <formula>$W$1</formula>
    </cfRule>
    <cfRule type="cellIs" dxfId="26" priority="297" operator="lessThan">
      <formula>$X$1</formula>
    </cfRule>
    <cfRule type="cellIs" dxfId="25" priority="298" operator="greaterThan">
      <formula>$W$1</formula>
    </cfRule>
  </conditionalFormatting>
  <conditionalFormatting sqref="GB34:GF34">
    <cfRule type="cellIs" dxfId="24" priority="295" operator="lessThan">
      <formula>$X$1</formula>
    </cfRule>
    <cfRule type="cellIs" dxfId="23" priority="296" operator="greaterThan">
      <formula>$W$1</formula>
    </cfRule>
  </conditionalFormatting>
  <conditionalFormatting sqref="GI14:GM14">
    <cfRule type="cellIs" dxfId="22" priority="143" operator="equal">
      <formula>0</formula>
    </cfRule>
    <cfRule type="cellIs" dxfId="21" priority="145" operator="lessThan">
      <formula>$X$1</formula>
    </cfRule>
    <cfRule type="cellIs" dxfId="20" priority="146" operator="greaterThan">
      <formula>$W$1</formula>
    </cfRule>
    <cfRule type="cellIs" dxfId="19" priority="147" operator="lessThan">
      <formula>$X$1</formula>
    </cfRule>
    <cfRule type="cellIs" dxfId="18" priority="148" operator="greaterThan">
      <formula>$W$1</formula>
    </cfRule>
    <cfRule type="cellIs" dxfId="17" priority="149" operator="lessThan">
      <formula>$X$1</formula>
    </cfRule>
    <cfRule type="cellIs" dxfId="16" priority="150" operator="greaterThan">
      <formula>$W$1</formula>
    </cfRule>
    <cfRule type="cellIs" dxfId="15" priority="153" operator="lessThan">
      <formula>$X$1</formula>
    </cfRule>
    <cfRule type="cellIs" dxfId="14" priority="154" operator="greaterThan">
      <formula>$W$1</formula>
    </cfRule>
  </conditionalFormatting>
  <conditionalFormatting sqref="GI34:GM34">
    <cfRule type="cellIs" dxfId="13" priority="151" operator="lessThan">
      <formula>$X$1</formula>
    </cfRule>
    <cfRule type="cellIs" dxfId="12" priority="152" operator="greaterThan">
      <formula>$W$1</formula>
    </cfRule>
  </conditionalFormatting>
  <conditionalFormatting sqref="GP14:GT14">
    <cfRule type="cellIs" dxfId="11" priority="1" operator="equal">
      <formula>0</formula>
    </cfRule>
    <cfRule type="cellIs" dxfId="10" priority="2" operator="lessThan">
      <formula>$X$1</formula>
    </cfRule>
    <cfRule type="cellIs" dxfId="9" priority="3" operator="greaterThan">
      <formula>$W$1</formula>
    </cfRule>
    <cfRule type="cellIs" dxfId="8" priority="4" operator="lessThan">
      <formula>$X$1</formula>
    </cfRule>
    <cfRule type="cellIs" dxfId="7" priority="5" operator="greaterThan">
      <formula>$W$1</formula>
    </cfRule>
    <cfRule type="cellIs" dxfId="6" priority="6" operator="lessThan">
      <formula>$X$1</formula>
    </cfRule>
    <cfRule type="cellIs" dxfId="5" priority="7" operator="greaterThan">
      <formula>$W$1</formula>
    </cfRule>
    <cfRule type="cellIs" dxfId="4" priority="10" operator="lessThan">
      <formula>$X$1</formula>
    </cfRule>
    <cfRule type="cellIs" dxfId="3" priority="11" operator="greaterThan">
      <formula>$W$1</formula>
    </cfRule>
  </conditionalFormatting>
  <conditionalFormatting sqref="GP34:GT34">
    <cfRule type="cellIs" dxfId="2" priority="8" operator="lessThan">
      <formula>$X$1</formula>
    </cfRule>
    <cfRule type="cellIs" dxfId="1" priority="9" operator="greaterThan">
      <formula>$W$1</formula>
    </cfRule>
  </conditionalFormatting>
  <hyperlinks>
    <hyperlink ref="A1" location="INDICE!A1" display="REGRESAR" xr:uid="{00000000-0004-0000-2100-000000000000}"/>
  </hyperlinks>
  <pageMargins left="0.7" right="0.7" top="0.75" bottom="0.75" header="0.3" footer="0.3"/>
  <pageSetup scale="69" orientation="portrait" r:id="rId1"/>
  <colBreaks count="22" manualBreakCount="22">
    <brk id="7" max="1048575" man="1"/>
    <brk id="13" max="1048575" man="1"/>
    <brk id="21" max="1048575" man="1"/>
    <brk id="27" max="1048575" man="1"/>
    <brk id="34" max="1048575" man="1"/>
    <brk id="41" max="1048575" man="1"/>
    <brk id="48" max="1048575" man="1"/>
    <brk id="55" max="1048575" man="1"/>
    <brk id="62" max="1048575" man="1"/>
    <brk id="69" max="1048575" man="1"/>
    <brk id="76" max="1048575" man="1"/>
    <brk id="118" max="1048575" man="1"/>
    <brk id="125" max="1048575" man="1"/>
    <brk id="132" max="1048575" man="1"/>
    <brk id="139" max="1048575" man="1"/>
    <brk id="146" max="1048575" man="1"/>
    <brk id="153" max="1048575" man="1"/>
    <brk id="160" max="1048575" man="1"/>
    <brk id="167" max="1048575" man="1"/>
    <brk id="174" max="1048575" man="1"/>
    <brk id="181" max="1048575" man="1"/>
    <brk id="188" max="1048575" man="1"/>
  </colBreaks>
  <drawing r:id="rId2"/>
  <legacyDrawing r:id="rId3"/>
  <picture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G296"/>
  <sheetViews>
    <sheetView topLeftCell="A267" workbookViewId="0">
      <selection activeCell="B299" sqref="B299"/>
    </sheetView>
  </sheetViews>
  <sheetFormatPr baseColWidth="10" defaultColWidth="9.28515625" defaultRowHeight="15" x14ac:dyDescent="0.25"/>
  <cols>
    <col min="1" max="1" width="9.28515625" style="468"/>
    <col min="2" max="2" width="53.28515625" style="468" bestFit="1" customWidth="1"/>
    <col min="3" max="3" width="9.28515625" style="472"/>
    <col min="4" max="5" width="9.28515625" style="450"/>
    <col min="6" max="6" width="9.28515625" style="468"/>
    <col min="7" max="7" width="36.7109375" style="468" customWidth="1"/>
    <col min="8" max="16384" width="9.28515625" style="466"/>
  </cols>
  <sheetData>
    <row r="1" spans="1:7" x14ac:dyDescent="0.25">
      <c r="A1" s="463" t="s">
        <v>431</v>
      </c>
      <c r="B1" s="463" t="s">
        <v>432</v>
      </c>
      <c r="C1" s="471" t="s">
        <v>433</v>
      </c>
      <c r="D1" s="464" t="s">
        <v>434</v>
      </c>
      <c r="E1" s="464" t="s">
        <v>435</v>
      </c>
      <c r="F1" s="463" t="s">
        <v>436</v>
      </c>
      <c r="G1" s="465" t="s">
        <v>437</v>
      </c>
    </row>
    <row r="2" spans="1:7" x14ac:dyDescent="0.25">
      <c r="A2" s="467">
        <v>45261</v>
      </c>
      <c r="B2" s="468" t="s">
        <v>315</v>
      </c>
      <c r="C2" s="472">
        <v>196.8</v>
      </c>
      <c r="G2" s="468" t="s">
        <v>438</v>
      </c>
    </row>
    <row r="3" spans="1:7" x14ac:dyDescent="0.25">
      <c r="A3" s="467">
        <v>45261</v>
      </c>
      <c r="B3" s="468" t="s">
        <v>439</v>
      </c>
      <c r="C3" s="472">
        <v>87.227980339712417</v>
      </c>
      <c r="D3" s="450">
        <v>70.219227549997683</v>
      </c>
      <c r="E3" s="450">
        <v>32.639671970549976</v>
      </c>
      <c r="G3" s="468" t="s">
        <v>438</v>
      </c>
    </row>
    <row r="4" spans="1:7" x14ac:dyDescent="0.25">
      <c r="A4" s="467">
        <v>45261</v>
      </c>
      <c r="B4" s="468" t="s">
        <v>440</v>
      </c>
      <c r="C4" s="472">
        <v>91.29</v>
      </c>
      <c r="G4" s="468" t="s">
        <v>438</v>
      </c>
    </row>
    <row r="5" spans="1:7" x14ac:dyDescent="0.25">
      <c r="A5" s="467">
        <v>45261</v>
      </c>
      <c r="B5" s="468" t="s">
        <v>441</v>
      </c>
      <c r="C5" s="472">
        <v>53.53</v>
      </c>
      <c r="D5" s="450">
        <v>50.49</v>
      </c>
      <c r="E5" s="450">
        <v>23.98</v>
      </c>
      <c r="G5" s="468" t="s">
        <v>438</v>
      </c>
    </row>
    <row r="6" spans="1:7" x14ac:dyDescent="0.25">
      <c r="A6" s="467">
        <v>45261</v>
      </c>
      <c r="B6" s="468" t="s">
        <v>442</v>
      </c>
      <c r="C6" s="472">
        <v>72.602900000000005</v>
      </c>
      <c r="D6" s="450">
        <v>65.686700000000002</v>
      </c>
      <c r="E6" s="450">
        <v>47.6038</v>
      </c>
      <c r="G6" s="468" t="s">
        <v>438</v>
      </c>
    </row>
    <row r="7" spans="1:7" x14ac:dyDescent="0.25">
      <c r="A7" s="467">
        <v>45261</v>
      </c>
      <c r="B7" s="468" t="s">
        <v>443</v>
      </c>
      <c r="C7" s="472">
        <v>48.314500000000002</v>
      </c>
      <c r="D7" s="450">
        <v>33.431199999999997</v>
      </c>
      <c r="E7" s="450">
        <v>30.255400000000002</v>
      </c>
      <c r="G7" s="468" t="s">
        <v>438</v>
      </c>
    </row>
    <row r="8" spans="1:7" x14ac:dyDescent="0.25">
      <c r="A8" s="467">
        <v>45261</v>
      </c>
      <c r="B8" s="468" t="s">
        <v>444</v>
      </c>
      <c r="C8" s="472">
        <v>79.13</v>
      </c>
      <c r="D8" s="450">
        <v>64.23</v>
      </c>
      <c r="E8" s="450">
        <v>35.86</v>
      </c>
      <c r="G8" s="468" t="s">
        <v>438</v>
      </c>
    </row>
    <row r="9" spans="1:7" x14ac:dyDescent="0.25">
      <c r="A9" s="467">
        <v>45261</v>
      </c>
      <c r="B9" s="468" t="s">
        <v>445</v>
      </c>
      <c r="C9" s="472">
        <v>40.119999999999997</v>
      </c>
      <c r="D9" s="450">
        <v>25.11</v>
      </c>
      <c r="E9" s="450">
        <v>31.97</v>
      </c>
      <c r="G9" s="468" t="s">
        <v>438</v>
      </c>
    </row>
    <row r="10" spans="1:7" x14ac:dyDescent="0.25">
      <c r="A10" s="467">
        <v>45261</v>
      </c>
      <c r="B10" s="468" t="s">
        <v>446</v>
      </c>
      <c r="C10" s="472">
        <v>40.35</v>
      </c>
      <c r="D10" s="450">
        <v>25.8</v>
      </c>
      <c r="E10" s="450">
        <v>14.01</v>
      </c>
      <c r="G10" s="468" t="s">
        <v>438</v>
      </c>
    </row>
    <row r="11" spans="1:7" x14ac:dyDescent="0.25">
      <c r="A11" s="467">
        <v>45261</v>
      </c>
      <c r="B11" s="468" t="s">
        <v>447</v>
      </c>
      <c r="C11" s="472">
        <v>75.228193947934528</v>
      </c>
      <c r="D11" s="450">
        <v>54.218942207483465</v>
      </c>
      <c r="E11" s="450">
        <v>66.755862676241165</v>
      </c>
      <c r="G11" s="468" t="s">
        <v>438</v>
      </c>
    </row>
    <row r="12" spans="1:7" x14ac:dyDescent="0.25">
      <c r="A12" s="467">
        <v>45261</v>
      </c>
      <c r="B12" s="468" t="s">
        <v>448</v>
      </c>
      <c r="C12" s="472">
        <v>36.367973576428703</v>
      </c>
      <c r="D12" s="450">
        <v>15.833199264315848</v>
      </c>
      <c r="E12" s="450">
        <v>18.093405034992529</v>
      </c>
      <c r="G12" s="468" t="s">
        <v>438</v>
      </c>
    </row>
    <row r="13" spans="1:7" x14ac:dyDescent="0.25">
      <c r="A13" s="467">
        <v>45261</v>
      </c>
      <c r="B13" s="468" t="s">
        <v>449</v>
      </c>
      <c r="C13" s="472">
        <v>26.577999999999999</v>
      </c>
      <c r="G13" s="468" t="s">
        <v>438</v>
      </c>
    </row>
    <row r="14" spans="1:7" x14ac:dyDescent="0.25">
      <c r="A14" s="467">
        <v>45261</v>
      </c>
      <c r="B14" s="468" t="s">
        <v>450</v>
      </c>
      <c r="E14" s="450">
        <v>49.84</v>
      </c>
      <c r="G14" s="468" t="s">
        <v>438</v>
      </c>
    </row>
    <row r="15" spans="1:7" x14ac:dyDescent="0.25">
      <c r="A15" s="467">
        <v>45261</v>
      </c>
      <c r="B15" s="468" t="s">
        <v>451</v>
      </c>
      <c r="C15" s="472">
        <v>24.634</v>
      </c>
      <c r="D15" s="450">
        <v>86.165100525391495</v>
      </c>
      <c r="E15" s="450">
        <v>16.934425726727653</v>
      </c>
      <c r="G15" s="468" t="s">
        <v>438</v>
      </c>
    </row>
    <row r="16" spans="1:7" x14ac:dyDescent="0.25">
      <c r="A16" s="467">
        <v>45261</v>
      </c>
      <c r="B16" s="468" t="s">
        <v>452</v>
      </c>
      <c r="C16" s="472">
        <v>80.23227</v>
      </c>
      <c r="D16" s="450">
        <v>66.865660000000005</v>
      </c>
      <c r="E16" s="450">
        <v>49.957650000000001</v>
      </c>
      <c r="G16" s="468" t="s">
        <v>438</v>
      </c>
    </row>
    <row r="17" spans="1:7" x14ac:dyDescent="0.25">
      <c r="A17" s="467">
        <v>45261</v>
      </c>
      <c r="B17" s="468" t="s">
        <v>453</v>
      </c>
      <c r="C17" s="472">
        <v>43.89</v>
      </c>
      <c r="G17" s="468" t="s">
        <v>438</v>
      </c>
    </row>
    <row r="18" spans="1:7" x14ac:dyDescent="0.25">
      <c r="A18" s="467">
        <v>45261</v>
      </c>
      <c r="B18" s="468" t="s">
        <v>454</v>
      </c>
      <c r="C18" s="472">
        <v>29.219245269222881</v>
      </c>
      <c r="D18" s="450">
        <v>38.466314569119071</v>
      </c>
      <c r="G18" s="468" t="s">
        <v>438</v>
      </c>
    </row>
    <row r="19" spans="1:7" x14ac:dyDescent="0.25">
      <c r="A19" s="467">
        <v>45261</v>
      </c>
      <c r="B19" s="468" t="s">
        <v>455</v>
      </c>
      <c r="C19" s="472">
        <v>107.47</v>
      </c>
      <c r="D19" s="450">
        <v>102.53</v>
      </c>
      <c r="G19" s="468" t="s">
        <v>438</v>
      </c>
    </row>
    <row r="20" spans="1:7" x14ac:dyDescent="0.25">
      <c r="A20" s="467">
        <v>45261</v>
      </c>
      <c r="B20" s="468" t="s">
        <v>456</v>
      </c>
      <c r="C20" s="472">
        <v>47.5</v>
      </c>
      <c r="D20" s="450">
        <v>24.89</v>
      </c>
      <c r="E20" s="450">
        <v>26.88</v>
      </c>
      <c r="G20" s="468" t="s">
        <v>438</v>
      </c>
    </row>
    <row r="21" spans="1:7" x14ac:dyDescent="0.25">
      <c r="A21" s="467">
        <v>45261</v>
      </c>
      <c r="B21" s="468" t="s">
        <v>246</v>
      </c>
      <c r="D21" s="450">
        <v>23.09</v>
      </c>
      <c r="E21" s="450">
        <v>13.61</v>
      </c>
      <c r="G21" s="468" t="s">
        <v>438</v>
      </c>
    </row>
    <row r="22" spans="1:7" x14ac:dyDescent="0.25">
      <c r="A22" s="467">
        <v>45292</v>
      </c>
      <c r="B22" s="468" t="s">
        <v>315</v>
      </c>
      <c r="C22" s="472">
        <v>193.08</v>
      </c>
      <c r="G22" s="468" t="s">
        <v>438</v>
      </c>
    </row>
    <row r="23" spans="1:7" x14ac:dyDescent="0.25">
      <c r="A23" s="467">
        <v>45292</v>
      </c>
      <c r="B23" s="468" t="s">
        <v>439</v>
      </c>
      <c r="C23" s="472">
        <v>90.987237250875552</v>
      </c>
      <c r="D23" s="450">
        <v>88.382184542936386</v>
      </c>
      <c r="G23" s="468" t="s">
        <v>438</v>
      </c>
    </row>
    <row r="24" spans="1:7" x14ac:dyDescent="0.25">
      <c r="A24" s="467">
        <v>45292</v>
      </c>
      <c r="B24" s="468" t="s">
        <v>440</v>
      </c>
      <c r="C24" s="472">
        <v>90.42</v>
      </c>
      <c r="G24" s="468" t="s">
        <v>438</v>
      </c>
    </row>
    <row r="25" spans="1:7" x14ac:dyDescent="0.25">
      <c r="A25" s="467">
        <v>45292</v>
      </c>
      <c r="B25" s="468" t="s">
        <v>441</v>
      </c>
      <c r="C25" s="472">
        <v>58.16</v>
      </c>
      <c r="D25" s="450">
        <v>57.85</v>
      </c>
      <c r="E25" s="450">
        <v>29.66</v>
      </c>
      <c r="G25" s="468" t="s">
        <v>438</v>
      </c>
    </row>
    <row r="26" spans="1:7" x14ac:dyDescent="0.25">
      <c r="A26" s="467">
        <v>45292</v>
      </c>
      <c r="B26" s="468" t="s">
        <v>442</v>
      </c>
      <c r="C26" s="472">
        <v>72.0057504604287</v>
      </c>
      <c r="D26" s="450">
        <v>66.869100000000003</v>
      </c>
      <c r="E26" s="450">
        <v>46.448591331319797</v>
      </c>
      <c r="G26" s="468" t="s">
        <v>438</v>
      </c>
    </row>
    <row r="27" spans="1:7" x14ac:dyDescent="0.25">
      <c r="A27" s="467">
        <v>45292</v>
      </c>
      <c r="B27" s="468" t="s">
        <v>457</v>
      </c>
      <c r="C27" s="472">
        <v>46.7</v>
      </c>
      <c r="D27" s="450">
        <v>44.46</v>
      </c>
      <c r="E27" s="450">
        <v>19.84</v>
      </c>
      <c r="G27" s="468" t="s">
        <v>438</v>
      </c>
    </row>
    <row r="28" spans="1:7" x14ac:dyDescent="0.25">
      <c r="A28" s="467">
        <v>45292</v>
      </c>
      <c r="B28" s="468" t="s">
        <v>443</v>
      </c>
      <c r="C28" s="472">
        <v>50.403700000000001</v>
      </c>
      <c r="D28" s="450">
        <v>34.9831</v>
      </c>
      <c r="E28" s="450">
        <v>43.788899999999998</v>
      </c>
      <c r="G28" s="468" t="s">
        <v>438</v>
      </c>
    </row>
    <row r="29" spans="1:7" x14ac:dyDescent="0.25">
      <c r="A29" s="467">
        <v>45292</v>
      </c>
      <c r="B29" s="468" t="s">
        <v>444</v>
      </c>
      <c r="C29" s="472">
        <v>81.72</v>
      </c>
      <c r="D29" s="450">
        <v>60.71</v>
      </c>
      <c r="E29" s="450">
        <v>33.6</v>
      </c>
      <c r="G29" s="468" t="s">
        <v>438</v>
      </c>
    </row>
    <row r="30" spans="1:7" x14ac:dyDescent="0.25">
      <c r="A30" s="467">
        <v>45292</v>
      </c>
      <c r="B30" s="468" t="s">
        <v>445</v>
      </c>
      <c r="C30" s="472">
        <v>41.24</v>
      </c>
      <c r="D30" s="450">
        <v>25.12</v>
      </c>
      <c r="E30" s="450">
        <v>29.84</v>
      </c>
      <c r="G30" s="468" t="s">
        <v>438</v>
      </c>
    </row>
    <row r="31" spans="1:7" x14ac:dyDescent="0.25">
      <c r="A31" s="467">
        <v>45292</v>
      </c>
      <c r="B31" s="468" t="s">
        <v>446</v>
      </c>
      <c r="C31" s="472">
        <v>40.35</v>
      </c>
      <c r="D31" s="450">
        <v>25.8</v>
      </c>
      <c r="E31" s="450">
        <v>14.01</v>
      </c>
      <c r="G31" s="468" t="s">
        <v>438</v>
      </c>
    </row>
    <row r="32" spans="1:7" x14ac:dyDescent="0.25">
      <c r="A32" s="467">
        <v>45292</v>
      </c>
      <c r="B32" s="468" t="s">
        <v>447</v>
      </c>
      <c r="C32" s="472">
        <v>78.770188219251636</v>
      </c>
      <c r="D32" s="450">
        <v>62.537811608986743</v>
      </c>
      <c r="E32" s="450">
        <v>66.421002268088472</v>
      </c>
      <c r="G32" s="468" t="s">
        <v>458</v>
      </c>
    </row>
    <row r="33" spans="1:7" x14ac:dyDescent="0.25">
      <c r="A33" s="467">
        <v>45292</v>
      </c>
      <c r="B33" s="468" t="s">
        <v>448</v>
      </c>
      <c r="C33" s="472">
        <v>35.150852124516994</v>
      </c>
      <c r="D33" s="450">
        <v>46.816200283331789</v>
      </c>
      <c r="E33" s="450">
        <v>18.304298568624645</v>
      </c>
      <c r="G33" s="468" t="s">
        <v>438</v>
      </c>
    </row>
    <row r="34" spans="1:7" x14ac:dyDescent="0.25">
      <c r="A34" s="467">
        <v>45292</v>
      </c>
      <c r="B34" s="468" t="s">
        <v>449</v>
      </c>
      <c r="C34" s="472">
        <v>15.866341508917522</v>
      </c>
      <c r="G34" s="468" t="s">
        <v>438</v>
      </c>
    </row>
    <row r="35" spans="1:7" x14ac:dyDescent="0.25">
      <c r="A35" s="467">
        <v>45292</v>
      </c>
      <c r="B35" s="468" t="s">
        <v>450</v>
      </c>
      <c r="E35" s="450">
        <v>49.197200000000002</v>
      </c>
      <c r="G35" s="468" t="s">
        <v>438</v>
      </c>
    </row>
    <row r="36" spans="1:7" x14ac:dyDescent="0.25">
      <c r="A36" s="467">
        <v>45292</v>
      </c>
      <c r="B36" s="468" t="s">
        <v>451</v>
      </c>
      <c r="C36" s="472">
        <v>26.19</v>
      </c>
      <c r="D36" s="450">
        <v>86.45</v>
      </c>
      <c r="E36" s="450">
        <v>16.96</v>
      </c>
      <c r="G36" s="468" t="s">
        <v>438</v>
      </c>
    </row>
    <row r="37" spans="1:7" x14ac:dyDescent="0.25">
      <c r="A37" s="467">
        <v>45292</v>
      </c>
      <c r="B37" s="468" t="s">
        <v>452</v>
      </c>
      <c r="C37" s="472">
        <v>90.582426202667705</v>
      </c>
      <c r="D37" s="450">
        <v>67.725721878770983</v>
      </c>
      <c r="E37" s="450">
        <v>51.541247794718615</v>
      </c>
      <c r="G37" s="468" t="s">
        <v>438</v>
      </c>
    </row>
    <row r="38" spans="1:7" x14ac:dyDescent="0.25">
      <c r="A38" s="467">
        <v>45292</v>
      </c>
      <c r="B38" s="468" t="s">
        <v>453</v>
      </c>
      <c r="C38" s="472">
        <v>21.17</v>
      </c>
      <c r="G38" s="468" t="s">
        <v>459</v>
      </c>
    </row>
    <row r="39" spans="1:7" x14ac:dyDescent="0.25">
      <c r="A39" s="467">
        <v>45292</v>
      </c>
      <c r="B39" s="468" t="s">
        <v>454</v>
      </c>
      <c r="C39" s="472">
        <v>29.74</v>
      </c>
      <c r="D39" s="450">
        <v>42.77</v>
      </c>
      <c r="G39" s="468" t="s">
        <v>438</v>
      </c>
    </row>
    <row r="40" spans="1:7" x14ac:dyDescent="0.25">
      <c r="A40" s="467">
        <v>45292</v>
      </c>
      <c r="B40" s="468" t="s">
        <v>455</v>
      </c>
      <c r="C40" s="472">
        <v>104.4383</v>
      </c>
      <c r="D40" s="450">
        <v>87.858199999999997</v>
      </c>
      <c r="G40" s="468" t="s">
        <v>438</v>
      </c>
    </row>
    <row r="41" spans="1:7" x14ac:dyDescent="0.25">
      <c r="A41" s="467">
        <v>45292</v>
      </c>
      <c r="B41" s="468" t="s">
        <v>456</v>
      </c>
      <c r="C41" s="472">
        <v>47.97</v>
      </c>
      <c r="D41" s="450">
        <v>24.44</v>
      </c>
      <c r="E41" s="450">
        <v>23.42</v>
      </c>
      <c r="G41" s="468" t="s">
        <v>438</v>
      </c>
    </row>
    <row r="42" spans="1:7" x14ac:dyDescent="0.25">
      <c r="A42" s="467">
        <v>45292</v>
      </c>
      <c r="B42" s="468" t="s">
        <v>246</v>
      </c>
      <c r="C42" s="472">
        <v>37.57</v>
      </c>
      <c r="D42" s="450">
        <v>48.1</v>
      </c>
      <c r="E42" s="450">
        <v>54.25</v>
      </c>
      <c r="F42" s="468">
        <v>66.94</v>
      </c>
      <c r="G42" s="468" t="s">
        <v>438</v>
      </c>
    </row>
    <row r="43" spans="1:7" x14ac:dyDescent="0.25">
      <c r="A43" s="467">
        <v>45323</v>
      </c>
      <c r="B43" s="468" t="s">
        <v>315</v>
      </c>
      <c r="C43" s="472">
        <v>189.07</v>
      </c>
      <c r="G43" s="468" t="s">
        <v>438</v>
      </c>
    </row>
    <row r="44" spans="1:7" x14ac:dyDescent="0.25">
      <c r="A44" s="467">
        <v>45323</v>
      </c>
      <c r="B44" s="468" t="s">
        <v>439</v>
      </c>
      <c r="C44" s="472">
        <v>85.789431682760053</v>
      </c>
      <c r="D44" s="450">
        <v>59.163392983048965</v>
      </c>
      <c r="G44" s="468" t="s">
        <v>438</v>
      </c>
    </row>
    <row r="45" spans="1:7" x14ac:dyDescent="0.25">
      <c r="A45" s="467">
        <v>45323</v>
      </c>
      <c r="B45" s="468" t="s">
        <v>440</v>
      </c>
      <c r="C45" s="472">
        <v>89.27</v>
      </c>
      <c r="G45" s="468" t="s">
        <v>438</v>
      </c>
    </row>
    <row r="46" spans="1:7" x14ac:dyDescent="0.25">
      <c r="A46" s="467">
        <v>45323</v>
      </c>
      <c r="B46" s="468" t="s">
        <v>441</v>
      </c>
      <c r="C46" s="472">
        <v>53.36</v>
      </c>
      <c r="D46" s="450">
        <v>58.82</v>
      </c>
      <c r="E46" s="450">
        <v>16.7</v>
      </c>
      <c r="G46" s="468" t="s">
        <v>438</v>
      </c>
    </row>
    <row r="47" spans="1:7" x14ac:dyDescent="0.25">
      <c r="A47" s="467">
        <v>45323</v>
      </c>
      <c r="B47" s="468" t="s">
        <v>442</v>
      </c>
      <c r="C47" s="472">
        <v>74.899299999999997</v>
      </c>
      <c r="D47" s="450">
        <v>68.005300000000005</v>
      </c>
      <c r="E47" s="450">
        <v>44.984699999999997</v>
      </c>
      <c r="G47" s="468" t="s">
        <v>438</v>
      </c>
    </row>
    <row r="48" spans="1:7" x14ac:dyDescent="0.25">
      <c r="A48" s="467">
        <v>45323</v>
      </c>
      <c r="B48" s="468" t="s">
        <v>457</v>
      </c>
      <c r="C48" s="472">
        <v>47.65</v>
      </c>
      <c r="D48" s="450">
        <v>45.81</v>
      </c>
      <c r="E48" s="450">
        <v>22.5</v>
      </c>
      <c r="G48" s="468" t="s">
        <v>438</v>
      </c>
    </row>
    <row r="49" spans="1:7" x14ac:dyDescent="0.25">
      <c r="A49" s="467">
        <v>45323</v>
      </c>
      <c r="B49" s="468" t="s">
        <v>443</v>
      </c>
      <c r="C49" s="472">
        <v>51.348599999999998</v>
      </c>
      <c r="D49" s="450">
        <v>35.338200000000001</v>
      </c>
      <c r="E49" s="450">
        <v>23.1645</v>
      </c>
      <c r="G49" s="468" t="s">
        <v>438</v>
      </c>
    </row>
    <row r="50" spans="1:7" x14ac:dyDescent="0.25">
      <c r="A50" s="467">
        <v>45323</v>
      </c>
      <c r="B50" s="468" t="s">
        <v>444</v>
      </c>
      <c r="C50" s="472">
        <v>78.45</v>
      </c>
      <c r="D50" s="450">
        <v>56.39</v>
      </c>
      <c r="E50" s="450">
        <v>33.700000000000003</v>
      </c>
      <c r="G50" s="468" t="s">
        <v>438</v>
      </c>
    </row>
    <row r="51" spans="1:7" x14ac:dyDescent="0.25">
      <c r="A51" s="467">
        <v>45323</v>
      </c>
      <c r="B51" s="468" t="s">
        <v>445</v>
      </c>
      <c r="C51" s="472">
        <v>39.770000000000003</v>
      </c>
      <c r="D51" s="450">
        <v>25.07</v>
      </c>
      <c r="E51" s="450">
        <v>27.1</v>
      </c>
      <c r="G51" s="468" t="s">
        <v>438</v>
      </c>
    </row>
    <row r="52" spans="1:7" x14ac:dyDescent="0.25">
      <c r="A52" s="467">
        <v>45323</v>
      </c>
      <c r="B52" s="468" t="s">
        <v>446</v>
      </c>
      <c r="C52" s="472">
        <v>42.14</v>
      </c>
      <c r="D52" s="450">
        <v>45.1</v>
      </c>
      <c r="E52" s="450">
        <v>33.69</v>
      </c>
      <c r="G52" s="468" t="s">
        <v>438</v>
      </c>
    </row>
    <row r="53" spans="1:7" x14ac:dyDescent="0.25">
      <c r="A53" s="467">
        <v>45323</v>
      </c>
      <c r="B53" s="468" t="s">
        <v>447</v>
      </c>
      <c r="C53" s="472">
        <v>78.526131190621427</v>
      </c>
      <c r="D53" s="450">
        <v>51.776831808043305</v>
      </c>
      <c r="E53" s="450">
        <v>69.606861760946373</v>
      </c>
      <c r="G53" s="468" t="s">
        <v>438</v>
      </c>
    </row>
    <row r="54" spans="1:7" x14ac:dyDescent="0.25">
      <c r="A54" s="467">
        <v>45323</v>
      </c>
      <c r="B54" s="468" t="s">
        <v>448</v>
      </c>
      <c r="C54" s="472">
        <v>37.986308705691954</v>
      </c>
      <c r="D54" s="450">
        <v>27.698167177941922</v>
      </c>
      <c r="E54" s="450">
        <v>21.401459721112385</v>
      </c>
      <c r="G54" s="468" t="s">
        <v>438</v>
      </c>
    </row>
    <row r="55" spans="1:7" x14ac:dyDescent="0.25">
      <c r="A55" s="467">
        <v>45323</v>
      </c>
      <c r="B55" s="468" t="s">
        <v>449</v>
      </c>
      <c r="C55" s="472">
        <v>27.393702201459853</v>
      </c>
      <c r="G55" s="468" t="s">
        <v>438</v>
      </c>
    </row>
    <row r="56" spans="1:7" x14ac:dyDescent="0.25">
      <c r="A56" s="467">
        <v>45323</v>
      </c>
      <c r="B56" s="468" t="s">
        <v>450</v>
      </c>
      <c r="E56" s="450">
        <v>46.216799999999999</v>
      </c>
      <c r="G56" s="468" t="s">
        <v>438</v>
      </c>
    </row>
    <row r="57" spans="1:7" x14ac:dyDescent="0.25">
      <c r="A57" s="467">
        <v>45323</v>
      </c>
      <c r="B57" s="468" t="s">
        <v>451</v>
      </c>
      <c r="C57" s="472">
        <v>27.3</v>
      </c>
      <c r="D57" s="450">
        <v>123.81</v>
      </c>
      <c r="G57" s="468" t="s">
        <v>438</v>
      </c>
    </row>
    <row r="58" spans="1:7" x14ac:dyDescent="0.25">
      <c r="A58" s="467">
        <v>45323</v>
      </c>
      <c r="B58" s="468" t="s">
        <v>452</v>
      </c>
      <c r="C58" s="472">
        <v>84.251638430654779</v>
      </c>
      <c r="D58" s="450">
        <v>64.097666678608689</v>
      </c>
      <c r="E58" s="450">
        <v>49.231218978808869</v>
      </c>
      <c r="G58" s="468" t="s">
        <v>438</v>
      </c>
    </row>
    <row r="59" spans="1:7" x14ac:dyDescent="0.25">
      <c r="A59" s="467">
        <v>45323</v>
      </c>
      <c r="B59" s="468" t="s">
        <v>453</v>
      </c>
      <c r="C59" s="472">
        <v>22.241516399999998</v>
      </c>
      <c r="G59" s="468" t="s">
        <v>438</v>
      </c>
    </row>
    <row r="60" spans="1:7" x14ac:dyDescent="0.25">
      <c r="A60" s="467">
        <v>45323</v>
      </c>
      <c r="B60" s="468" t="s">
        <v>454</v>
      </c>
      <c r="C60" s="472">
        <v>30.703594752511876</v>
      </c>
      <c r="D60" s="450">
        <v>42.77174691587382</v>
      </c>
      <c r="G60" s="468" t="s">
        <v>438</v>
      </c>
    </row>
    <row r="61" spans="1:7" x14ac:dyDescent="0.25">
      <c r="A61" s="467">
        <v>45323</v>
      </c>
      <c r="B61" s="468" t="s">
        <v>455</v>
      </c>
      <c r="C61" s="472">
        <v>97.345100000000002</v>
      </c>
      <c r="D61" s="450">
        <v>90.830799999999996</v>
      </c>
      <c r="G61" s="468" t="s">
        <v>438</v>
      </c>
    </row>
    <row r="62" spans="1:7" x14ac:dyDescent="0.25">
      <c r="A62" s="467">
        <v>45323</v>
      </c>
      <c r="B62" s="468" t="s">
        <v>456</v>
      </c>
      <c r="C62" s="472">
        <v>47.46</v>
      </c>
      <c r="D62" s="450">
        <v>24.17</v>
      </c>
      <c r="E62" s="450">
        <v>26.31</v>
      </c>
      <c r="G62" s="468" t="s">
        <v>438</v>
      </c>
    </row>
    <row r="63" spans="1:7" x14ac:dyDescent="0.25">
      <c r="A63" s="467">
        <v>45323</v>
      </c>
      <c r="B63" s="468" t="s">
        <v>246</v>
      </c>
      <c r="C63" s="472">
        <v>36</v>
      </c>
      <c r="D63" s="450">
        <v>45.36</v>
      </c>
      <c r="E63" s="450">
        <v>39.25</v>
      </c>
      <c r="F63" s="468">
        <v>66.37</v>
      </c>
      <c r="G63" s="468" t="s">
        <v>438</v>
      </c>
    </row>
    <row r="64" spans="1:7" x14ac:dyDescent="0.25">
      <c r="A64" s="467">
        <v>45352</v>
      </c>
      <c r="B64" s="468" t="s">
        <v>315</v>
      </c>
      <c r="C64" s="472">
        <v>208.27</v>
      </c>
      <c r="G64" s="468" t="s">
        <v>438</v>
      </c>
    </row>
    <row r="65" spans="1:7" x14ac:dyDescent="0.25">
      <c r="A65" s="467">
        <v>45352</v>
      </c>
      <c r="B65" s="468" t="s">
        <v>439</v>
      </c>
      <c r="C65" s="472">
        <v>85.674172221633384</v>
      </c>
      <c r="D65" s="450">
        <v>73.512328727372662</v>
      </c>
      <c r="G65" s="468" t="s">
        <v>460</v>
      </c>
    </row>
    <row r="66" spans="1:7" x14ac:dyDescent="0.25">
      <c r="A66" s="467">
        <v>45352</v>
      </c>
      <c r="B66" s="468" t="s">
        <v>440</v>
      </c>
      <c r="C66" s="472">
        <v>90.27</v>
      </c>
      <c r="G66" s="468" t="s">
        <v>438</v>
      </c>
    </row>
    <row r="67" spans="1:7" x14ac:dyDescent="0.25">
      <c r="A67" s="467">
        <v>45352</v>
      </c>
      <c r="B67" s="468" t="s">
        <v>441</v>
      </c>
      <c r="C67" s="472">
        <v>53.45</v>
      </c>
      <c r="D67" s="450">
        <v>54.52</v>
      </c>
      <c r="E67" s="450">
        <v>23.25</v>
      </c>
      <c r="G67" s="468" t="s">
        <v>438</v>
      </c>
    </row>
    <row r="68" spans="1:7" x14ac:dyDescent="0.25">
      <c r="A68" s="467">
        <v>45352</v>
      </c>
      <c r="B68" s="468" t="s">
        <v>442</v>
      </c>
      <c r="C68" s="472">
        <v>71.728700000000003</v>
      </c>
      <c r="D68" s="450">
        <v>63.6021</v>
      </c>
      <c r="E68" s="450">
        <v>41.424100000000003</v>
      </c>
      <c r="G68" s="468" t="s">
        <v>438</v>
      </c>
    </row>
    <row r="69" spans="1:7" x14ac:dyDescent="0.25">
      <c r="A69" s="467">
        <v>45352</v>
      </c>
      <c r="B69" s="468" t="s">
        <v>457</v>
      </c>
      <c r="C69" s="472">
        <v>47.964490518289836</v>
      </c>
      <c r="D69" s="450">
        <v>47.007649576390541</v>
      </c>
      <c r="E69" s="450">
        <v>27.569745029417454</v>
      </c>
      <c r="G69" s="468" t="s">
        <v>438</v>
      </c>
    </row>
    <row r="70" spans="1:7" x14ac:dyDescent="0.25">
      <c r="A70" s="467">
        <v>45352</v>
      </c>
      <c r="B70" s="468" t="s">
        <v>443</v>
      </c>
      <c r="C70" s="472">
        <v>53.210700000000003</v>
      </c>
      <c r="D70" s="450">
        <v>37.881700000000002</v>
      </c>
      <c r="E70" s="450">
        <v>29.861799999999999</v>
      </c>
      <c r="G70" s="468" t="s">
        <v>438</v>
      </c>
    </row>
    <row r="71" spans="1:7" x14ac:dyDescent="0.25">
      <c r="A71" s="467">
        <v>45352</v>
      </c>
      <c r="B71" s="468" t="s">
        <v>444</v>
      </c>
      <c r="C71" s="472">
        <v>76.900000000000006</v>
      </c>
      <c r="D71" s="450">
        <v>60.43</v>
      </c>
      <c r="E71" s="450">
        <v>43.61</v>
      </c>
      <c r="G71" s="468" t="s">
        <v>438</v>
      </c>
    </row>
    <row r="72" spans="1:7" x14ac:dyDescent="0.25">
      <c r="A72" s="467">
        <v>45352</v>
      </c>
      <c r="B72" s="468" t="s">
        <v>445</v>
      </c>
      <c r="C72" s="472">
        <v>40.49</v>
      </c>
      <c r="D72" s="450">
        <v>24.77</v>
      </c>
      <c r="E72" s="450">
        <v>28.79</v>
      </c>
      <c r="G72" s="468" t="s">
        <v>438</v>
      </c>
    </row>
    <row r="73" spans="1:7" x14ac:dyDescent="0.25">
      <c r="A73" s="467">
        <v>45352</v>
      </c>
      <c r="B73" s="468" t="s">
        <v>446</v>
      </c>
      <c r="C73" s="472">
        <v>30.99</v>
      </c>
      <c r="D73" s="450">
        <v>31.92</v>
      </c>
      <c r="E73" s="450">
        <v>23</v>
      </c>
      <c r="G73" s="468" t="s">
        <v>438</v>
      </c>
    </row>
    <row r="74" spans="1:7" x14ac:dyDescent="0.25">
      <c r="A74" s="467">
        <v>45352</v>
      </c>
      <c r="B74" s="468" t="s">
        <v>447</v>
      </c>
      <c r="C74" s="472">
        <v>69.659935439797025</v>
      </c>
      <c r="D74" s="450">
        <v>54.701777369331317</v>
      </c>
      <c r="E74" s="450">
        <v>63.916065736304184</v>
      </c>
      <c r="G74" s="468" t="s">
        <v>461</v>
      </c>
    </row>
    <row r="75" spans="1:7" x14ac:dyDescent="0.25">
      <c r="A75" s="467">
        <v>45352</v>
      </c>
      <c r="B75" s="468" t="s">
        <v>448</v>
      </c>
      <c r="C75" s="472">
        <v>35.780339948027908</v>
      </c>
      <c r="D75" s="450">
        <v>26.825507456996096</v>
      </c>
      <c r="E75" s="450">
        <v>20.832044571570137</v>
      </c>
      <c r="G75" s="468" t="s">
        <v>438</v>
      </c>
    </row>
    <row r="76" spans="1:7" x14ac:dyDescent="0.25">
      <c r="A76" s="467">
        <v>45352</v>
      </c>
      <c r="B76" s="468" t="s">
        <v>449</v>
      </c>
      <c r="C76" s="472">
        <v>27.269353321050247</v>
      </c>
      <c r="G76" s="468" t="s">
        <v>462</v>
      </c>
    </row>
    <row r="77" spans="1:7" x14ac:dyDescent="0.25">
      <c r="A77" s="467">
        <v>45352</v>
      </c>
      <c r="B77" s="468" t="s">
        <v>450</v>
      </c>
      <c r="E77" s="450">
        <v>50.420299999999997</v>
      </c>
      <c r="G77" s="468" t="s">
        <v>463</v>
      </c>
    </row>
    <row r="78" spans="1:7" x14ac:dyDescent="0.25">
      <c r="A78" s="467">
        <v>45352</v>
      </c>
      <c r="B78" s="468" t="s">
        <v>451</v>
      </c>
      <c r="C78" s="472">
        <v>26.39</v>
      </c>
      <c r="D78" s="450">
        <v>133.31</v>
      </c>
      <c r="G78" s="468" t="s">
        <v>438</v>
      </c>
    </row>
    <row r="79" spans="1:7" x14ac:dyDescent="0.25">
      <c r="A79" s="467">
        <v>45352</v>
      </c>
      <c r="B79" s="468" t="s">
        <v>452</v>
      </c>
      <c r="C79" s="472">
        <v>87.588530000000006</v>
      </c>
      <c r="D79" s="450">
        <v>67.146540000000002</v>
      </c>
      <c r="E79" s="450">
        <v>52.572319999999998</v>
      </c>
      <c r="G79" s="468" t="s">
        <v>438</v>
      </c>
    </row>
    <row r="80" spans="1:7" x14ac:dyDescent="0.25">
      <c r="A80" s="467">
        <v>45352</v>
      </c>
      <c r="B80" s="468" t="s">
        <v>453</v>
      </c>
      <c r="C80" s="472">
        <v>21.38</v>
      </c>
      <c r="G80" s="468" t="s">
        <v>438</v>
      </c>
    </row>
    <row r="81" spans="1:7" x14ac:dyDescent="0.25">
      <c r="A81" s="467">
        <v>45352</v>
      </c>
      <c r="B81" s="468" t="s">
        <v>454</v>
      </c>
      <c r="C81" s="472">
        <v>29.120008899999998</v>
      </c>
      <c r="D81" s="450">
        <v>41.3</v>
      </c>
      <c r="G81" s="468" t="s">
        <v>438</v>
      </c>
    </row>
    <row r="82" spans="1:7" x14ac:dyDescent="0.25">
      <c r="A82" s="467">
        <v>45352</v>
      </c>
      <c r="B82" s="468" t="s">
        <v>455</v>
      </c>
      <c r="C82" s="472">
        <v>96.242699999999999</v>
      </c>
      <c r="D82" s="450">
        <v>86.739099999999993</v>
      </c>
      <c r="G82" s="468" t="s">
        <v>464</v>
      </c>
    </row>
    <row r="83" spans="1:7" x14ac:dyDescent="0.25">
      <c r="A83" s="467">
        <v>45352</v>
      </c>
      <c r="B83" s="468" t="s">
        <v>456</v>
      </c>
      <c r="C83" s="472">
        <v>46.38</v>
      </c>
      <c r="D83" s="450">
        <v>23.96</v>
      </c>
      <c r="E83" s="450">
        <v>25.61</v>
      </c>
      <c r="G83" s="468" t="s">
        <v>438</v>
      </c>
    </row>
    <row r="84" spans="1:7" x14ac:dyDescent="0.25">
      <c r="A84" s="467">
        <v>45352</v>
      </c>
      <c r="B84" s="468" t="s">
        <v>246</v>
      </c>
      <c r="C84" s="472">
        <v>31.59</v>
      </c>
      <c r="D84" s="450">
        <v>47.85</v>
      </c>
      <c r="E84" s="450">
        <v>56.56</v>
      </c>
      <c r="F84" s="468">
        <v>90.34</v>
      </c>
      <c r="G84" s="468" t="s">
        <v>438</v>
      </c>
    </row>
    <row r="85" spans="1:7" x14ac:dyDescent="0.25">
      <c r="A85" s="467">
        <v>45383</v>
      </c>
      <c r="B85" s="468" t="s">
        <v>315</v>
      </c>
      <c r="C85" s="472">
        <v>226.10884239348516</v>
      </c>
      <c r="G85" s="468" t="s">
        <v>438</v>
      </c>
    </row>
    <row r="86" spans="1:7" x14ac:dyDescent="0.25">
      <c r="A86" s="467">
        <v>45383</v>
      </c>
      <c r="B86" s="468" t="s">
        <v>439</v>
      </c>
      <c r="C86" s="472">
        <v>92.957632073310563</v>
      </c>
      <c r="D86" s="450">
        <v>70.094996086985205</v>
      </c>
      <c r="G86" s="468" t="s">
        <v>438</v>
      </c>
    </row>
    <row r="87" spans="1:7" x14ac:dyDescent="0.25">
      <c r="A87" s="467">
        <v>45383</v>
      </c>
      <c r="B87" s="468" t="s">
        <v>440</v>
      </c>
      <c r="C87" s="472">
        <v>89.777410000000003</v>
      </c>
      <c r="G87" s="468" t="s">
        <v>438</v>
      </c>
    </row>
    <row r="88" spans="1:7" x14ac:dyDescent="0.25">
      <c r="A88" s="467">
        <v>45383</v>
      </c>
      <c r="B88" s="468" t="s">
        <v>441</v>
      </c>
      <c r="C88" s="472">
        <v>52.727429999999998</v>
      </c>
      <c r="D88" s="450">
        <v>56.047289999999997</v>
      </c>
      <c r="E88" s="450">
        <v>22.399899999999999</v>
      </c>
      <c r="G88" s="468" t="s">
        <v>438</v>
      </c>
    </row>
    <row r="89" spans="1:7" x14ac:dyDescent="0.25">
      <c r="A89" s="467">
        <v>45383</v>
      </c>
      <c r="B89" s="468" t="s">
        <v>442</v>
      </c>
      <c r="C89" s="472">
        <v>71.912199999999999</v>
      </c>
      <c r="D89" s="450">
        <v>47.011499999999998</v>
      </c>
      <c r="E89" s="450">
        <v>27.4299</v>
      </c>
      <c r="G89" s="468" t="s">
        <v>438</v>
      </c>
    </row>
    <row r="90" spans="1:7" x14ac:dyDescent="0.25">
      <c r="A90" s="467">
        <v>45383</v>
      </c>
      <c r="B90" s="468" t="s">
        <v>457</v>
      </c>
      <c r="C90" s="472">
        <v>43.112831648851639</v>
      </c>
      <c r="D90" s="450">
        <v>43.709260268465385</v>
      </c>
      <c r="E90" s="450">
        <v>19.237674159036988</v>
      </c>
      <c r="G90" s="468" t="s">
        <v>438</v>
      </c>
    </row>
    <row r="91" spans="1:7" x14ac:dyDescent="0.25">
      <c r="A91" s="467">
        <v>45383</v>
      </c>
      <c r="B91" s="468" t="s">
        <v>443</v>
      </c>
      <c r="C91" s="472">
        <v>51.492100000000001</v>
      </c>
      <c r="D91" s="450">
        <v>33.595999999999997</v>
      </c>
      <c r="E91" s="450">
        <v>26.729800000000001</v>
      </c>
      <c r="G91" s="468" t="s">
        <v>438</v>
      </c>
    </row>
    <row r="92" spans="1:7" x14ac:dyDescent="0.25">
      <c r="A92" s="467">
        <v>45383</v>
      </c>
      <c r="B92" s="468" t="s">
        <v>444</v>
      </c>
      <c r="C92" s="472">
        <v>78.076779999999999</v>
      </c>
      <c r="D92" s="450">
        <v>58.825519999999997</v>
      </c>
      <c r="E92" s="450">
        <v>36.672429999999999</v>
      </c>
      <c r="G92" s="468" t="s">
        <v>438</v>
      </c>
    </row>
    <row r="93" spans="1:7" x14ac:dyDescent="0.25">
      <c r="A93" s="467">
        <v>45383</v>
      </c>
      <c r="B93" s="468" t="s">
        <v>445</v>
      </c>
      <c r="C93" s="472">
        <v>40.07</v>
      </c>
      <c r="D93" s="450">
        <v>24.82</v>
      </c>
      <c r="E93" s="450">
        <v>28.5</v>
      </c>
      <c r="G93" s="468" t="s">
        <v>438</v>
      </c>
    </row>
    <row r="94" spans="1:7" x14ac:dyDescent="0.25">
      <c r="A94" s="467">
        <v>45383</v>
      </c>
      <c r="B94" s="468" t="s">
        <v>446</v>
      </c>
      <c r="C94" s="472">
        <v>30.36</v>
      </c>
      <c r="D94" s="450">
        <v>30.05</v>
      </c>
      <c r="E94" s="450">
        <v>23</v>
      </c>
      <c r="G94" s="468" t="s">
        <v>438</v>
      </c>
    </row>
    <row r="95" spans="1:7" x14ac:dyDescent="0.25">
      <c r="A95" s="467">
        <v>45383</v>
      </c>
      <c r="B95" s="468" t="s">
        <v>447</v>
      </c>
      <c r="C95" s="472">
        <v>60.423901513938553</v>
      </c>
      <c r="D95" s="450">
        <v>51.901852190003233</v>
      </c>
      <c r="E95" s="450">
        <v>64.87056861486839</v>
      </c>
      <c r="G95" s="468" t="s">
        <v>465</v>
      </c>
    </row>
    <row r="96" spans="1:7" x14ac:dyDescent="0.25">
      <c r="A96" s="467">
        <v>45383</v>
      </c>
      <c r="B96" s="468" t="s">
        <v>448</v>
      </c>
      <c r="C96" s="472">
        <v>34.628050272562803</v>
      </c>
      <c r="D96" s="450">
        <v>28.656473938853228</v>
      </c>
      <c r="E96" s="450">
        <v>21.669783334663929</v>
      </c>
      <c r="G96" s="468" t="s">
        <v>438</v>
      </c>
    </row>
    <row r="97" spans="1:7" x14ac:dyDescent="0.25">
      <c r="A97" s="467">
        <v>45383</v>
      </c>
      <c r="B97" s="468" t="s">
        <v>449</v>
      </c>
      <c r="C97" s="472">
        <v>15.745735103128601</v>
      </c>
      <c r="G97" s="468" t="s">
        <v>466</v>
      </c>
    </row>
    <row r="98" spans="1:7" x14ac:dyDescent="0.25">
      <c r="A98" s="467">
        <v>45383</v>
      </c>
      <c r="B98" s="468" t="s">
        <v>451</v>
      </c>
      <c r="C98" s="472">
        <v>24.689006103308142</v>
      </c>
      <c r="D98" s="450">
        <v>24.564934735171622</v>
      </c>
      <c r="E98" s="450">
        <v>4.9667917621344104</v>
      </c>
      <c r="G98" s="468" t="s">
        <v>438</v>
      </c>
    </row>
    <row r="99" spans="1:7" x14ac:dyDescent="0.25">
      <c r="A99" s="467">
        <v>45383</v>
      </c>
      <c r="B99" s="468" t="s">
        <v>452</v>
      </c>
      <c r="C99" s="472">
        <v>80.507959999999997</v>
      </c>
      <c r="D99" s="450">
        <v>63.880769999999998</v>
      </c>
      <c r="E99" s="450">
        <v>41.148429999999998</v>
      </c>
      <c r="G99" s="468" t="s">
        <v>438</v>
      </c>
    </row>
    <row r="100" spans="1:7" x14ac:dyDescent="0.25">
      <c r="A100" s="467">
        <v>45383</v>
      </c>
      <c r="B100" s="468" t="s">
        <v>453</v>
      </c>
      <c r="C100" s="472">
        <v>23.598376500000001</v>
      </c>
      <c r="G100" s="468" t="s">
        <v>438</v>
      </c>
    </row>
    <row r="101" spans="1:7" x14ac:dyDescent="0.25">
      <c r="A101" s="467">
        <v>45383</v>
      </c>
      <c r="B101" s="468" t="s">
        <v>454</v>
      </c>
      <c r="C101" s="472">
        <v>29.02</v>
      </c>
      <c r="D101" s="450">
        <v>40.58</v>
      </c>
      <c r="G101" s="468" t="s">
        <v>438</v>
      </c>
    </row>
    <row r="102" spans="1:7" x14ac:dyDescent="0.25">
      <c r="A102" s="467">
        <v>45383</v>
      </c>
      <c r="B102" s="468" t="s">
        <v>455</v>
      </c>
      <c r="C102" s="472">
        <v>95.918800000000005</v>
      </c>
      <c r="D102" s="450">
        <v>84.703699999999998</v>
      </c>
      <c r="G102" s="468" t="s">
        <v>438</v>
      </c>
    </row>
    <row r="103" spans="1:7" x14ac:dyDescent="0.25">
      <c r="A103" s="467">
        <v>45383</v>
      </c>
      <c r="B103" s="468" t="s">
        <v>456</v>
      </c>
      <c r="C103" s="472">
        <v>47.04</v>
      </c>
      <c r="D103" s="450">
        <v>24.13</v>
      </c>
      <c r="E103" s="450">
        <v>30.4</v>
      </c>
      <c r="G103" s="468" t="s">
        <v>438</v>
      </c>
    </row>
    <row r="104" spans="1:7" x14ac:dyDescent="0.25">
      <c r="A104" s="467">
        <v>45383</v>
      </c>
      <c r="B104" s="468" t="s">
        <v>246</v>
      </c>
      <c r="C104" s="472">
        <v>32.69</v>
      </c>
      <c r="D104" s="450">
        <v>46.27</v>
      </c>
      <c r="E104" s="450">
        <v>28.97</v>
      </c>
      <c r="F104" s="468">
        <v>39.479999999999997</v>
      </c>
      <c r="G104" s="468" t="s">
        <v>438</v>
      </c>
    </row>
    <row r="105" spans="1:7" x14ac:dyDescent="0.25">
      <c r="A105" s="467">
        <v>45413</v>
      </c>
      <c r="B105" s="468" t="s">
        <v>315</v>
      </c>
      <c r="C105" s="472">
        <v>235.75792544499552</v>
      </c>
      <c r="G105" s="468" t="s">
        <v>438</v>
      </c>
    </row>
    <row r="106" spans="1:7" x14ac:dyDescent="0.25">
      <c r="A106" s="467">
        <v>45413</v>
      </c>
      <c r="B106" s="468" t="s">
        <v>439</v>
      </c>
      <c r="C106" s="472">
        <v>84.402619690958161</v>
      </c>
      <c r="D106" s="450">
        <v>69.359708595763635</v>
      </c>
      <c r="G106" s="468" t="s">
        <v>438</v>
      </c>
    </row>
    <row r="107" spans="1:7" x14ac:dyDescent="0.25">
      <c r="A107" s="467">
        <v>45413</v>
      </c>
      <c r="B107" s="468" t="s">
        <v>440</v>
      </c>
      <c r="C107" s="472">
        <v>89.765960000000007</v>
      </c>
      <c r="G107" s="468" t="s">
        <v>438</v>
      </c>
    </row>
    <row r="108" spans="1:7" x14ac:dyDescent="0.25">
      <c r="A108" s="467">
        <v>45413</v>
      </c>
      <c r="B108" s="468" t="s">
        <v>441</v>
      </c>
      <c r="C108" s="472">
        <v>56.374040000000001</v>
      </c>
      <c r="D108" s="450">
        <v>53.432609999999997</v>
      </c>
      <c r="E108" s="450">
        <v>32.689920000000001</v>
      </c>
      <c r="G108" s="468" t="s">
        <v>438</v>
      </c>
    </row>
    <row r="109" spans="1:7" x14ac:dyDescent="0.25">
      <c r="A109" s="467">
        <v>45413</v>
      </c>
      <c r="B109" s="468" t="s">
        <v>442</v>
      </c>
      <c r="C109" s="472">
        <v>72.942800000000005</v>
      </c>
      <c r="D109" s="450">
        <v>47.905500000000004</v>
      </c>
      <c r="E109" s="450">
        <v>32.501100000000001</v>
      </c>
      <c r="G109" s="468" t="s">
        <v>438</v>
      </c>
    </row>
    <row r="110" spans="1:7" x14ac:dyDescent="0.25">
      <c r="A110" s="467">
        <v>45413</v>
      </c>
      <c r="B110" s="468" t="s">
        <v>457</v>
      </c>
      <c r="C110" s="472">
        <v>46.406355349951909</v>
      </c>
      <c r="D110" s="450">
        <v>41.839591598274005</v>
      </c>
      <c r="E110" s="450">
        <v>24.441013263610746</v>
      </c>
      <c r="G110" s="468" t="s">
        <v>438</v>
      </c>
    </row>
    <row r="111" spans="1:7" x14ac:dyDescent="0.25">
      <c r="A111" s="467">
        <v>45413</v>
      </c>
      <c r="B111" s="468" t="s">
        <v>443</v>
      </c>
      <c r="C111" s="472">
        <v>51.704900000000002</v>
      </c>
      <c r="D111" s="450">
        <v>34.6999</v>
      </c>
      <c r="E111" s="450">
        <v>22.261099999999999</v>
      </c>
      <c r="G111" s="468" t="s">
        <v>438</v>
      </c>
    </row>
    <row r="112" spans="1:7" x14ac:dyDescent="0.25">
      <c r="A112" s="467">
        <v>45413</v>
      </c>
      <c r="B112" s="468" t="s">
        <v>444</v>
      </c>
      <c r="C112" s="472">
        <v>80.306269999999998</v>
      </c>
      <c r="D112" s="450">
        <v>58.223350000000003</v>
      </c>
      <c r="E112" s="450">
        <v>37.742890000000003</v>
      </c>
      <c r="G112" s="468" t="s">
        <v>438</v>
      </c>
    </row>
    <row r="113" spans="1:7" x14ac:dyDescent="0.25">
      <c r="A113" s="467">
        <v>45413</v>
      </c>
      <c r="B113" s="468" t="s">
        <v>445</v>
      </c>
      <c r="C113" s="472">
        <v>38.99</v>
      </c>
      <c r="D113" s="450">
        <v>23.77</v>
      </c>
      <c r="E113" s="450">
        <v>27.57</v>
      </c>
      <c r="G113" s="468" t="s">
        <v>438</v>
      </c>
    </row>
    <row r="114" spans="1:7" x14ac:dyDescent="0.25">
      <c r="A114" s="467">
        <v>45413</v>
      </c>
      <c r="B114" s="468" t="s">
        <v>446</v>
      </c>
      <c r="C114" s="472">
        <v>30.29</v>
      </c>
      <c r="D114" s="450">
        <v>29.55</v>
      </c>
      <c r="E114" s="450">
        <v>21.93</v>
      </c>
      <c r="G114" s="468" t="s">
        <v>438</v>
      </c>
    </row>
    <row r="115" spans="1:7" x14ac:dyDescent="0.25">
      <c r="A115" s="467">
        <v>45413</v>
      </c>
      <c r="B115" s="468" t="s">
        <v>447</v>
      </c>
      <c r="C115" s="472">
        <v>33.369599999999998</v>
      </c>
      <c r="D115" s="450">
        <v>49.8598</v>
      </c>
      <c r="E115" s="450">
        <v>62.2714</v>
      </c>
      <c r="G115" s="468" t="s">
        <v>467</v>
      </c>
    </row>
    <row r="116" spans="1:7" x14ac:dyDescent="0.25">
      <c r="A116" s="467">
        <v>45413</v>
      </c>
      <c r="B116" s="468" t="s">
        <v>448</v>
      </c>
      <c r="C116" s="472">
        <v>32.852853375667458</v>
      </c>
      <c r="D116" s="450">
        <v>21.762067183820026</v>
      </c>
      <c r="E116" s="450">
        <v>17.700895718376085</v>
      </c>
      <c r="G116" s="468" t="s">
        <v>438</v>
      </c>
    </row>
    <row r="117" spans="1:7" x14ac:dyDescent="0.25">
      <c r="A117" s="467">
        <v>45413</v>
      </c>
      <c r="B117" s="468" t="s">
        <v>468</v>
      </c>
      <c r="C117" s="472">
        <v>25.650984288082483</v>
      </c>
      <c r="G117" s="468" t="s">
        <v>469</v>
      </c>
    </row>
    <row r="118" spans="1:7" x14ac:dyDescent="0.25">
      <c r="A118" s="467">
        <v>45413</v>
      </c>
      <c r="B118" s="468" t="s">
        <v>451</v>
      </c>
      <c r="C118" s="472">
        <v>25.164217851459529</v>
      </c>
      <c r="G118" s="468" t="s">
        <v>438</v>
      </c>
    </row>
    <row r="119" spans="1:7" x14ac:dyDescent="0.25">
      <c r="A119" s="467">
        <v>45413</v>
      </c>
      <c r="B119" s="468" t="s">
        <v>452</v>
      </c>
      <c r="C119" s="472">
        <v>90.646109999999993</v>
      </c>
      <c r="D119" s="450">
        <v>66.898589999999999</v>
      </c>
      <c r="E119" s="450">
        <v>66.499369999999999</v>
      </c>
      <c r="G119" s="468" t="s">
        <v>438</v>
      </c>
    </row>
    <row r="120" spans="1:7" x14ac:dyDescent="0.25">
      <c r="A120" s="467">
        <v>45413</v>
      </c>
      <c r="B120" s="468" t="s">
        <v>453</v>
      </c>
      <c r="C120" s="472">
        <v>23.586485700000001</v>
      </c>
      <c r="G120" s="468" t="s">
        <v>438</v>
      </c>
    </row>
    <row r="121" spans="1:7" x14ac:dyDescent="0.25">
      <c r="A121" s="467">
        <v>45413</v>
      </c>
      <c r="B121" s="468" t="s">
        <v>454</v>
      </c>
      <c r="C121" s="472">
        <v>44.492626679740717</v>
      </c>
      <c r="D121" s="450">
        <v>51.902237731337962</v>
      </c>
      <c r="G121" s="468" t="s">
        <v>438</v>
      </c>
    </row>
    <row r="122" spans="1:7" x14ac:dyDescent="0.25">
      <c r="A122" s="467">
        <v>45413</v>
      </c>
      <c r="B122" s="468" t="s">
        <v>455</v>
      </c>
      <c r="C122" s="472">
        <v>89.030699999999996</v>
      </c>
      <c r="D122" s="450">
        <v>76.683899999999994</v>
      </c>
      <c r="G122" s="468" t="s">
        <v>438</v>
      </c>
    </row>
    <row r="123" spans="1:7" x14ac:dyDescent="0.25">
      <c r="A123" s="467">
        <v>45413</v>
      </c>
      <c r="B123" s="468" t="s">
        <v>456</v>
      </c>
      <c r="C123" s="472">
        <v>45.72</v>
      </c>
      <c r="D123" s="450">
        <v>21.94</v>
      </c>
      <c r="E123" s="450">
        <v>26.5</v>
      </c>
      <c r="G123" s="468" t="s">
        <v>438</v>
      </c>
    </row>
    <row r="124" spans="1:7" x14ac:dyDescent="0.25">
      <c r="A124" s="467">
        <v>45413</v>
      </c>
      <c r="B124" s="468" t="s">
        <v>246</v>
      </c>
      <c r="C124" s="472">
        <v>31.89</v>
      </c>
      <c r="D124" s="450">
        <v>50.92</v>
      </c>
      <c r="E124" s="450">
        <v>27.78</v>
      </c>
      <c r="F124" s="468">
        <v>36.119999999999997</v>
      </c>
      <c r="G124" s="468" t="s">
        <v>438</v>
      </c>
    </row>
    <row r="125" spans="1:7" x14ac:dyDescent="0.25">
      <c r="A125" s="467">
        <v>45444</v>
      </c>
      <c r="B125" s="468" t="s">
        <v>315</v>
      </c>
      <c r="C125" s="472">
        <v>254.56</v>
      </c>
      <c r="G125" s="468" t="s">
        <v>438</v>
      </c>
    </row>
    <row r="126" spans="1:7" x14ac:dyDescent="0.25">
      <c r="A126" s="467">
        <v>45444</v>
      </c>
      <c r="B126" s="468" t="s">
        <v>439</v>
      </c>
      <c r="C126" s="472">
        <v>84.004909690479678</v>
      </c>
      <c r="D126" s="450">
        <v>67.845952904573622</v>
      </c>
      <c r="G126" s="468" t="s">
        <v>470</v>
      </c>
    </row>
    <row r="127" spans="1:7" x14ac:dyDescent="0.25">
      <c r="A127" s="467">
        <v>45444</v>
      </c>
      <c r="B127" s="468" t="s">
        <v>440</v>
      </c>
      <c r="C127" s="472">
        <v>89.374099999999999</v>
      </c>
      <c r="G127" s="468" t="s">
        <v>438</v>
      </c>
    </row>
    <row r="128" spans="1:7" x14ac:dyDescent="0.25">
      <c r="A128" s="467">
        <v>45444</v>
      </c>
      <c r="B128" s="468" t="s">
        <v>441</v>
      </c>
      <c r="C128" s="472">
        <v>52.946210000000001</v>
      </c>
      <c r="D128" s="450">
        <v>51.832909999999998</v>
      </c>
      <c r="E128" s="450">
        <v>27.645620000000001</v>
      </c>
      <c r="G128" s="468" t="s">
        <v>438</v>
      </c>
    </row>
    <row r="129" spans="1:7" x14ac:dyDescent="0.25">
      <c r="A129" s="467">
        <v>45444</v>
      </c>
      <c r="B129" s="468" t="s">
        <v>442</v>
      </c>
      <c r="C129" s="472">
        <v>72.744299999999996</v>
      </c>
      <c r="D129" s="450">
        <v>45.788800000000002</v>
      </c>
      <c r="E129" s="450">
        <v>28.752700000000001</v>
      </c>
      <c r="G129" s="468" t="s">
        <v>438</v>
      </c>
    </row>
    <row r="130" spans="1:7" x14ac:dyDescent="0.25">
      <c r="A130" s="467">
        <v>45444</v>
      </c>
      <c r="B130" s="468" t="s">
        <v>457</v>
      </c>
      <c r="C130" s="472">
        <v>43.684996918809837</v>
      </c>
      <c r="D130" s="450">
        <v>42.373586958567039</v>
      </c>
      <c r="E130" s="450">
        <v>21.623523145546727</v>
      </c>
      <c r="G130" s="468" t="s">
        <v>438</v>
      </c>
    </row>
    <row r="131" spans="1:7" x14ac:dyDescent="0.25">
      <c r="A131" s="467">
        <v>45444</v>
      </c>
      <c r="B131" s="468" t="s">
        <v>443</v>
      </c>
      <c r="C131" s="472">
        <v>48.837200000000003</v>
      </c>
      <c r="D131" s="450">
        <v>33.618099999999998</v>
      </c>
      <c r="E131" s="450">
        <v>21.642600000000002</v>
      </c>
      <c r="G131" s="468" t="s">
        <v>438</v>
      </c>
    </row>
    <row r="132" spans="1:7" x14ac:dyDescent="0.25">
      <c r="A132" s="467">
        <v>45444</v>
      </c>
      <c r="B132" s="468" t="s">
        <v>444</v>
      </c>
      <c r="C132" s="472">
        <v>80.732439999999997</v>
      </c>
      <c r="D132" s="450">
        <v>58.459090000000003</v>
      </c>
      <c r="E132" s="450">
        <v>39.022820000000003</v>
      </c>
      <c r="G132" s="468" t="s">
        <v>438</v>
      </c>
    </row>
    <row r="133" spans="1:7" x14ac:dyDescent="0.25">
      <c r="A133" s="467">
        <v>45444</v>
      </c>
      <c r="B133" s="468" t="s">
        <v>445</v>
      </c>
      <c r="C133" s="472">
        <v>37.83</v>
      </c>
      <c r="D133" s="450">
        <v>24.6</v>
      </c>
      <c r="E133" s="450">
        <v>25.46</v>
      </c>
      <c r="G133" s="468" t="s">
        <v>438</v>
      </c>
    </row>
    <row r="134" spans="1:7" x14ac:dyDescent="0.25">
      <c r="A134" s="467">
        <v>45444</v>
      </c>
      <c r="B134" s="468" t="s">
        <v>446</v>
      </c>
      <c r="C134" s="472">
        <v>29.86</v>
      </c>
      <c r="D134" s="450">
        <v>30.78</v>
      </c>
      <c r="E134" s="450">
        <v>21.67</v>
      </c>
      <c r="G134" s="468" t="s">
        <v>438</v>
      </c>
    </row>
    <row r="135" spans="1:7" x14ac:dyDescent="0.25">
      <c r="A135" s="467">
        <v>45444</v>
      </c>
      <c r="B135" s="468" t="s">
        <v>447</v>
      </c>
      <c r="C135" s="472">
        <v>30.903199999999998</v>
      </c>
      <c r="D135" s="450">
        <v>48.929699999999997</v>
      </c>
      <c r="E135" s="450">
        <v>68.621200000000002</v>
      </c>
      <c r="G135" s="468" t="s">
        <v>438</v>
      </c>
    </row>
    <row r="136" spans="1:7" x14ac:dyDescent="0.25">
      <c r="A136" s="467">
        <v>45444</v>
      </c>
      <c r="B136" s="468" t="s">
        <v>448</v>
      </c>
      <c r="C136" s="472">
        <v>33.245601025730039</v>
      </c>
      <c r="D136" s="450">
        <v>22.896717185674007</v>
      </c>
      <c r="E136" s="450">
        <v>15.843312167502594</v>
      </c>
      <c r="G136" s="468" t="s">
        <v>438</v>
      </c>
    </row>
    <row r="137" spans="1:7" x14ac:dyDescent="0.25">
      <c r="A137" s="467">
        <v>45444</v>
      </c>
      <c r="B137" s="468" t="s">
        <v>468</v>
      </c>
      <c r="C137" s="472">
        <v>27.28567</v>
      </c>
      <c r="G137" s="468" t="s">
        <v>471</v>
      </c>
    </row>
    <row r="138" spans="1:7" x14ac:dyDescent="0.25">
      <c r="A138" s="467">
        <v>45444</v>
      </c>
      <c r="B138" s="468" t="s">
        <v>451</v>
      </c>
      <c r="C138" s="472">
        <v>23.981726331904561</v>
      </c>
      <c r="G138" s="468" t="s">
        <v>438</v>
      </c>
    </row>
    <row r="139" spans="1:7" x14ac:dyDescent="0.25">
      <c r="A139" s="467">
        <v>45444</v>
      </c>
      <c r="B139" s="468" t="s">
        <v>452</v>
      </c>
      <c r="C139" s="472">
        <v>79.478149999999999</v>
      </c>
      <c r="D139" s="450">
        <v>54.974510000000002</v>
      </c>
      <c r="E139" s="450">
        <v>51.366880000000002</v>
      </c>
      <c r="G139" s="468" t="s">
        <v>438</v>
      </c>
    </row>
    <row r="140" spans="1:7" x14ac:dyDescent="0.25">
      <c r="A140" s="467">
        <v>45444</v>
      </c>
      <c r="B140" s="468" t="s">
        <v>453</v>
      </c>
      <c r="C140" s="472">
        <v>24.2611563</v>
      </c>
      <c r="G140" s="468" t="s">
        <v>438</v>
      </c>
    </row>
    <row r="141" spans="1:7" x14ac:dyDescent="0.25">
      <c r="A141" s="467">
        <v>45444</v>
      </c>
      <c r="B141" s="468" t="s">
        <v>454</v>
      </c>
      <c r="C141" s="472">
        <v>41.307363456633851</v>
      </c>
      <c r="D141" s="450">
        <v>51.902237731337962</v>
      </c>
      <c r="G141" s="468" t="s">
        <v>438</v>
      </c>
    </row>
    <row r="142" spans="1:7" x14ac:dyDescent="0.25">
      <c r="A142" s="467">
        <v>45444</v>
      </c>
      <c r="B142" s="468" t="s">
        <v>455</v>
      </c>
      <c r="C142" s="472">
        <v>92.445599999999999</v>
      </c>
      <c r="G142" s="468" t="s">
        <v>438</v>
      </c>
    </row>
    <row r="143" spans="1:7" x14ac:dyDescent="0.25">
      <c r="A143" s="467">
        <v>45444</v>
      </c>
      <c r="B143" s="468" t="s">
        <v>456</v>
      </c>
      <c r="C143" s="472">
        <v>46.64</v>
      </c>
      <c r="D143" s="450">
        <v>24.14</v>
      </c>
      <c r="E143" s="450">
        <v>27.43</v>
      </c>
      <c r="G143" s="468" t="s">
        <v>438</v>
      </c>
    </row>
    <row r="144" spans="1:7" x14ac:dyDescent="0.25">
      <c r="A144" s="467">
        <v>45444</v>
      </c>
      <c r="B144" s="468" t="s">
        <v>246</v>
      </c>
      <c r="C144" s="472">
        <v>29.34</v>
      </c>
      <c r="D144" s="450">
        <v>46.62</v>
      </c>
      <c r="E144" s="450">
        <v>43.08</v>
      </c>
      <c r="F144" s="468">
        <v>21.65</v>
      </c>
      <c r="G144" s="468" t="s">
        <v>438</v>
      </c>
    </row>
    <row r="145" spans="1:7" x14ac:dyDescent="0.25">
      <c r="A145" s="467">
        <v>45474</v>
      </c>
      <c r="B145" s="468" t="s">
        <v>315</v>
      </c>
      <c r="C145" s="472">
        <v>263.42700240472192</v>
      </c>
      <c r="G145" s="468" t="s">
        <v>438</v>
      </c>
    </row>
    <row r="146" spans="1:7" x14ac:dyDescent="0.25">
      <c r="A146" s="467">
        <v>45474</v>
      </c>
      <c r="B146" s="468" t="s">
        <v>439</v>
      </c>
      <c r="C146" s="472">
        <v>86.100315920885151</v>
      </c>
      <c r="D146" s="450">
        <v>63.277202835963656</v>
      </c>
      <c r="G146" s="468" t="s">
        <v>438</v>
      </c>
    </row>
    <row r="147" spans="1:7" x14ac:dyDescent="0.25">
      <c r="A147" s="467">
        <v>45474</v>
      </c>
      <c r="B147" s="468" t="s">
        <v>440</v>
      </c>
      <c r="C147" s="472">
        <v>94.710380000000001</v>
      </c>
      <c r="G147" s="468" t="s">
        <v>438</v>
      </c>
    </row>
    <row r="148" spans="1:7" x14ac:dyDescent="0.25">
      <c r="A148" s="467">
        <v>45474</v>
      </c>
      <c r="B148" s="468" t="s">
        <v>441</v>
      </c>
      <c r="C148" s="472">
        <v>56.632199999999997</v>
      </c>
      <c r="D148" s="450">
        <v>59.635179999999998</v>
      </c>
      <c r="E148" s="450">
        <v>31.54907</v>
      </c>
      <c r="G148" s="468" t="s">
        <v>438</v>
      </c>
    </row>
    <row r="149" spans="1:7" x14ac:dyDescent="0.25">
      <c r="A149" s="467">
        <v>45474</v>
      </c>
      <c r="B149" s="468" t="s">
        <v>442</v>
      </c>
      <c r="C149" s="472">
        <v>71.237300000000005</v>
      </c>
      <c r="D149" s="450">
        <v>45.976500000000001</v>
      </c>
      <c r="E149" s="450">
        <v>37.001199999999997</v>
      </c>
      <c r="G149" s="468" t="s">
        <v>438</v>
      </c>
    </row>
    <row r="150" spans="1:7" x14ac:dyDescent="0.25">
      <c r="A150" s="467">
        <v>45474</v>
      </c>
      <c r="B150" s="468" t="s">
        <v>457</v>
      </c>
      <c r="C150" s="473">
        <v>44.02</v>
      </c>
      <c r="D150" s="469">
        <v>43.11</v>
      </c>
      <c r="E150" s="469">
        <v>22.2</v>
      </c>
      <c r="G150" s="468" t="s">
        <v>438</v>
      </c>
    </row>
    <row r="151" spans="1:7" x14ac:dyDescent="0.25">
      <c r="A151" s="467">
        <v>45474</v>
      </c>
      <c r="B151" s="468" t="s">
        <v>443</v>
      </c>
      <c r="C151" s="472">
        <v>50.5642</v>
      </c>
      <c r="D151" s="450">
        <v>33.453400000000002</v>
      </c>
      <c r="E151" s="450">
        <v>23.786899999999999</v>
      </c>
      <c r="G151" s="468" t="s">
        <v>438</v>
      </c>
    </row>
    <row r="152" spans="1:7" x14ac:dyDescent="0.25">
      <c r="A152" s="467">
        <v>45474</v>
      </c>
      <c r="B152" s="468" t="s">
        <v>444</v>
      </c>
      <c r="C152" s="472">
        <v>83.198859999999996</v>
      </c>
      <c r="D152" s="450">
        <v>60.500549999999997</v>
      </c>
      <c r="E152" s="450">
        <v>37.307319999999997</v>
      </c>
      <c r="G152" s="468" t="s">
        <v>438</v>
      </c>
    </row>
    <row r="153" spans="1:7" x14ac:dyDescent="0.25">
      <c r="A153" s="467">
        <v>45474</v>
      </c>
      <c r="B153" s="468" t="s">
        <v>445</v>
      </c>
      <c r="C153" s="472">
        <v>38.979999999999997</v>
      </c>
      <c r="D153" s="450">
        <v>23.75</v>
      </c>
      <c r="E153" s="450">
        <v>24.51</v>
      </c>
      <c r="G153" s="468" t="s">
        <v>438</v>
      </c>
    </row>
    <row r="154" spans="1:7" x14ac:dyDescent="0.25">
      <c r="A154" s="467">
        <v>45474</v>
      </c>
      <c r="B154" s="468" t="s">
        <v>446</v>
      </c>
      <c r="C154" s="472">
        <v>30.467961809767733</v>
      </c>
      <c r="D154" s="450">
        <v>30.422957350450698</v>
      </c>
      <c r="E154" s="450">
        <v>27.176137494432954</v>
      </c>
      <c r="G154" s="468" t="s">
        <v>438</v>
      </c>
    </row>
    <row r="155" spans="1:7" x14ac:dyDescent="0.25">
      <c r="A155" s="467">
        <v>45474</v>
      </c>
      <c r="B155" s="468" t="s">
        <v>447</v>
      </c>
      <c r="C155" s="472">
        <v>32.634099999999997</v>
      </c>
      <c r="D155" s="450">
        <v>50.783499999999997</v>
      </c>
      <c r="E155" s="450">
        <v>73.931899999999999</v>
      </c>
      <c r="G155" s="468" t="s">
        <v>438</v>
      </c>
    </row>
    <row r="156" spans="1:7" x14ac:dyDescent="0.25">
      <c r="A156" s="467">
        <v>45474</v>
      </c>
      <c r="B156" s="468" t="s">
        <v>448</v>
      </c>
      <c r="C156" s="472">
        <v>43.883641450923676</v>
      </c>
      <c r="D156" s="450">
        <v>24.08344445664342</v>
      </c>
      <c r="E156" s="450">
        <v>20.469353052180008</v>
      </c>
      <c r="G156" s="468" t="s">
        <v>438</v>
      </c>
    </row>
    <row r="157" spans="1:7" x14ac:dyDescent="0.25">
      <c r="A157" s="467">
        <v>45474</v>
      </c>
      <c r="B157" s="468" t="s">
        <v>468</v>
      </c>
      <c r="C157" s="472">
        <v>15.652937824201263</v>
      </c>
      <c r="G157" s="468" t="s">
        <v>472</v>
      </c>
    </row>
    <row r="158" spans="1:7" x14ac:dyDescent="0.25">
      <c r="A158" s="467">
        <v>45474</v>
      </c>
      <c r="B158" s="468" t="s">
        <v>451</v>
      </c>
      <c r="C158" s="472">
        <v>24.503453292668109</v>
      </c>
      <c r="G158" s="468" t="s">
        <v>438</v>
      </c>
    </row>
    <row r="159" spans="1:7" x14ac:dyDescent="0.25">
      <c r="A159" s="467">
        <v>45474</v>
      </c>
      <c r="B159" s="468" t="s">
        <v>452</v>
      </c>
      <c r="C159" s="472">
        <v>85.434910000000002</v>
      </c>
      <c r="D159" s="450">
        <v>64.863259999999997</v>
      </c>
      <c r="E159" s="450">
        <v>51.449660000000002</v>
      </c>
      <c r="G159" s="468" t="s">
        <v>473</v>
      </c>
    </row>
    <row r="160" spans="1:7" x14ac:dyDescent="0.25">
      <c r="A160" s="467">
        <v>45474</v>
      </c>
      <c r="B160" s="468" t="s">
        <v>453</v>
      </c>
      <c r="C160" s="472">
        <v>24.321892200000001</v>
      </c>
      <c r="G160" s="468" t="s">
        <v>438</v>
      </c>
    </row>
    <row r="161" spans="1:7" x14ac:dyDescent="0.25">
      <c r="A161" s="467">
        <v>45474</v>
      </c>
      <c r="B161" s="468" t="s">
        <v>454</v>
      </c>
      <c r="C161" s="472">
        <v>44.509795458277466</v>
      </c>
      <c r="D161" s="450">
        <v>51.902237731337962</v>
      </c>
      <c r="G161" s="468" t="s">
        <v>438</v>
      </c>
    </row>
    <row r="162" spans="1:7" x14ac:dyDescent="0.25">
      <c r="A162" s="467">
        <v>45474</v>
      </c>
      <c r="B162" s="468" t="s">
        <v>456</v>
      </c>
      <c r="C162" s="472">
        <v>45.81</v>
      </c>
      <c r="D162" s="450">
        <v>22.68</v>
      </c>
      <c r="E162" s="450">
        <v>30.06</v>
      </c>
      <c r="G162" s="468" t="s">
        <v>438</v>
      </c>
    </row>
    <row r="163" spans="1:7" x14ac:dyDescent="0.25">
      <c r="A163" s="467">
        <v>45474</v>
      </c>
      <c r="B163" s="468" t="s">
        <v>246</v>
      </c>
      <c r="C163" s="472">
        <v>30.87</v>
      </c>
      <c r="D163" s="450">
        <v>46.14</v>
      </c>
      <c r="E163" s="450">
        <v>39.9</v>
      </c>
      <c r="F163" s="468">
        <v>21.62</v>
      </c>
      <c r="G163" s="468" t="s">
        <v>438</v>
      </c>
    </row>
    <row r="164" spans="1:7" x14ac:dyDescent="0.25">
      <c r="A164" s="467">
        <v>45505</v>
      </c>
      <c r="B164" s="468" t="s">
        <v>315</v>
      </c>
      <c r="C164" s="472">
        <v>265.49547588170685</v>
      </c>
      <c r="G164" s="468" t="s">
        <v>438</v>
      </c>
    </row>
    <row r="165" spans="1:7" x14ac:dyDescent="0.25">
      <c r="A165" s="467">
        <v>45505</v>
      </c>
      <c r="B165" s="468" t="s">
        <v>439</v>
      </c>
      <c r="C165" s="472">
        <v>84.259478021737323</v>
      </c>
      <c r="D165" s="450">
        <v>65.298007522615791</v>
      </c>
      <c r="G165" s="468" t="s">
        <v>438</v>
      </c>
    </row>
    <row r="166" spans="1:7" x14ac:dyDescent="0.25">
      <c r="A166" s="467">
        <v>45505</v>
      </c>
      <c r="B166" s="468" t="s">
        <v>440</v>
      </c>
      <c r="C166" s="472">
        <v>92.22</v>
      </c>
      <c r="G166" s="468" t="s">
        <v>438</v>
      </c>
    </row>
    <row r="167" spans="1:7" x14ac:dyDescent="0.25">
      <c r="A167" s="467">
        <v>45505</v>
      </c>
      <c r="B167" s="468" t="s">
        <v>441</v>
      </c>
      <c r="C167" s="472">
        <v>56.45</v>
      </c>
      <c r="D167" s="450">
        <v>61.19</v>
      </c>
      <c r="E167" s="450">
        <v>25.91</v>
      </c>
      <c r="G167" s="468" t="s">
        <v>438</v>
      </c>
    </row>
    <row r="168" spans="1:7" x14ac:dyDescent="0.25">
      <c r="A168" s="467">
        <v>45505</v>
      </c>
      <c r="B168" s="468" t="s">
        <v>442</v>
      </c>
      <c r="C168" s="472">
        <v>73.242199999999997</v>
      </c>
      <c r="D168" s="450">
        <v>46.547800000000002</v>
      </c>
      <c r="E168" s="450">
        <v>39.9985</v>
      </c>
      <c r="G168" s="468" t="s">
        <v>438</v>
      </c>
    </row>
    <row r="169" spans="1:7" x14ac:dyDescent="0.25">
      <c r="A169" s="467">
        <v>45505</v>
      </c>
      <c r="B169" s="468" t="s">
        <v>457</v>
      </c>
      <c r="C169" s="474">
        <v>42.43</v>
      </c>
      <c r="D169" s="470">
        <v>42.47</v>
      </c>
      <c r="E169" s="470">
        <v>30.34</v>
      </c>
      <c r="G169" s="468" t="s">
        <v>438</v>
      </c>
    </row>
    <row r="170" spans="1:7" x14ac:dyDescent="0.25">
      <c r="A170" s="467">
        <v>45505</v>
      </c>
      <c r="B170" s="468" t="s">
        <v>443</v>
      </c>
      <c r="C170" s="472">
        <v>49.605899999999998</v>
      </c>
      <c r="D170" s="450">
        <v>32.128100000000003</v>
      </c>
      <c r="E170" s="450">
        <v>25.617799999999999</v>
      </c>
      <c r="G170" s="468" t="s">
        <v>438</v>
      </c>
    </row>
    <row r="171" spans="1:7" x14ac:dyDescent="0.25">
      <c r="A171" s="467">
        <v>45505</v>
      </c>
      <c r="B171" s="468" t="s">
        <v>444</v>
      </c>
      <c r="C171" s="472">
        <v>85.59</v>
      </c>
      <c r="D171" s="450">
        <v>62.18</v>
      </c>
      <c r="E171" s="450">
        <v>45.81</v>
      </c>
      <c r="G171" s="468" t="s">
        <v>438</v>
      </c>
    </row>
    <row r="172" spans="1:7" x14ac:dyDescent="0.25">
      <c r="A172" s="467">
        <v>45505</v>
      </c>
      <c r="B172" s="468" t="s">
        <v>445</v>
      </c>
      <c r="C172" s="472">
        <v>39.79</v>
      </c>
      <c r="D172" s="450">
        <v>24.32</v>
      </c>
      <c r="E172" s="450">
        <v>23.54</v>
      </c>
      <c r="G172" s="468" t="s">
        <v>438</v>
      </c>
    </row>
    <row r="173" spans="1:7" x14ac:dyDescent="0.25">
      <c r="A173" s="467">
        <v>45505</v>
      </c>
      <c r="B173" s="468" t="s">
        <v>446</v>
      </c>
      <c r="C173" s="472">
        <v>31.321166567873561</v>
      </c>
      <c r="D173" s="450">
        <v>32.569882734587495</v>
      </c>
      <c r="E173" s="450">
        <v>29.256378434994872</v>
      </c>
      <c r="G173" s="468" t="s">
        <v>438</v>
      </c>
    </row>
    <row r="174" spans="1:7" x14ac:dyDescent="0.25">
      <c r="A174" s="467">
        <v>45505</v>
      </c>
      <c r="B174" s="468" t="s">
        <v>447</v>
      </c>
      <c r="C174" s="472">
        <v>32.247</v>
      </c>
      <c r="D174" s="450">
        <v>42.9664</v>
      </c>
      <c r="E174" s="450">
        <v>72.441000000000003</v>
      </c>
      <c r="G174" s="468" t="s">
        <v>438</v>
      </c>
    </row>
    <row r="175" spans="1:7" x14ac:dyDescent="0.25">
      <c r="A175" s="467">
        <v>45505</v>
      </c>
      <c r="B175" s="468" t="s">
        <v>448</v>
      </c>
      <c r="C175" s="472">
        <v>42.982854662545371</v>
      </c>
      <c r="D175" s="450">
        <v>23.200458532699454</v>
      </c>
      <c r="E175" s="450">
        <v>19.937367619702833</v>
      </c>
      <c r="G175" s="468" t="s">
        <v>438</v>
      </c>
    </row>
    <row r="176" spans="1:7" x14ac:dyDescent="0.25">
      <c r="A176" s="467">
        <v>45505</v>
      </c>
      <c r="B176" s="468" t="s">
        <v>468</v>
      </c>
      <c r="C176" s="472">
        <v>27.530026896497223</v>
      </c>
      <c r="G176" s="468" t="s">
        <v>474</v>
      </c>
    </row>
    <row r="177" spans="1:7" x14ac:dyDescent="0.25">
      <c r="A177" s="467">
        <v>45505</v>
      </c>
      <c r="B177" s="468" t="s">
        <v>451</v>
      </c>
      <c r="C177" s="472">
        <v>24.803774961503713</v>
      </c>
      <c r="G177" s="468" t="s">
        <v>438</v>
      </c>
    </row>
    <row r="178" spans="1:7" x14ac:dyDescent="0.25">
      <c r="A178" s="467">
        <v>45505</v>
      </c>
      <c r="B178" s="468" t="s">
        <v>452</v>
      </c>
      <c r="C178" s="472">
        <v>80.792940000000002</v>
      </c>
      <c r="D178" s="450">
        <v>68.214209999999994</v>
      </c>
      <c r="E178" s="450">
        <v>35.671190000000003</v>
      </c>
      <c r="G178" s="468" t="s">
        <v>438</v>
      </c>
    </row>
    <row r="179" spans="1:7" x14ac:dyDescent="0.25">
      <c r="A179" s="467">
        <v>45505</v>
      </c>
      <c r="B179" s="468" t="s">
        <v>453</v>
      </c>
      <c r="C179" s="472">
        <v>24.427272899999998</v>
      </c>
      <c r="G179" s="468" t="s">
        <v>438</v>
      </c>
    </row>
    <row r="180" spans="1:7" x14ac:dyDescent="0.25">
      <c r="A180" s="467">
        <v>45505</v>
      </c>
      <c r="B180" s="468" t="s">
        <v>454</v>
      </c>
      <c r="C180" s="472">
        <v>45.890678399999999</v>
      </c>
      <c r="D180" s="450">
        <v>51.902237731337962</v>
      </c>
      <c r="G180" s="468" t="s">
        <v>438</v>
      </c>
    </row>
    <row r="181" spans="1:7" x14ac:dyDescent="0.25">
      <c r="A181" s="467">
        <v>45505</v>
      </c>
      <c r="B181" s="468" t="s">
        <v>456</v>
      </c>
      <c r="C181" s="472">
        <v>45.71</v>
      </c>
      <c r="D181" s="450">
        <v>22.05</v>
      </c>
      <c r="E181" s="450">
        <v>26.22</v>
      </c>
      <c r="G181" s="468" t="s">
        <v>438</v>
      </c>
    </row>
    <row r="182" spans="1:7" x14ac:dyDescent="0.25">
      <c r="A182" s="467">
        <v>45505</v>
      </c>
      <c r="B182" s="468" t="s">
        <v>246</v>
      </c>
      <c r="C182" s="472">
        <v>30.78</v>
      </c>
      <c r="D182" s="450">
        <v>49.3</v>
      </c>
      <c r="E182" s="450">
        <v>39.74</v>
      </c>
      <c r="F182" s="468">
        <v>61.69</v>
      </c>
      <c r="G182" s="468" t="s">
        <v>475</v>
      </c>
    </row>
    <row r="183" spans="1:7" x14ac:dyDescent="0.25">
      <c r="A183" s="467">
        <v>45536</v>
      </c>
      <c r="B183" s="468" t="s">
        <v>476</v>
      </c>
      <c r="C183" s="472">
        <v>12.8</v>
      </c>
      <c r="G183" s="468" t="s">
        <v>477</v>
      </c>
    </row>
    <row r="184" spans="1:7" x14ac:dyDescent="0.25">
      <c r="A184" s="467">
        <v>45536</v>
      </c>
      <c r="B184" s="468" t="s">
        <v>439</v>
      </c>
      <c r="C184" s="472">
        <v>82.43739692885282</v>
      </c>
      <c r="D184" s="450">
        <v>64.763187165666366</v>
      </c>
      <c r="G184" s="468" t="s">
        <v>438</v>
      </c>
    </row>
    <row r="185" spans="1:7" x14ac:dyDescent="0.25">
      <c r="A185" s="467">
        <v>45536</v>
      </c>
      <c r="B185" s="468" t="s">
        <v>440</v>
      </c>
      <c r="C185" s="472">
        <v>94.39</v>
      </c>
      <c r="G185" s="468" t="s">
        <v>438</v>
      </c>
    </row>
    <row r="186" spans="1:7" x14ac:dyDescent="0.25">
      <c r="A186" s="467">
        <v>45536</v>
      </c>
      <c r="B186" s="468" t="s">
        <v>441</v>
      </c>
      <c r="C186" s="472">
        <v>60.01</v>
      </c>
      <c r="D186" s="450">
        <v>61.86</v>
      </c>
      <c r="E186" s="450">
        <v>34.979999999999997</v>
      </c>
      <c r="G186" s="468" t="s">
        <v>438</v>
      </c>
    </row>
    <row r="187" spans="1:7" x14ac:dyDescent="0.25">
      <c r="A187" s="467">
        <v>45536</v>
      </c>
      <c r="B187" s="468" t="s">
        <v>442</v>
      </c>
      <c r="C187" s="472">
        <v>72.758200000000002</v>
      </c>
      <c r="D187" s="450">
        <v>47.716200000000001</v>
      </c>
      <c r="E187" s="450">
        <v>39.959099999999999</v>
      </c>
      <c r="G187" s="468" t="s">
        <v>438</v>
      </c>
    </row>
    <row r="188" spans="1:7" x14ac:dyDescent="0.25">
      <c r="A188" s="467">
        <v>45536</v>
      </c>
      <c r="B188" s="468" t="s">
        <v>457</v>
      </c>
      <c r="C188" s="472">
        <v>43.952723711833798</v>
      </c>
      <c r="D188" s="450">
        <v>44.452308147566768</v>
      </c>
      <c r="E188" s="450">
        <v>23.238355460287995</v>
      </c>
      <c r="G188" s="468" t="s">
        <v>438</v>
      </c>
    </row>
    <row r="189" spans="1:7" x14ac:dyDescent="0.25">
      <c r="A189" s="467">
        <v>45536</v>
      </c>
      <c r="B189" s="468" t="s">
        <v>443</v>
      </c>
      <c r="C189" s="472">
        <v>51.368099999999998</v>
      </c>
      <c r="D189" s="450">
        <v>34.726900000000001</v>
      </c>
      <c r="E189" s="450">
        <v>23.751999999999999</v>
      </c>
      <c r="G189" s="468" t="s">
        <v>438</v>
      </c>
    </row>
    <row r="190" spans="1:7" x14ac:dyDescent="0.25">
      <c r="A190" s="467">
        <v>45536</v>
      </c>
      <c r="B190" s="468" t="s">
        <v>444</v>
      </c>
      <c r="C190" s="472">
        <v>89.41</v>
      </c>
      <c r="D190" s="450">
        <v>62.52</v>
      </c>
      <c r="E190" s="450">
        <v>51.71</v>
      </c>
      <c r="G190" s="468" t="s">
        <v>438</v>
      </c>
    </row>
    <row r="191" spans="1:7" x14ac:dyDescent="0.25">
      <c r="A191" s="467">
        <v>45536</v>
      </c>
      <c r="B191" s="468" t="s">
        <v>445</v>
      </c>
      <c r="C191" s="472">
        <v>40.880000000000003</v>
      </c>
      <c r="D191" s="450">
        <v>25.02</v>
      </c>
      <c r="E191" s="450">
        <v>25.71</v>
      </c>
      <c r="G191" s="468" t="s">
        <v>438</v>
      </c>
    </row>
    <row r="192" spans="1:7" x14ac:dyDescent="0.25">
      <c r="A192" s="467">
        <v>45536</v>
      </c>
      <c r="B192" s="468" t="s">
        <v>446</v>
      </c>
      <c r="C192" s="472">
        <v>31.95</v>
      </c>
      <c r="D192" s="450">
        <v>32.909999999999997</v>
      </c>
      <c r="E192" s="450">
        <v>20.73</v>
      </c>
      <c r="G192" s="468" t="s">
        <v>438</v>
      </c>
    </row>
    <row r="193" spans="1:7" x14ac:dyDescent="0.25">
      <c r="A193" s="467">
        <v>45536</v>
      </c>
      <c r="B193" s="468" t="s">
        <v>447</v>
      </c>
      <c r="C193" s="472">
        <v>19.771999999999998</v>
      </c>
      <c r="D193" s="450">
        <v>40.714199999999998</v>
      </c>
      <c r="E193" s="450">
        <v>76.033100000000005</v>
      </c>
      <c r="G193" s="468" t="s">
        <v>478</v>
      </c>
    </row>
    <row r="194" spans="1:7" x14ac:dyDescent="0.25">
      <c r="A194" s="467">
        <v>45536</v>
      </c>
      <c r="B194" s="468" t="s">
        <v>448</v>
      </c>
      <c r="C194" s="472">
        <v>56.335168814699188</v>
      </c>
      <c r="D194" s="450">
        <v>23.993409076316873</v>
      </c>
      <c r="E194" s="450">
        <v>26.858644991560404</v>
      </c>
      <c r="G194" s="468" t="s">
        <v>438</v>
      </c>
    </row>
    <row r="195" spans="1:7" x14ac:dyDescent="0.25">
      <c r="A195" s="467">
        <v>45536</v>
      </c>
      <c r="B195" s="468" t="s">
        <v>468</v>
      </c>
      <c r="C195" s="472">
        <v>26.67958110404458</v>
      </c>
      <c r="G195" s="468" t="s">
        <v>438</v>
      </c>
    </row>
    <row r="196" spans="1:7" x14ac:dyDescent="0.25">
      <c r="A196" s="467">
        <v>45536</v>
      </c>
      <c r="B196" s="468" t="s">
        <v>451</v>
      </c>
      <c r="C196" s="472">
        <v>27.094700870361532</v>
      </c>
      <c r="G196" s="468" t="s">
        <v>438</v>
      </c>
    </row>
    <row r="197" spans="1:7" x14ac:dyDescent="0.25">
      <c r="A197" s="467">
        <v>45536</v>
      </c>
      <c r="B197" s="468" t="s">
        <v>452</v>
      </c>
      <c r="C197" s="472">
        <v>87.763919999999999</v>
      </c>
      <c r="D197" s="450">
        <v>61.089289999999998</v>
      </c>
      <c r="E197" s="450">
        <v>41.508189999999999</v>
      </c>
      <c r="G197" s="468" t="s">
        <v>438</v>
      </c>
    </row>
    <row r="198" spans="1:7" x14ac:dyDescent="0.25">
      <c r="A198" s="467">
        <v>45536</v>
      </c>
      <c r="B198" s="468" t="s">
        <v>453</v>
      </c>
      <c r="C198" s="472">
        <v>24.381007199999999</v>
      </c>
      <c r="G198" s="468" t="s">
        <v>438</v>
      </c>
    </row>
    <row r="199" spans="1:7" x14ac:dyDescent="0.25">
      <c r="A199" s="467">
        <v>45536</v>
      </c>
      <c r="B199" s="468" t="s">
        <v>454</v>
      </c>
      <c r="C199" s="472">
        <v>44.56</v>
      </c>
      <c r="D199" s="450">
        <v>51.902237731337962</v>
      </c>
      <c r="G199" s="468" t="s">
        <v>438</v>
      </c>
    </row>
    <row r="200" spans="1:7" x14ac:dyDescent="0.25">
      <c r="A200" s="467">
        <v>45536</v>
      </c>
      <c r="B200" s="468" t="s">
        <v>456</v>
      </c>
      <c r="C200" s="472">
        <v>46.74</v>
      </c>
      <c r="D200" s="450">
        <v>22.68</v>
      </c>
      <c r="E200" s="450">
        <v>27.67</v>
      </c>
      <c r="G200" s="468" t="s">
        <v>438</v>
      </c>
    </row>
    <row r="201" spans="1:7" x14ac:dyDescent="0.25">
      <c r="A201" s="467">
        <v>45536</v>
      </c>
      <c r="B201" s="468" t="s">
        <v>246</v>
      </c>
      <c r="C201" s="472">
        <v>32.880000000000003</v>
      </c>
      <c r="D201" s="450">
        <v>48.11</v>
      </c>
      <c r="E201" s="450">
        <v>32.15</v>
      </c>
      <c r="F201" s="468">
        <v>61.65</v>
      </c>
      <c r="G201" s="468" t="s">
        <v>438</v>
      </c>
    </row>
    <row r="202" spans="1:7" x14ac:dyDescent="0.25">
      <c r="A202" s="467">
        <v>45566</v>
      </c>
      <c r="B202" s="468" t="s">
        <v>476</v>
      </c>
      <c r="C202" s="472">
        <v>11.926287106997643</v>
      </c>
      <c r="G202" s="468" t="s">
        <v>438</v>
      </c>
    </row>
    <row r="203" spans="1:7" x14ac:dyDescent="0.25">
      <c r="A203" s="467">
        <v>45566</v>
      </c>
      <c r="B203" s="468" t="s">
        <v>439</v>
      </c>
      <c r="C203" s="472">
        <v>81.222860328459888</v>
      </c>
      <c r="D203" s="450">
        <v>61.91970038312671</v>
      </c>
      <c r="G203" s="468" t="s">
        <v>438</v>
      </c>
    </row>
    <row r="204" spans="1:7" x14ac:dyDescent="0.25">
      <c r="A204" s="467">
        <v>45566</v>
      </c>
      <c r="B204" s="468" t="s">
        <v>440</v>
      </c>
      <c r="C204" s="472">
        <v>93.01</v>
      </c>
      <c r="G204" s="468" t="s">
        <v>438</v>
      </c>
    </row>
    <row r="205" spans="1:7" x14ac:dyDescent="0.25">
      <c r="A205" s="467">
        <v>45566</v>
      </c>
      <c r="B205" s="468" t="s">
        <v>441</v>
      </c>
      <c r="C205" s="472">
        <v>53.47</v>
      </c>
      <c r="D205" s="450">
        <v>54.06</v>
      </c>
      <c r="E205" s="450">
        <v>32.22</v>
      </c>
      <c r="G205" s="468" t="s">
        <v>438</v>
      </c>
    </row>
    <row r="206" spans="1:7" x14ac:dyDescent="0.25">
      <c r="A206" s="467">
        <v>45566</v>
      </c>
      <c r="B206" s="468" t="s">
        <v>442</v>
      </c>
      <c r="C206" s="472">
        <v>71.983099999999993</v>
      </c>
      <c r="D206" s="450">
        <v>45.858499999999999</v>
      </c>
      <c r="E206" s="450">
        <v>35.882199999999997</v>
      </c>
      <c r="G206" s="468" t="s">
        <v>438</v>
      </c>
    </row>
    <row r="207" spans="1:7" x14ac:dyDescent="0.25">
      <c r="A207" s="467">
        <v>45566</v>
      </c>
      <c r="B207" s="468" t="s">
        <v>457</v>
      </c>
      <c r="C207" s="472">
        <v>40.425386372360521</v>
      </c>
      <c r="D207" s="450">
        <v>39.601457915234064</v>
      </c>
      <c r="E207" s="450">
        <v>20.229800527682681</v>
      </c>
      <c r="G207" s="468" t="s">
        <v>438</v>
      </c>
    </row>
    <row r="208" spans="1:7" x14ac:dyDescent="0.25">
      <c r="A208" s="467">
        <v>45566</v>
      </c>
      <c r="B208" s="468" t="s">
        <v>443</v>
      </c>
      <c r="C208" s="472">
        <v>48.7973</v>
      </c>
      <c r="D208" s="450">
        <v>32.411200000000001</v>
      </c>
      <c r="E208" s="450">
        <v>21.021699999999999</v>
      </c>
      <c r="G208" s="468" t="s">
        <v>438</v>
      </c>
    </row>
    <row r="209" spans="1:7" x14ac:dyDescent="0.25">
      <c r="A209" s="467">
        <v>45566</v>
      </c>
      <c r="B209" s="468" t="s">
        <v>444</v>
      </c>
      <c r="C209" s="472">
        <v>81.52</v>
      </c>
      <c r="D209" s="450">
        <v>63.73</v>
      </c>
      <c r="E209" s="450">
        <v>48.93</v>
      </c>
      <c r="G209" s="468" t="s">
        <v>438</v>
      </c>
    </row>
    <row r="210" spans="1:7" x14ac:dyDescent="0.25">
      <c r="A210" s="467">
        <v>45566</v>
      </c>
      <c r="B210" s="468" t="s">
        <v>445</v>
      </c>
      <c r="C210" s="472">
        <v>40.42</v>
      </c>
      <c r="D210" s="450">
        <v>23.72</v>
      </c>
      <c r="E210" s="450">
        <v>27.81</v>
      </c>
      <c r="G210" s="468" t="s">
        <v>438</v>
      </c>
    </row>
    <row r="211" spans="1:7" x14ac:dyDescent="0.25">
      <c r="A211" s="467">
        <v>45566</v>
      </c>
      <c r="B211" s="468" t="s">
        <v>446</v>
      </c>
      <c r="C211" s="472">
        <v>31</v>
      </c>
      <c r="D211" s="450">
        <v>30.32</v>
      </c>
      <c r="E211" s="450">
        <v>27.28</v>
      </c>
      <c r="G211" s="468" t="s">
        <v>438</v>
      </c>
    </row>
    <row r="212" spans="1:7" x14ac:dyDescent="0.25">
      <c r="A212" s="467">
        <v>45566</v>
      </c>
      <c r="B212" s="468" t="s">
        <v>447</v>
      </c>
      <c r="C212" s="472">
        <v>20.069900000000001</v>
      </c>
      <c r="D212" s="450">
        <v>38.5473</v>
      </c>
      <c r="E212" s="450">
        <v>72.821899999999999</v>
      </c>
      <c r="G212" s="468" t="s">
        <v>438</v>
      </c>
    </row>
    <row r="213" spans="1:7" x14ac:dyDescent="0.25">
      <c r="A213" s="467">
        <v>45566</v>
      </c>
      <c r="B213" s="468" t="s">
        <v>448</v>
      </c>
      <c r="C213" s="472">
        <v>54.99865868165098</v>
      </c>
      <c r="D213" s="450">
        <v>24.420874544459966</v>
      </c>
      <c r="E213" s="450">
        <v>28.430799396327124</v>
      </c>
      <c r="G213" s="468" t="s">
        <v>438</v>
      </c>
    </row>
    <row r="214" spans="1:7" x14ac:dyDescent="0.25">
      <c r="A214" s="467">
        <v>45566</v>
      </c>
      <c r="B214" s="468" t="s">
        <v>468</v>
      </c>
      <c r="C214" s="472">
        <v>16.353370515204698</v>
      </c>
      <c r="D214" s="450">
        <v>26.588015985070331</v>
      </c>
      <c r="E214" s="450">
        <v>22.255966966300758</v>
      </c>
      <c r="G214" s="468" t="s">
        <v>479</v>
      </c>
    </row>
    <row r="215" spans="1:7" x14ac:dyDescent="0.25">
      <c r="A215" s="467">
        <v>45566</v>
      </c>
      <c r="B215" s="468" t="s">
        <v>451</v>
      </c>
      <c r="C215" s="472">
        <v>25.413020189983783</v>
      </c>
      <c r="G215" s="468" t="s">
        <v>438</v>
      </c>
    </row>
    <row r="216" spans="1:7" x14ac:dyDescent="0.25">
      <c r="A216" s="467">
        <v>45566</v>
      </c>
      <c r="B216" s="468" t="s">
        <v>452</v>
      </c>
      <c r="C216" s="472">
        <v>79.76446</v>
      </c>
      <c r="D216" s="450">
        <v>58.108330000000002</v>
      </c>
      <c r="E216" s="450">
        <v>36.307200000000002</v>
      </c>
      <c r="G216" s="468" t="s">
        <v>438</v>
      </c>
    </row>
    <row r="217" spans="1:7" x14ac:dyDescent="0.25">
      <c r="A217" s="467">
        <v>45566</v>
      </c>
      <c r="B217" s="468" t="s">
        <v>453</v>
      </c>
      <c r="C217" s="472">
        <v>23.427532499999998</v>
      </c>
      <c r="G217" s="468" t="s">
        <v>438</v>
      </c>
    </row>
    <row r="218" spans="1:7" x14ac:dyDescent="0.25">
      <c r="A218" s="467">
        <v>45566</v>
      </c>
      <c r="B218" s="468" t="s">
        <v>454</v>
      </c>
      <c r="C218" s="472">
        <v>44.98</v>
      </c>
      <c r="D218" s="450">
        <v>51.902237731337962</v>
      </c>
      <c r="G218" s="468" t="s">
        <v>438</v>
      </c>
    </row>
    <row r="219" spans="1:7" x14ac:dyDescent="0.25">
      <c r="A219" s="467">
        <v>45566</v>
      </c>
      <c r="B219" s="468" t="s">
        <v>456</v>
      </c>
      <c r="C219" s="472">
        <v>45.42</v>
      </c>
      <c r="D219" s="450">
        <v>22.32</v>
      </c>
      <c r="E219" s="450">
        <v>26.8</v>
      </c>
      <c r="G219" s="468" t="s">
        <v>438</v>
      </c>
    </row>
    <row r="220" spans="1:7" x14ac:dyDescent="0.25">
      <c r="A220" s="467">
        <v>45566</v>
      </c>
      <c r="B220" s="468" t="s">
        <v>246</v>
      </c>
      <c r="C220" s="472">
        <v>31.4</v>
      </c>
      <c r="D220" s="450">
        <v>44.7</v>
      </c>
      <c r="E220" s="450">
        <v>24.71</v>
      </c>
      <c r="F220" s="468">
        <v>431.3</v>
      </c>
      <c r="G220" s="468" t="s">
        <v>438</v>
      </c>
    </row>
    <row r="221" spans="1:7" x14ac:dyDescent="0.25">
      <c r="A221" s="467">
        <v>45597</v>
      </c>
      <c r="B221" s="468" t="s">
        <v>476</v>
      </c>
      <c r="C221" s="472">
        <v>13.303773017960713</v>
      </c>
      <c r="G221" s="468" t="s">
        <v>438</v>
      </c>
    </row>
    <row r="222" spans="1:7" x14ac:dyDescent="0.25">
      <c r="A222" s="467">
        <v>45597</v>
      </c>
      <c r="B222" s="468" t="s">
        <v>439</v>
      </c>
      <c r="C222" s="472">
        <v>75.936828365045429</v>
      </c>
      <c r="D222" s="450">
        <v>54.550747792123602</v>
      </c>
      <c r="G222" s="468" t="s">
        <v>438</v>
      </c>
    </row>
    <row r="223" spans="1:7" x14ac:dyDescent="0.25">
      <c r="A223" s="467">
        <v>45597</v>
      </c>
      <c r="B223" s="468" t="s">
        <v>440</v>
      </c>
      <c r="C223" s="472">
        <v>92.66</v>
      </c>
      <c r="G223" s="468" t="s">
        <v>438</v>
      </c>
    </row>
    <row r="224" spans="1:7" x14ac:dyDescent="0.25">
      <c r="A224" s="467">
        <v>45597</v>
      </c>
      <c r="B224" s="468" t="s">
        <v>441</v>
      </c>
      <c r="C224" s="472">
        <v>53.13</v>
      </c>
      <c r="D224" s="450">
        <v>56.97</v>
      </c>
      <c r="E224" s="450">
        <v>31.14</v>
      </c>
      <c r="G224" s="468" t="s">
        <v>438</v>
      </c>
    </row>
    <row r="225" spans="1:7" x14ac:dyDescent="0.25">
      <c r="A225" s="467">
        <v>45597</v>
      </c>
      <c r="B225" s="468" t="s">
        <v>442</v>
      </c>
      <c r="C225" s="472">
        <v>70.687399999999997</v>
      </c>
      <c r="D225" s="450">
        <v>50.6905</v>
      </c>
      <c r="E225" s="450">
        <v>37.645899999999997</v>
      </c>
      <c r="G225" s="468" t="s">
        <v>438</v>
      </c>
    </row>
    <row r="226" spans="1:7" x14ac:dyDescent="0.25">
      <c r="A226" s="467">
        <v>45597</v>
      </c>
      <c r="B226" s="468" t="s">
        <v>457</v>
      </c>
      <c r="C226" s="472">
        <v>40.714648714177002</v>
      </c>
      <c r="D226" s="450">
        <v>43.469894849285225</v>
      </c>
      <c r="E226" s="450">
        <v>19.547243072131408</v>
      </c>
      <c r="G226" s="468" t="s">
        <v>438</v>
      </c>
    </row>
    <row r="227" spans="1:7" x14ac:dyDescent="0.25">
      <c r="A227" s="467">
        <v>45597</v>
      </c>
      <c r="B227" s="468" t="s">
        <v>443</v>
      </c>
      <c r="C227" s="472">
        <v>47.684699999999999</v>
      </c>
      <c r="D227" s="450">
        <v>30.9438</v>
      </c>
      <c r="E227" s="450">
        <v>19.513000000000002</v>
      </c>
      <c r="G227" s="468" t="s">
        <v>438</v>
      </c>
    </row>
    <row r="228" spans="1:7" x14ac:dyDescent="0.25">
      <c r="A228" s="467">
        <v>45597</v>
      </c>
      <c r="B228" s="468" t="s">
        <v>444</v>
      </c>
      <c r="C228" s="472">
        <v>77.61</v>
      </c>
      <c r="D228" s="450">
        <v>62.59</v>
      </c>
      <c r="E228" s="450">
        <v>54.64</v>
      </c>
      <c r="G228" s="468" t="s">
        <v>438</v>
      </c>
    </row>
    <row r="229" spans="1:7" x14ac:dyDescent="0.25">
      <c r="A229" s="467">
        <v>45597</v>
      </c>
      <c r="B229" s="468" t="s">
        <v>445</v>
      </c>
      <c r="C229" s="472">
        <v>39.549999999999997</v>
      </c>
      <c r="D229" s="450">
        <v>24.33</v>
      </c>
      <c r="E229" s="450">
        <v>25.91</v>
      </c>
      <c r="G229" s="468" t="s">
        <v>438</v>
      </c>
    </row>
    <row r="230" spans="1:7" x14ac:dyDescent="0.25">
      <c r="A230" s="467">
        <v>45597</v>
      </c>
      <c r="B230" s="468" t="s">
        <v>446</v>
      </c>
      <c r="C230" s="472">
        <v>27.04</v>
      </c>
      <c r="D230" s="450">
        <v>26.12</v>
      </c>
      <c r="E230" s="450">
        <v>24.63</v>
      </c>
      <c r="G230" s="468" t="s">
        <v>438</v>
      </c>
    </row>
    <row r="231" spans="1:7" x14ac:dyDescent="0.25">
      <c r="A231" s="467">
        <v>45597</v>
      </c>
      <c r="B231" s="468" t="s">
        <v>447</v>
      </c>
      <c r="C231" s="472">
        <v>18.966799999999999</v>
      </c>
      <c r="D231" s="450">
        <v>37.936599999999999</v>
      </c>
      <c r="E231" s="450">
        <v>33.872900000000001</v>
      </c>
      <c r="G231" s="468" t="s">
        <v>438</v>
      </c>
    </row>
    <row r="232" spans="1:7" x14ac:dyDescent="0.25">
      <c r="A232" s="467">
        <v>45597</v>
      </c>
      <c r="B232" s="468" t="s">
        <v>448</v>
      </c>
      <c r="C232" s="472">
        <v>56.72833838437893</v>
      </c>
      <c r="D232" s="450">
        <v>23.938447250871548</v>
      </c>
      <c r="E232" s="450">
        <v>30.617804794095168</v>
      </c>
      <c r="G232" s="468" t="s">
        <v>438</v>
      </c>
    </row>
    <row r="233" spans="1:7" x14ac:dyDescent="0.25">
      <c r="A233" s="467">
        <v>45597</v>
      </c>
      <c r="B233" s="468" t="s">
        <v>449</v>
      </c>
      <c r="C233" s="472">
        <v>25.537475579674801</v>
      </c>
      <c r="D233" s="450">
        <v>26.566062249616206</v>
      </c>
      <c r="E233" s="450">
        <v>20.609330822839993</v>
      </c>
      <c r="G233" s="468" t="s">
        <v>480</v>
      </c>
    </row>
    <row r="234" spans="1:7" x14ac:dyDescent="0.25">
      <c r="A234" s="467">
        <v>45597</v>
      </c>
      <c r="B234" s="468" t="s">
        <v>451</v>
      </c>
      <c r="C234" s="472">
        <v>23.605768243724889</v>
      </c>
      <c r="G234" s="468" t="s">
        <v>438</v>
      </c>
    </row>
    <row r="235" spans="1:7" x14ac:dyDescent="0.25">
      <c r="A235" s="467">
        <v>45597</v>
      </c>
      <c r="B235" s="468" t="s">
        <v>452</v>
      </c>
      <c r="C235" s="472">
        <v>83.287559999999999</v>
      </c>
      <c r="D235" s="450">
        <v>54.798189999999998</v>
      </c>
      <c r="E235" s="450">
        <v>39.247860000000003</v>
      </c>
      <c r="G235" s="468" t="s">
        <v>438</v>
      </c>
    </row>
    <row r="236" spans="1:7" x14ac:dyDescent="0.25">
      <c r="A236" s="467">
        <v>45597</v>
      </c>
      <c r="B236" s="468" t="s">
        <v>453</v>
      </c>
      <c r="C236" s="472">
        <v>23.821757399999999</v>
      </c>
      <c r="G236" s="468" t="s">
        <v>438</v>
      </c>
    </row>
    <row r="237" spans="1:7" x14ac:dyDescent="0.25">
      <c r="A237" s="467">
        <v>45597</v>
      </c>
      <c r="B237" s="468" t="s">
        <v>454</v>
      </c>
      <c r="C237" s="472">
        <v>44.23</v>
      </c>
      <c r="D237" s="450">
        <v>51.902237731337962</v>
      </c>
      <c r="G237" s="468" t="s">
        <v>438</v>
      </c>
    </row>
    <row r="238" spans="1:7" x14ac:dyDescent="0.25">
      <c r="A238" s="467">
        <v>45597</v>
      </c>
      <c r="B238" s="468" t="s">
        <v>456</v>
      </c>
      <c r="C238" s="472">
        <v>44.66</v>
      </c>
      <c r="D238" s="450">
        <v>24.07</v>
      </c>
      <c r="E238" s="450">
        <v>24.43</v>
      </c>
      <c r="G238" s="468" t="s">
        <v>438</v>
      </c>
    </row>
    <row r="239" spans="1:7" x14ac:dyDescent="0.25">
      <c r="A239" s="467">
        <v>45597</v>
      </c>
      <c r="B239" s="468" t="s">
        <v>246</v>
      </c>
      <c r="C239" s="472">
        <v>30.33</v>
      </c>
      <c r="D239" s="450">
        <v>46.12</v>
      </c>
      <c r="E239" s="450">
        <v>42.3</v>
      </c>
      <c r="F239" s="468">
        <v>107.78</v>
      </c>
      <c r="G239" s="468" t="s">
        <v>438</v>
      </c>
    </row>
    <row r="240" spans="1:7" x14ac:dyDescent="0.25">
      <c r="A240" s="467">
        <v>45627</v>
      </c>
      <c r="B240" s="468" t="s">
        <v>476</v>
      </c>
      <c r="C240" s="472">
        <v>13.303544022316425</v>
      </c>
      <c r="G240" s="468" t="s">
        <v>438</v>
      </c>
    </row>
    <row r="241" spans="1:7" x14ac:dyDescent="0.25">
      <c r="A241" s="467">
        <v>45627</v>
      </c>
      <c r="B241" s="468" t="s">
        <v>439</v>
      </c>
      <c r="C241" s="472">
        <v>85.230379823951083</v>
      </c>
      <c r="D241" s="450">
        <v>64.538623342591919</v>
      </c>
      <c r="G241" s="468" t="s">
        <v>438</v>
      </c>
    </row>
    <row r="242" spans="1:7" x14ac:dyDescent="0.25">
      <c r="A242" s="467">
        <v>45627</v>
      </c>
      <c r="B242" s="468" t="s">
        <v>440</v>
      </c>
      <c r="C242" s="472">
        <v>93.21</v>
      </c>
      <c r="G242" s="468" t="s">
        <v>438</v>
      </c>
    </row>
    <row r="243" spans="1:7" x14ac:dyDescent="0.25">
      <c r="A243" s="467">
        <v>45627</v>
      </c>
      <c r="B243" s="468" t="s">
        <v>441</v>
      </c>
      <c r="C243" s="472">
        <v>54.29</v>
      </c>
      <c r="D243" s="450">
        <v>56.97</v>
      </c>
      <c r="E243" s="450">
        <v>32.92</v>
      </c>
      <c r="G243" s="468" t="s">
        <v>438</v>
      </c>
    </row>
    <row r="244" spans="1:7" x14ac:dyDescent="0.25">
      <c r="A244" s="467">
        <v>45627</v>
      </c>
      <c r="B244" s="468" t="s">
        <v>442</v>
      </c>
      <c r="C244" s="472">
        <v>72.353200000000001</v>
      </c>
      <c r="D244" s="450">
        <v>48.176000000000002</v>
      </c>
      <c r="E244" s="450">
        <v>37.084299999999999</v>
      </c>
      <c r="G244" s="468" t="s">
        <v>438</v>
      </c>
    </row>
    <row r="245" spans="1:7" x14ac:dyDescent="0.25">
      <c r="A245" s="467">
        <v>45627</v>
      </c>
      <c r="B245" s="468" t="s">
        <v>457</v>
      </c>
      <c r="C245" s="472">
        <v>40.619999999999997</v>
      </c>
      <c r="D245" s="450">
        <v>42.7</v>
      </c>
      <c r="E245" s="450">
        <v>19.440000000000001</v>
      </c>
      <c r="G245" s="468" t="s">
        <v>438</v>
      </c>
    </row>
    <row r="246" spans="1:7" x14ac:dyDescent="0.25">
      <c r="A246" s="467">
        <v>45627</v>
      </c>
      <c r="B246" s="468" t="s">
        <v>443</v>
      </c>
      <c r="C246" s="472">
        <v>48.018099999999997</v>
      </c>
      <c r="D246" s="450">
        <v>31.802499999999998</v>
      </c>
      <c r="E246" s="450">
        <v>21.761600000000001</v>
      </c>
      <c r="G246" s="468" t="s">
        <v>481</v>
      </c>
    </row>
    <row r="247" spans="1:7" x14ac:dyDescent="0.25">
      <c r="A247" s="467">
        <v>45627</v>
      </c>
      <c r="B247" s="468" t="s">
        <v>444</v>
      </c>
      <c r="C247" s="472">
        <v>82.3</v>
      </c>
      <c r="D247" s="450">
        <v>68.14</v>
      </c>
      <c r="E247" s="450">
        <v>59.72</v>
      </c>
      <c r="G247" s="468" t="s">
        <v>438</v>
      </c>
    </row>
    <row r="248" spans="1:7" x14ac:dyDescent="0.25">
      <c r="A248" s="467">
        <v>45627</v>
      </c>
      <c r="B248" s="468" t="s">
        <v>445</v>
      </c>
      <c r="C248" s="472">
        <v>39.53</v>
      </c>
      <c r="D248" s="450">
        <v>22.92</v>
      </c>
      <c r="E248" s="450">
        <v>25.53</v>
      </c>
      <c r="G248" s="468" t="s">
        <v>438</v>
      </c>
    </row>
    <row r="249" spans="1:7" x14ac:dyDescent="0.25">
      <c r="A249" s="467">
        <v>45627</v>
      </c>
      <c r="B249" s="468" t="s">
        <v>446</v>
      </c>
      <c r="C249" s="472">
        <v>27.6</v>
      </c>
      <c r="D249" s="450">
        <v>25.45</v>
      </c>
      <c r="E249" s="450">
        <v>24.01</v>
      </c>
      <c r="G249" s="468" t="s">
        <v>438</v>
      </c>
    </row>
    <row r="250" spans="1:7" x14ac:dyDescent="0.25">
      <c r="A250" s="467">
        <v>45627</v>
      </c>
      <c r="B250" s="468" t="s">
        <v>447</v>
      </c>
      <c r="C250" s="472">
        <v>18.261099999999999</v>
      </c>
      <c r="D250" s="450">
        <v>37.982199999999999</v>
      </c>
      <c r="E250" s="450">
        <v>41.3934</v>
      </c>
      <c r="G250" s="468" t="s">
        <v>438</v>
      </c>
    </row>
    <row r="251" spans="1:7" x14ac:dyDescent="0.25">
      <c r="A251" s="467">
        <v>45627</v>
      </c>
      <c r="B251" s="468" t="s">
        <v>448</v>
      </c>
      <c r="C251" s="472">
        <v>53.958075086675208</v>
      </c>
      <c r="D251" s="450">
        <v>24.760438777424149</v>
      </c>
      <c r="E251" s="450">
        <v>27.462660541520854</v>
      </c>
      <c r="G251" s="468" t="s">
        <v>438</v>
      </c>
    </row>
    <row r="252" spans="1:7" x14ac:dyDescent="0.25">
      <c r="A252" s="467">
        <v>45627</v>
      </c>
      <c r="B252" s="468" t="s">
        <v>449</v>
      </c>
      <c r="C252" s="472">
        <v>27.14724044497882</v>
      </c>
      <c r="D252" s="450">
        <v>27.799063721031754</v>
      </c>
      <c r="E252" s="450">
        <v>19.100595001990722</v>
      </c>
      <c r="G252" s="468" t="s">
        <v>482</v>
      </c>
    </row>
    <row r="253" spans="1:7" x14ac:dyDescent="0.25">
      <c r="A253" s="467">
        <v>45627</v>
      </c>
      <c r="B253" s="468" t="s">
        <v>451</v>
      </c>
      <c r="C253" s="472">
        <v>22.607129155317306</v>
      </c>
      <c r="G253" s="468" t="s">
        <v>438</v>
      </c>
    </row>
    <row r="254" spans="1:7" x14ac:dyDescent="0.25">
      <c r="A254" s="467">
        <v>45627</v>
      </c>
      <c r="B254" s="468" t="s">
        <v>452</v>
      </c>
      <c r="C254" s="472">
        <v>79.143600000000006</v>
      </c>
      <c r="D254" s="450">
        <v>58.433959999999999</v>
      </c>
      <c r="E254" s="450">
        <v>25.479970000000002</v>
      </c>
      <c r="G254" s="468" t="s">
        <v>438</v>
      </c>
    </row>
    <row r="255" spans="1:7" x14ac:dyDescent="0.25">
      <c r="A255" s="467">
        <v>45627</v>
      </c>
      <c r="B255" s="468" t="s">
        <v>453</v>
      </c>
      <c r="C255" s="472">
        <v>24.170662499999999</v>
      </c>
      <c r="G255" s="468" t="s">
        <v>438</v>
      </c>
    </row>
    <row r="256" spans="1:7" x14ac:dyDescent="0.25">
      <c r="A256" s="467">
        <v>45627</v>
      </c>
      <c r="B256" s="468" t="s">
        <v>454</v>
      </c>
      <c r="C256" s="472">
        <v>44.71</v>
      </c>
      <c r="D256" s="450">
        <v>51.902237731337962</v>
      </c>
      <c r="G256" s="468" t="s">
        <v>438</v>
      </c>
    </row>
    <row r="257" spans="1:7" x14ac:dyDescent="0.25">
      <c r="A257" s="467">
        <v>45627</v>
      </c>
      <c r="B257" s="468" t="s">
        <v>456</v>
      </c>
      <c r="C257" s="472">
        <v>44.52</v>
      </c>
      <c r="D257" s="450">
        <v>22.7</v>
      </c>
      <c r="E257" s="450">
        <v>27.22</v>
      </c>
      <c r="G257" s="468" t="s">
        <v>438</v>
      </c>
    </row>
    <row r="258" spans="1:7" x14ac:dyDescent="0.25">
      <c r="A258" s="467">
        <v>45627</v>
      </c>
      <c r="B258" s="468" t="s">
        <v>246</v>
      </c>
      <c r="C258" s="472">
        <v>30.87</v>
      </c>
      <c r="D258" s="450">
        <v>42.72</v>
      </c>
      <c r="E258" s="450">
        <v>32.28</v>
      </c>
      <c r="F258" s="468">
        <v>61.58</v>
      </c>
      <c r="G258" s="468" t="s">
        <v>438</v>
      </c>
    </row>
    <row r="259" spans="1:7" x14ac:dyDescent="0.25">
      <c r="A259" s="467">
        <v>45658</v>
      </c>
      <c r="B259" s="468" t="s">
        <v>476</v>
      </c>
      <c r="C259" s="472">
        <v>13.3035</v>
      </c>
      <c r="D259" s="450">
        <v>0</v>
      </c>
      <c r="E259" s="450">
        <v>0</v>
      </c>
      <c r="F259" s="450">
        <v>0</v>
      </c>
      <c r="G259" s="468" t="s">
        <v>438</v>
      </c>
    </row>
    <row r="260" spans="1:7" x14ac:dyDescent="0.25">
      <c r="A260" s="467">
        <v>45658</v>
      </c>
      <c r="B260" s="468" t="s">
        <v>439</v>
      </c>
      <c r="C260" s="472">
        <v>85.09360709744135</v>
      </c>
      <c r="D260" s="450">
        <v>63.900842352791273</v>
      </c>
      <c r="E260" s="450">
        <v>0</v>
      </c>
      <c r="F260" s="450">
        <v>0</v>
      </c>
      <c r="G260" s="468" t="s">
        <v>438</v>
      </c>
    </row>
    <row r="261" spans="1:7" x14ac:dyDescent="0.25">
      <c r="A261" s="467">
        <v>45658</v>
      </c>
      <c r="B261" s="468" t="s">
        <v>440</v>
      </c>
      <c r="C261" s="472">
        <v>94.87</v>
      </c>
      <c r="D261" s="450">
        <v>0</v>
      </c>
      <c r="E261" s="450">
        <v>0</v>
      </c>
      <c r="F261" s="450">
        <v>0</v>
      </c>
      <c r="G261" s="468" t="s">
        <v>438</v>
      </c>
    </row>
    <row r="262" spans="1:7" x14ac:dyDescent="0.25">
      <c r="A262" s="467">
        <v>45658</v>
      </c>
      <c r="B262" s="468" t="s">
        <v>441</v>
      </c>
      <c r="C262" s="472">
        <v>56.79</v>
      </c>
      <c r="D262" s="450">
        <v>71.81</v>
      </c>
      <c r="E262" s="450">
        <v>28.99</v>
      </c>
      <c r="F262" s="450">
        <v>0</v>
      </c>
      <c r="G262" s="468" t="s">
        <v>438</v>
      </c>
    </row>
    <row r="263" spans="1:7" x14ac:dyDescent="0.25">
      <c r="A263" s="467">
        <v>45658</v>
      </c>
      <c r="B263" s="468" t="s">
        <v>442</v>
      </c>
      <c r="C263" s="472">
        <v>69.500900000000001</v>
      </c>
      <c r="D263" s="450">
        <v>43.660699999999999</v>
      </c>
      <c r="E263" s="450">
        <v>0</v>
      </c>
      <c r="F263" s="450">
        <v>0</v>
      </c>
      <c r="G263" s="468" t="s">
        <v>438</v>
      </c>
    </row>
    <row r="264" spans="1:7" x14ac:dyDescent="0.25">
      <c r="A264" s="467">
        <v>45658</v>
      </c>
      <c r="B264" s="468" t="s">
        <v>457</v>
      </c>
      <c r="C264" s="472">
        <v>37.783182392205639</v>
      </c>
      <c r="D264" s="450">
        <v>36.796506337116782</v>
      </c>
      <c r="E264" s="450">
        <v>20.007695440209194</v>
      </c>
      <c r="F264" s="450">
        <v>0</v>
      </c>
      <c r="G264" s="468" t="s">
        <v>438</v>
      </c>
    </row>
    <row r="265" spans="1:7" x14ac:dyDescent="0.25">
      <c r="A265" s="467">
        <v>45658</v>
      </c>
      <c r="B265" s="468" t="s">
        <v>443</v>
      </c>
      <c r="C265" s="472">
        <v>49.505000000000003</v>
      </c>
      <c r="D265" s="450">
        <v>31.516100000000002</v>
      </c>
      <c r="E265" s="450">
        <v>22.5383</v>
      </c>
      <c r="F265" s="450">
        <v>0</v>
      </c>
      <c r="G265" s="468" t="s">
        <v>438</v>
      </c>
    </row>
    <row r="266" spans="1:7" x14ac:dyDescent="0.25">
      <c r="A266" s="467">
        <v>45658</v>
      </c>
      <c r="B266" s="468" t="s">
        <v>444</v>
      </c>
      <c r="C266" s="472">
        <v>82.68</v>
      </c>
      <c r="D266" s="450">
        <v>73.38</v>
      </c>
      <c r="E266" s="450">
        <v>54.9</v>
      </c>
      <c r="F266" s="450">
        <v>0</v>
      </c>
      <c r="G266" s="468" t="s">
        <v>438</v>
      </c>
    </row>
    <row r="267" spans="1:7" x14ac:dyDescent="0.25">
      <c r="A267" s="467">
        <v>45658</v>
      </c>
      <c r="B267" s="468" t="s">
        <v>445</v>
      </c>
      <c r="C267" s="472">
        <v>40.24</v>
      </c>
      <c r="D267" s="450">
        <v>24.18</v>
      </c>
      <c r="E267" s="450">
        <v>25.72</v>
      </c>
      <c r="F267" s="450">
        <v>0</v>
      </c>
      <c r="G267" s="468" t="s">
        <v>438</v>
      </c>
    </row>
    <row r="268" spans="1:7" x14ac:dyDescent="0.25">
      <c r="A268" s="467">
        <v>45658</v>
      </c>
      <c r="B268" s="468" t="s">
        <v>446</v>
      </c>
      <c r="C268" s="472">
        <v>26.9</v>
      </c>
      <c r="D268" s="450">
        <v>25.32</v>
      </c>
      <c r="E268" s="450">
        <v>24.03</v>
      </c>
      <c r="F268" s="450">
        <v>0</v>
      </c>
      <c r="G268" s="468" t="s">
        <v>438</v>
      </c>
    </row>
    <row r="269" spans="1:7" x14ac:dyDescent="0.25">
      <c r="A269" s="467">
        <v>45658</v>
      </c>
      <c r="B269" s="468" t="s">
        <v>447</v>
      </c>
      <c r="C269" s="472">
        <v>18.662199999999999</v>
      </c>
      <c r="D269" s="450">
        <v>36.389499999999998</v>
      </c>
      <c r="E269" s="450">
        <v>55.449399999999997</v>
      </c>
      <c r="F269" s="450">
        <v>0</v>
      </c>
      <c r="G269" s="468" t="s">
        <v>438</v>
      </c>
    </row>
    <row r="270" spans="1:7" x14ac:dyDescent="0.25">
      <c r="A270" s="467">
        <v>45658</v>
      </c>
      <c r="B270" s="468" t="s">
        <v>448</v>
      </c>
      <c r="C270" s="472">
        <v>48.721514353859277</v>
      </c>
      <c r="D270" s="450">
        <v>35.942886076475013</v>
      </c>
      <c r="E270" s="450">
        <v>27.14130713124117</v>
      </c>
      <c r="F270" s="450">
        <v>0</v>
      </c>
      <c r="G270" s="468" t="s">
        <v>438</v>
      </c>
    </row>
    <row r="271" spans="1:7" x14ac:dyDescent="0.25">
      <c r="A271" s="467">
        <v>45658</v>
      </c>
      <c r="B271" s="468" t="s">
        <v>449</v>
      </c>
      <c r="C271" s="472">
        <v>27.032117883277873</v>
      </c>
      <c r="D271" s="450">
        <v>28.580203770031225</v>
      </c>
      <c r="E271" s="450">
        <v>18.738349273929259</v>
      </c>
      <c r="F271" s="450">
        <v>0</v>
      </c>
      <c r="G271" s="468" t="s">
        <v>438</v>
      </c>
    </row>
    <row r="272" spans="1:7" x14ac:dyDescent="0.25">
      <c r="A272" s="467">
        <v>45658</v>
      </c>
      <c r="B272" s="468" t="s">
        <v>451</v>
      </c>
      <c r="C272" s="472">
        <v>21.575847251583358</v>
      </c>
      <c r="D272" s="450">
        <v>0</v>
      </c>
      <c r="E272" s="450">
        <v>0</v>
      </c>
      <c r="F272" s="450">
        <v>0</v>
      </c>
      <c r="G272" s="468" t="s">
        <v>438</v>
      </c>
    </row>
    <row r="273" spans="1:7" x14ac:dyDescent="0.25">
      <c r="A273" s="467">
        <v>45658</v>
      </c>
      <c r="B273" s="468" t="s">
        <v>452</v>
      </c>
      <c r="C273" s="472">
        <v>85.899169999999998</v>
      </c>
      <c r="D273" s="450">
        <v>60.051600000000001</v>
      </c>
      <c r="E273" s="450">
        <v>38.239040000000003</v>
      </c>
      <c r="F273" s="450">
        <v>0</v>
      </c>
      <c r="G273" s="468" t="s">
        <v>438</v>
      </c>
    </row>
    <row r="274" spans="1:7" x14ac:dyDescent="0.25">
      <c r="A274" s="467">
        <v>45658</v>
      </c>
      <c r="B274" s="468" t="s">
        <v>453</v>
      </c>
      <c r="C274" s="472">
        <v>29.419227155059019</v>
      </c>
      <c r="D274" s="450">
        <v>0</v>
      </c>
      <c r="E274" s="450">
        <v>0</v>
      </c>
      <c r="F274" s="450">
        <v>0</v>
      </c>
      <c r="G274" s="468" t="s">
        <v>438</v>
      </c>
    </row>
    <row r="275" spans="1:7" x14ac:dyDescent="0.25">
      <c r="A275" s="467">
        <v>45658</v>
      </c>
      <c r="B275" s="468" t="s">
        <v>454</v>
      </c>
      <c r="C275" s="472">
        <v>43.68</v>
      </c>
      <c r="D275" s="450">
        <v>51.902237731337962</v>
      </c>
      <c r="E275" s="450">
        <v>0</v>
      </c>
      <c r="F275" s="450">
        <v>0</v>
      </c>
      <c r="G275" s="468" t="s">
        <v>438</v>
      </c>
    </row>
    <row r="276" spans="1:7" x14ac:dyDescent="0.25">
      <c r="A276" s="467">
        <v>45658</v>
      </c>
      <c r="B276" s="468" t="s">
        <v>456</v>
      </c>
      <c r="C276" s="472">
        <v>45.44</v>
      </c>
      <c r="D276" s="450">
        <v>21.08</v>
      </c>
      <c r="E276" s="450">
        <v>20.91</v>
      </c>
      <c r="F276" s="450">
        <v>0</v>
      </c>
      <c r="G276" s="468" t="s">
        <v>483</v>
      </c>
    </row>
    <row r="277" spans="1:7" x14ac:dyDescent="0.25">
      <c r="A277" s="467">
        <v>45658</v>
      </c>
      <c r="B277" s="468" t="s">
        <v>246</v>
      </c>
      <c r="C277" s="472">
        <v>0</v>
      </c>
      <c r="D277" s="450">
        <v>41.7</v>
      </c>
      <c r="E277" s="450">
        <v>38.93</v>
      </c>
      <c r="F277" s="450">
        <v>0</v>
      </c>
      <c r="G277" s="468" t="s">
        <v>438</v>
      </c>
    </row>
    <row r="278" spans="1:7" x14ac:dyDescent="0.25">
      <c r="A278" s="467">
        <v>45689</v>
      </c>
      <c r="B278" s="475" t="s">
        <v>476</v>
      </c>
      <c r="C278" s="472">
        <v>16.14</v>
      </c>
    </row>
    <row r="279" spans="1:7" x14ac:dyDescent="0.25">
      <c r="A279" s="467">
        <v>45689</v>
      </c>
      <c r="B279" s="475" t="s">
        <v>439</v>
      </c>
      <c r="C279" s="472">
        <v>84.16</v>
      </c>
    </row>
    <row r="280" spans="1:7" x14ac:dyDescent="0.25">
      <c r="A280" s="467">
        <v>45689</v>
      </c>
      <c r="B280" s="475" t="s">
        <v>440</v>
      </c>
      <c r="C280" s="472">
        <v>96.81</v>
      </c>
    </row>
    <row r="281" spans="1:7" x14ac:dyDescent="0.25">
      <c r="A281" s="467">
        <v>45689</v>
      </c>
      <c r="B281" s="475" t="s">
        <v>441</v>
      </c>
      <c r="C281" s="472">
        <v>53.9</v>
      </c>
    </row>
    <row r="282" spans="1:7" x14ac:dyDescent="0.25">
      <c r="A282" s="467">
        <v>45689</v>
      </c>
      <c r="B282" s="475" t="s">
        <v>442</v>
      </c>
      <c r="C282" s="472">
        <v>71</v>
      </c>
    </row>
    <row r="283" spans="1:7" x14ac:dyDescent="0.25">
      <c r="A283" s="467">
        <v>45689</v>
      </c>
      <c r="B283" s="475" t="s">
        <v>457</v>
      </c>
      <c r="C283" s="472">
        <v>39.659999999999997</v>
      </c>
    </row>
    <row r="284" spans="1:7" x14ac:dyDescent="0.25">
      <c r="A284" s="467">
        <v>45689</v>
      </c>
      <c r="B284" s="475" t="s">
        <v>443</v>
      </c>
      <c r="C284" s="472">
        <v>51.26</v>
      </c>
    </row>
    <row r="285" spans="1:7" x14ac:dyDescent="0.25">
      <c r="A285" s="467">
        <v>45689</v>
      </c>
      <c r="B285" s="475" t="s">
        <v>444</v>
      </c>
      <c r="C285" s="472">
        <v>84.27</v>
      </c>
    </row>
    <row r="286" spans="1:7" x14ac:dyDescent="0.25">
      <c r="A286" s="467">
        <v>45689</v>
      </c>
      <c r="B286" s="475" t="s">
        <v>445</v>
      </c>
      <c r="C286" s="472">
        <v>41.08</v>
      </c>
    </row>
    <row r="287" spans="1:7" x14ac:dyDescent="0.25">
      <c r="A287" s="467">
        <v>45689</v>
      </c>
      <c r="B287" s="475" t="s">
        <v>446</v>
      </c>
      <c r="C287" s="472">
        <v>28.67</v>
      </c>
    </row>
    <row r="288" spans="1:7" x14ac:dyDescent="0.25">
      <c r="A288" s="467">
        <v>45689</v>
      </c>
      <c r="B288" s="475" t="s">
        <v>447</v>
      </c>
      <c r="C288" s="472">
        <v>19.489999999999998</v>
      </c>
    </row>
    <row r="289" spans="1:3" x14ac:dyDescent="0.25">
      <c r="A289" s="467">
        <v>45689</v>
      </c>
      <c r="B289" s="475" t="s">
        <v>448</v>
      </c>
      <c r="C289" s="472">
        <v>49.77</v>
      </c>
    </row>
    <row r="290" spans="1:3" x14ac:dyDescent="0.25">
      <c r="A290" s="467">
        <v>45689</v>
      </c>
      <c r="B290" s="475" t="s">
        <v>449</v>
      </c>
      <c r="C290" s="472">
        <v>26.18</v>
      </c>
    </row>
    <row r="291" spans="1:3" x14ac:dyDescent="0.25">
      <c r="A291" s="467">
        <v>45689</v>
      </c>
      <c r="B291" s="475" t="s">
        <v>451</v>
      </c>
      <c r="C291" s="472">
        <v>21.88</v>
      </c>
    </row>
    <row r="292" spans="1:3" x14ac:dyDescent="0.25">
      <c r="A292" s="467">
        <v>45689</v>
      </c>
      <c r="B292" s="475" t="s">
        <v>452</v>
      </c>
      <c r="C292" s="472">
        <v>81.540000000000006</v>
      </c>
    </row>
    <row r="293" spans="1:3" x14ac:dyDescent="0.25">
      <c r="A293" s="467">
        <v>45689</v>
      </c>
      <c r="B293" s="475" t="s">
        <v>453</v>
      </c>
      <c r="C293" s="472">
        <v>27.09</v>
      </c>
    </row>
    <row r="294" spans="1:3" x14ac:dyDescent="0.25">
      <c r="A294" s="467">
        <v>45689</v>
      </c>
      <c r="B294" s="475" t="s">
        <v>454</v>
      </c>
      <c r="C294" s="472">
        <v>45.67</v>
      </c>
    </row>
    <row r="295" spans="1:3" x14ac:dyDescent="0.25">
      <c r="A295" s="467">
        <v>45689</v>
      </c>
      <c r="B295" s="475" t="s">
        <v>456</v>
      </c>
      <c r="C295" s="472">
        <v>45.66</v>
      </c>
    </row>
    <row r="296" spans="1:3" x14ac:dyDescent="0.25">
      <c r="A296" s="467">
        <v>45689</v>
      </c>
      <c r="B296" s="475" t="s">
        <v>246</v>
      </c>
      <c r="C296" s="472">
        <v>0</v>
      </c>
    </row>
  </sheetData>
  <autoFilter ref="A1:G277" xr:uid="{00000000-0009-0000-0000-000022000000}"/>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3"/>
  <dimension ref="A1:AA35"/>
  <sheetViews>
    <sheetView topLeftCell="P29" workbookViewId="0">
      <selection activeCell="A6" sqref="A6:B6"/>
    </sheetView>
  </sheetViews>
  <sheetFormatPr baseColWidth="10" defaultRowHeight="15" x14ac:dyDescent="0.25"/>
  <cols>
    <col min="3" max="3" width="28.28515625" customWidth="1"/>
    <col min="4" max="25" width="19" customWidth="1"/>
    <col min="26" max="27" width="19.7109375" bestFit="1" customWidth="1"/>
  </cols>
  <sheetData>
    <row r="1" spans="1:27" ht="24" thickBot="1" x14ac:dyDescent="0.3">
      <c r="A1" s="501" t="s">
        <v>65</v>
      </c>
      <c r="B1" s="501"/>
      <c r="C1" s="501"/>
      <c r="D1" s="53" t="s">
        <v>171</v>
      </c>
      <c r="E1" s="53" t="s">
        <v>171</v>
      </c>
      <c r="F1" s="53" t="s">
        <v>171</v>
      </c>
      <c r="G1" s="53" t="s">
        <v>171</v>
      </c>
      <c r="H1" s="53" t="s">
        <v>171</v>
      </c>
      <c r="I1" s="53" t="s">
        <v>171</v>
      </c>
      <c r="J1" s="53" t="s">
        <v>171</v>
      </c>
      <c r="K1" s="53" t="s">
        <v>171</v>
      </c>
      <c r="L1" s="70" t="s">
        <v>171</v>
      </c>
      <c r="M1" s="71" t="s">
        <v>171</v>
      </c>
      <c r="N1" s="71" t="s">
        <v>172</v>
      </c>
      <c r="O1" s="320" t="s">
        <v>172</v>
      </c>
      <c r="P1" s="320" t="s">
        <v>172</v>
      </c>
      <c r="Q1" s="320" t="s">
        <v>172</v>
      </c>
      <c r="R1" s="320" t="s">
        <v>172</v>
      </c>
      <c r="S1" s="320" t="s">
        <v>172</v>
      </c>
      <c r="T1" s="320" t="s">
        <v>172</v>
      </c>
      <c r="U1" s="320" t="s">
        <v>172</v>
      </c>
      <c r="V1" s="320" t="s">
        <v>172</v>
      </c>
      <c r="W1" s="320" t="s">
        <v>172</v>
      </c>
      <c r="X1" s="320" t="s">
        <v>172</v>
      </c>
      <c r="Y1" s="71" t="s">
        <v>172</v>
      </c>
      <c r="Z1" s="320" t="s">
        <v>171</v>
      </c>
      <c r="AA1" s="320" t="s">
        <v>171</v>
      </c>
    </row>
    <row r="2" spans="1:27" ht="16.5" thickTop="1" thickBot="1" x14ac:dyDescent="0.3">
      <c r="D2" s="53">
        <v>44562</v>
      </c>
      <c r="E2" s="53">
        <v>44593</v>
      </c>
      <c r="F2" s="53">
        <v>44621</v>
      </c>
      <c r="G2" s="53">
        <v>44652</v>
      </c>
      <c r="H2" s="53">
        <v>44682</v>
      </c>
      <c r="I2" s="53">
        <v>44713</v>
      </c>
      <c r="J2" s="53">
        <v>44743</v>
      </c>
      <c r="K2" s="53">
        <v>44774</v>
      </c>
      <c r="L2" s="68">
        <v>44805</v>
      </c>
      <c r="M2" s="80">
        <v>44835</v>
      </c>
      <c r="N2" s="80">
        <v>44835</v>
      </c>
      <c r="O2" s="320">
        <v>44866</v>
      </c>
      <c r="P2" s="320">
        <v>44896</v>
      </c>
      <c r="Q2" s="320">
        <v>44927</v>
      </c>
      <c r="R2" s="320">
        <v>44958</v>
      </c>
      <c r="S2" s="320">
        <v>44986</v>
      </c>
      <c r="T2" s="320">
        <v>45017</v>
      </c>
      <c r="U2" s="320">
        <v>45047</v>
      </c>
      <c r="V2" s="320">
        <v>45078</v>
      </c>
      <c r="W2" s="320">
        <v>45108</v>
      </c>
      <c r="X2" s="320">
        <v>45139</v>
      </c>
      <c r="Y2" s="80">
        <v>45170</v>
      </c>
      <c r="Z2" s="320">
        <v>45200</v>
      </c>
      <c r="AA2" s="320">
        <v>45231</v>
      </c>
    </row>
    <row r="3" spans="1:27" ht="36" customHeight="1" thickTop="1" thickBot="1" x14ac:dyDescent="0.3">
      <c r="A3" s="54" t="s">
        <v>153</v>
      </c>
      <c r="B3" s="520" t="s">
        <v>154</v>
      </c>
      <c r="C3" s="521"/>
      <c r="D3" s="55">
        <v>276890660460</v>
      </c>
      <c r="E3" s="55">
        <v>281711177607</v>
      </c>
      <c r="F3" s="55">
        <v>281265022292</v>
      </c>
      <c r="G3" s="55">
        <v>285008146105</v>
      </c>
      <c r="H3" s="55">
        <v>291785149344</v>
      </c>
      <c r="I3" s="55">
        <v>296604201687</v>
      </c>
      <c r="J3" s="55">
        <v>309373626976</v>
      </c>
      <c r="K3" s="55">
        <v>322049975877</v>
      </c>
      <c r="L3" s="69">
        <v>323990363048</v>
      </c>
      <c r="M3" s="73">
        <v>328641800232</v>
      </c>
      <c r="N3" s="73">
        <v>305636967469</v>
      </c>
      <c r="O3" s="316">
        <v>316465342665</v>
      </c>
      <c r="P3" s="316">
        <v>327923544774</v>
      </c>
      <c r="Q3" s="316">
        <v>339662388481</v>
      </c>
      <c r="R3" s="316">
        <v>337470364129</v>
      </c>
      <c r="S3" s="316">
        <v>340627130138</v>
      </c>
      <c r="T3" s="316">
        <v>338950474023</v>
      </c>
      <c r="U3" s="316">
        <v>336906089796</v>
      </c>
      <c r="V3" s="316">
        <v>332766962062</v>
      </c>
      <c r="W3" s="316">
        <v>324153182859</v>
      </c>
      <c r="X3" s="316">
        <v>316190008505</v>
      </c>
      <c r="Y3" s="73">
        <v>326997919024</v>
      </c>
      <c r="Z3" s="316">
        <v>353610037588</v>
      </c>
      <c r="AA3" s="316">
        <v>351113480142</v>
      </c>
    </row>
    <row r="4" spans="1:27" ht="16.5" thickTop="1" thickBot="1" x14ac:dyDescent="0.3">
      <c r="A4" s="56" t="s">
        <v>155</v>
      </c>
      <c r="B4" s="520" t="s">
        <v>156</v>
      </c>
      <c r="C4" s="521"/>
      <c r="D4" s="55">
        <v>186824062</v>
      </c>
      <c r="E4" s="55">
        <v>192639133</v>
      </c>
      <c r="F4" s="55">
        <v>195729454</v>
      </c>
      <c r="G4" s="55">
        <v>203084863</v>
      </c>
      <c r="H4" s="55">
        <v>204270483</v>
      </c>
      <c r="I4" s="55">
        <v>210754327</v>
      </c>
      <c r="J4" s="55">
        <v>207704952</v>
      </c>
      <c r="K4" s="55">
        <v>212990349</v>
      </c>
      <c r="L4" s="79">
        <v>212164117</v>
      </c>
      <c r="M4" s="72">
        <v>211731575</v>
      </c>
      <c r="N4" s="72">
        <v>214214595</v>
      </c>
      <c r="O4" s="316">
        <v>217673867</v>
      </c>
      <c r="P4" s="316">
        <v>219510975</v>
      </c>
      <c r="Q4" s="316">
        <v>224633885</v>
      </c>
      <c r="R4" s="316">
        <v>228723525</v>
      </c>
      <c r="S4" s="316">
        <v>228543602</v>
      </c>
      <c r="T4" s="316">
        <v>231121875</v>
      </c>
      <c r="U4" s="316">
        <v>226858722</v>
      </c>
      <c r="V4" s="316">
        <v>227645782</v>
      </c>
      <c r="W4" s="316">
        <v>223441398</v>
      </c>
      <c r="X4" s="316">
        <v>223562022</v>
      </c>
      <c r="Y4" s="72">
        <v>227380465</v>
      </c>
      <c r="Z4" s="316">
        <v>226640771</v>
      </c>
      <c r="AA4" s="316">
        <v>225629315</v>
      </c>
    </row>
    <row r="5" spans="1:27" ht="16.5" thickTop="1" thickBot="1" x14ac:dyDescent="0.3">
      <c r="A5" s="56" t="s">
        <v>157</v>
      </c>
      <c r="B5" s="520" t="s">
        <v>158</v>
      </c>
      <c r="C5" s="521"/>
      <c r="D5" s="55">
        <v>16276228887</v>
      </c>
      <c r="E5" s="55">
        <v>15822776285</v>
      </c>
      <c r="F5" s="55">
        <v>36688609745</v>
      </c>
      <c r="G5" s="55">
        <v>35164170726</v>
      </c>
      <c r="H5" s="55">
        <v>19879023406</v>
      </c>
      <c r="I5" s="55">
        <v>27529299814</v>
      </c>
      <c r="J5" s="55">
        <v>47638047408</v>
      </c>
      <c r="K5" s="55">
        <v>17383798489</v>
      </c>
      <c r="L5" s="79">
        <v>18582608391</v>
      </c>
      <c r="M5" s="72">
        <v>19139686287</v>
      </c>
      <c r="N5" s="72">
        <v>19139686287</v>
      </c>
      <c r="O5" s="316">
        <v>20920806366</v>
      </c>
      <c r="P5" s="316">
        <v>10248477654.999998</v>
      </c>
      <c r="Q5" s="316">
        <v>9933651716.3772697</v>
      </c>
      <c r="R5" s="316">
        <v>10194359798</v>
      </c>
      <c r="S5" s="316">
        <v>14379476841.999998</v>
      </c>
      <c r="T5" s="316">
        <v>16189351139.000002</v>
      </c>
      <c r="U5" s="316">
        <v>11222941324</v>
      </c>
      <c r="V5" s="316">
        <v>10066572750.999998</v>
      </c>
      <c r="W5" s="316">
        <v>32854332692</v>
      </c>
      <c r="X5" s="316">
        <v>8958773667</v>
      </c>
      <c r="Y5" s="72">
        <v>10043684389</v>
      </c>
      <c r="Z5" s="402">
        <v>10044274423</v>
      </c>
      <c r="AA5" s="316">
        <v>76179486</v>
      </c>
    </row>
    <row r="6" spans="1:27" ht="46.5" thickTop="1" thickBot="1" x14ac:dyDescent="0.3">
      <c r="A6" s="524" t="s">
        <v>159</v>
      </c>
      <c r="B6" s="525"/>
      <c r="C6" s="57" t="s">
        <v>160</v>
      </c>
      <c r="D6" s="55">
        <f>+D3-D4-D5</f>
        <v>260427607511</v>
      </c>
      <c r="E6" s="55">
        <f t="shared" ref="E6:N6" si="0">+E3-E4-E5</f>
        <v>265695762189</v>
      </c>
      <c r="F6" s="55">
        <f t="shared" si="0"/>
        <v>244380683093</v>
      </c>
      <c r="G6" s="55">
        <f t="shared" si="0"/>
        <v>249640890516</v>
      </c>
      <c r="H6" s="55">
        <f t="shared" si="0"/>
        <v>271701855455</v>
      </c>
      <c r="I6" s="55">
        <f t="shared" si="0"/>
        <v>268864147546</v>
      </c>
      <c r="J6" s="55">
        <f t="shared" si="0"/>
        <v>261527874616</v>
      </c>
      <c r="K6" s="55">
        <f t="shared" si="0"/>
        <v>304453187039</v>
      </c>
      <c r="L6" s="79">
        <f t="shared" si="0"/>
        <v>305195590540</v>
      </c>
      <c r="M6" s="72">
        <f t="shared" si="0"/>
        <v>309290382370</v>
      </c>
      <c r="N6" s="72">
        <f t="shared" si="0"/>
        <v>286283066587</v>
      </c>
      <c r="O6" s="316">
        <f t="shared" ref="O6:T6" si="1">+O3-O4-O5</f>
        <v>295326862432</v>
      </c>
      <c r="P6" s="316">
        <f t="shared" si="1"/>
        <v>317455556144</v>
      </c>
      <c r="Q6" s="316">
        <f t="shared" si="1"/>
        <v>329504102879.62274</v>
      </c>
      <c r="R6" s="316">
        <f t="shared" si="1"/>
        <v>327047280806</v>
      </c>
      <c r="S6" s="316">
        <f t="shared" si="1"/>
        <v>326019109694</v>
      </c>
      <c r="T6" s="316">
        <f t="shared" si="1"/>
        <v>322530001009</v>
      </c>
      <c r="U6" s="316">
        <f t="shared" ref="U6:AA6" si="2">+U3-U4-U5</f>
        <v>325456289750</v>
      </c>
      <c r="V6" s="316">
        <f t="shared" si="2"/>
        <v>322472743529</v>
      </c>
      <c r="W6" s="316">
        <f t="shared" si="2"/>
        <v>291075408769</v>
      </c>
      <c r="X6" s="316">
        <f t="shared" si="2"/>
        <v>307007672816</v>
      </c>
      <c r="Y6" s="72">
        <f t="shared" si="2"/>
        <v>316726854170</v>
      </c>
      <c r="Z6" s="316">
        <f t="shared" si="2"/>
        <v>343339122394</v>
      </c>
      <c r="AA6" s="316">
        <f t="shared" si="2"/>
        <v>350811671341</v>
      </c>
    </row>
    <row r="7" spans="1:27" ht="16.5" thickTop="1" thickBot="1" x14ac:dyDescent="0.3">
      <c r="A7" s="56" t="s">
        <v>161</v>
      </c>
      <c r="B7" s="520" t="s">
        <v>162</v>
      </c>
      <c r="C7" s="521"/>
      <c r="D7" s="55">
        <v>121161451</v>
      </c>
      <c r="E7" s="55">
        <v>173374038</v>
      </c>
      <c r="F7" s="55">
        <v>533298835</v>
      </c>
      <c r="G7" s="55">
        <v>154040588</v>
      </c>
      <c r="H7" s="55">
        <v>66384618</v>
      </c>
      <c r="I7" s="55">
        <v>92068652</v>
      </c>
      <c r="J7" s="55">
        <v>49888918</v>
      </c>
      <c r="K7" s="55">
        <v>135787643</v>
      </c>
      <c r="L7" s="69">
        <v>63274470</v>
      </c>
      <c r="M7" s="73">
        <v>2279249447.8000002</v>
      </c>
      <c r="N7" s="73">
        <v>2259157458.8000002</v>
      </c>
      <c r="O7" s="316">
        <v>65449459</v>
      </c>
      <c r="P7" s="316">
        <v>131918275</v>
      </c>
      <c r="Q7" s="316">
        <v>213094385</v>
      </c>
      <c r="R7" s="316">
        <v>266662013</v>
      </c>
      <c r="S7" s="316">
        <v>176301193</v>
      </c>
      <c r="T7" s="316">
        <v>23652944</v>
      </c>
      <c r="U7" s="316">
        <v>56734076</v>
      </c>
      <c r="V7" s="316">
        <v>390678073</v>
      </c>
      <c r="W7" s="316">
        <v>150279539</v>
      </c>
      <c r="X7" s="316">
        <v>41664036</v>
      </c>
      <c r="Y7" s="73">
        <v>377526912</v>
      </c>
      <c r="Z7" s="316">
        <v>354432704</v>
      </c>
      <c r="AA7" s="316">
        <v>25397671325</v>
      </c>
    </row>
    <row r="8" spans="1:27" ht="46.5" thickTop="1" thickBot="1" x14ac:dyDescent="0.3">
      <c r="A8" s="524" t="s">
        <v>163</v>
      </c>
      <c r="B8" s="525"/>
      <c r="C8" s="57" t="s">
        <v>164</v>
      </c>
      <c r="D8" s="55">
        <f>+D6-D7</f>
        <v>260306446060</v>
      </c>
      <c r="E8" s="55">
        <f t="shared" ref="E8:N8" si="3">+E6-E7</f>
        <v>265522388151</v>
      </c>
      <c r="F8" s="55">
        <f t="shared" si="3"/>
        <v>243847384258</v>
      </c>
      <c r="G8" s="55">
        <f t="shared" si="3"/>
        <v>249486849928</v>
      </c>
      <c r="H8" s="55">
        <f t="shared" si="3"/>
        <v>271635470837</v>
      </c>
      <c r="I8" s="55">
        <f t="shared" si="3"/>
        <v>268772078894</v>
      </c>
      <c r="J8" s="55">
        <f t="shared" si="3"/>
        <v>261477985698</v>
      </c>
      <c r="K8" s="55">
        <f t="shared" si="3"/>
        <v>304317399396</v>
      </c>
      <c r="L8" s="69">
        <f t="shared" si="3"/>
        <v>305132316070</v>
      </c>
      <c r="M8" s="72">
        <f t="shared" si="3"/>
        <v>307011132922.20001</v>
      </c>
      <c r="N8" s="72">
        <f t="shared" si="3"/>
        <v>284023909128.20001</v>
      </c>
      <c r="O8" s="316">
        <f t="shared" ref="O8:T8" si="4">+O6-O7</f>
        <v>295261412973</v>
      </c>
      <c r="P8" s="316">
        <f t="shared" si="4"/>
        <v>317323637869</v>
      </c>
      <c r="Q8" s="316">
        <f t="shared" si="4"/>
        <v>329291008494.62274</v>
      </c>
      <c r="R8" s="316">
        <f t="shared" si="4"/>
        <v>326780618793</v>
      </c>
      <c r="S8" s="316">
        <f t="shared" si="4"/>
        <v>325842808501</v>
      </c>
      <c r="T8" s="316">
        <f t="shared" si="4"/>
        <v>322506348065</v>
      </c>
      <c r="U8" s="316">
        <f t="shared" ref="U8:AA8" si="5">+U6-U7</f>
        <v>325399555674</v>
      </c>
      <c r="V8" s="316">
        <f t="shared" si="5"/>
        <v>322082065456</v>
      </c>
      <c r="W8" s="316">
        <f t="shared" si="5"/>
        <v>290925129230</v>
      </c>
      <c r="X8" s="316">
        <f t="shared" si="5"/>
        <v>306966008780</v>
      </c>
      <c r="Y8" s="72">
        <f t="shared" si="5"/>
        <v>316349327258</v>
      </c>
      <c r="Z8" s="316">
        <f t="shared" si="5"/>
        <v>342984689690</v>
      </c>
      <c r="AA8" s="316">
        <f t="shared" si="5"/>
        <v>325414000016</v>
      </c>
    </row>
    <row r="9" spans="1:27" ht="16.5" thickTop="1" thickBot="1" x14ac:dyDescent="0.3">
      <c r="A9" s="56" t="s">
        <v>165</v>
      </c>
      <c r="B9" s="520" t="s">
        <v>166</v>
      </c>
      <c r="C9" s="521"/>
      <c r="D9" s="55">
        <v>6304195854.29</v>
      </c>
      <c r="E9" s="55">
        <v>6171462245.1100006</v>
      </c>
      <c r="F9" s="55">
        <v>5776857452.9799995</v>
      </c>
      <c r="G9" s="55">
        <v>6406091080.8500004</v>
      </c>
      <c r="H9" s="55">
        <v>6142778803.2399998</v>
      </c>
      <c r="I9" s="55">
        <v>6443179093.54</v>
      </c>
      <c r="J9" s="55">
        <v>6081113079.1599998</v>
      </c>
      <c r="K9" s="55">
        <v>6437445240.6800003</v>
      </c>
      <c r="L9" s="69">
        <v>6485641464.8300009</v>
      </c>
      <c r="M9" s="78">
        <v>6315318629.2600002</v>
      </c>
      <c r="N9" s="78">
        <v>6315318629.2600002</v>
      </c>
      <c r="O9" s="316">
        <v>6492606172.249999</v>
      </c>
      <c r="P9" s="316">
        <v>6292788990.75</v>
      </c>
      <c r="Q9" s="316">
        <v>6479549067.5200005</v>
      </c>
      <c r="R9" s="316">
        <v>6539722802.46</v>
      </c>
      <c r="S9" s="316">
        <v>6064806611.7399998</v>
      </c>
      <c r="T9" s="316">
        <v>6521596163.9100008</v>
      </c>
      <c r="U9" s="316">
        <v>6228301367.7399998</v>
      </c>
      <c r="V9" s="316">
        <v>6718516261.3900003</v>
      </c>
      <c r="W9" s="316">
        <v>6439183259.5500002</v>
      </c>
      <c r="X9" s="316">
        <v>6666270553.2799997</v>
      </c>
      <c r="Y9" s="78">
        <v>6878657461.54</v>
      </c>
      <c r="Z9" s="316">
        <v>6994373244.6300011</v>
      </c>
      <c r="AA9" s="316">
        <v>6947126537.0200005</v>
      </c>
    </row>
    <row r="10" spans="1:27" ht="31.5" thickTop="1" thickBot="1" x14ac:dyDescent="0.3">
      <c r="A10" s="522"/>
      <c r="B10" s="523"/>
      <c r="C10" s="93" t="s">
        <v>265</v>
      </c>
      <c r="D10" s="94">
        <f>+D8/D9</f>
        <v>41.290983350852223</v>
      </c>
      <c r="E10" s="94">
        <f t="shared" ref="E10:L10" si="6">+E8/E9</f>
        <v>43.024226286304909</v>
      </c>
      <c r="F10" s="94">
        <f t="shared" si="6"/>
        <v>42.211078643148966</v>
      </c>
      <c r="G10" s="94">
        <f t="shared" si="6"/>
        <v>38.945254879969099</v>
      </c>
      <c r="H10" s="94">
        <f t="shared" si="6"/>
        <v>44.220291750327434</v>
      </c>
      <c r="I10" s="94">
        <f t="shared" si="6"/>
        <v>41.714202723850057</v>
      </c>
      <c r="J10" s="94">
        <f t="shared" si="6"/>
        <v>42.998375839134809</v>
      </c>
      <c r="K10" s="94">
        <f t="shared" si="6"/>
        <v>47.27300784990512</v>
      </c>
      <c r="L10" s="94">
        <f t="shared" si="6"/>
        <v>47.047361116807899</v>
      </c>
      <c r="M10" s="95">
        <f t="shared" ref="M10:S10" si="7">+M8/M9</f>
        <v>48.61372021670649</v>
      </c>
      <c r="N10" s="95">
        <f t="shared" si="7"/>
        <v>44.97380509231418</v>
      </c>
      <c r="O10" s="317">
        <f t="shared" si="7"/>
        <v>45.476562899344593</v>
      </c>
      <c r="P10" s="317">
        <f t="shared" si="7"/>
        <v>50.426549870883257</v>
      </c>
      <c r="Q10" s="317">
        <f t="shared" si="7"/>
        <v>50.820050139794134</v>
      </c>
      <c r="R10" s="317">
        <f t="shared" si="7"/>
        <v>49.968573388168274</v>
      </c>
      <c r="S10" s="317">
        <f t="shared" si="7"/>
        <v>53.726825826605435</v>
      </c>
      <c r="T10" s="317">
        <f t="shared" ref="T10:AA10" si="8">+T8/T9</f>
        <v>49.452057434915197</v>
      </c>
      <c r="U10" s="317">
        <f t="shared" si="8"/>
        <v>52.245313201996588</v>
      </c>
      <c r="V10" s="317">
        <f t="shared" si="8"/>
        <v>47.939463554913559</v>
      </c>
      <c r="W10" s="317">
        <f t="shared" si="8"/>
        <v>45.180439428948816</v>
      </c>
      <c r="X10" s="317">
        <f t="shared" si="8"/>
        <v>46.047637329835609</v>
      </c>
      <c r="Y10" s="95">
        <f t="shared" si="8"/>
        <v>45.9899811884477</v>
      </c>
      <c r="Z10" s="317">
        <f t="shared" si="8"/>
        <v>49.037230026769002</v>
      </c>
      <c r="AA10" s="317">
        <f t="shared" si="8"/>
        <v>46.841524806252878</v>
      </c>
    </row>
    <row r="11" spans="1:27" ht="16.5" thickTop="1" thickBot="1" x14ac:dyDescent="0.3">
      <c r="A11" s="56" t="s">
        <v>167</v>
      </c>
      <c r="B11" s="520" t="s">
        <v>168</v>
      </c>
      <c r="C11" s="521"/>
      <c r="D11" s="58">
        <v>2.3930129999999998</v>
      </c>
      <c r="E11" s="58">
        <v>2.1047760000000002</v>
      </c>
      <c r="F11" s="58">
        <v>0.89974600000000005</v>
      </c>
      <c r="G11" s="58">
        <v>1.3825480000000001</v>
      </c>
      <c r="H11" s="58">
        <v>-3.2414190000000001</v>
      </c>
      <c r="I11" s="58">
        <v>7.8075950000000001</v>
      </c>
      <c r="J11" s="58">
        <v>-1.08595</v>
      </c>
      <c r="K11" s="58">
        <v>4.843337</v>
      </c>
      <c r="L11" s="76">
        <v>3.798718</v>
      </c>
      <c r="M11" s="77">
        <v>1.1919310000000001</v>
      </c>
      <c r="N11" s="77">
        <v>1.1919310000000001</v>
      </c>
      <c r="O11" s="318">
        <v>1.6222730000000001</v>
      </c>
      <c r="P11" s="318">
        <v>-0.119599</v>
      </c>
      <c r="Q11" s="318">
        <v>1.1531899999999999</v>
      </c>
      <c r="R11" s="318">
        <v>-1.2604820000000001</v>
      </c>
      <c r="S11" s="318">
        <v>-1.359901</v>
      </c>
      <c r="T11" s="318">
        <v>4.068975</v>
      </c>
      <c r="U11" s="318">
        <v>-3.7139250000000001</v>
      </c>
      <c r="V11" s="318">
        <v>2.7634460000000001</v>
      </c>
      <c r="W11" s="318">
        <v>-4.3102180000000008</v>
      </c>
      <c r="X11" s="318">
        <v>0.91480899999999998</v>
      </c>
      <c r="Y11" s="77">
        <v>1.0295300000000001</v>
      </c>
      <c r="Z11" s="318">
        <v>-0.43737100000000001</v>
      </c>
      <c r="AA11" s="318">
        <v>-0.59053800000000001</v>
      </c>
    </row>
    <row r="12" spans="1:27" ht="20.25" thickTop="1" thickBot="1" x14ac:dyDescent="0.3">
      <c r="A12" s="522" t="s">
        <v>169</v>
      </c>
      <c r="B12" s="523"/>
      <c r="C12" s="59" t="s">
        <v>170</v>
      </c>
      <c r="D12" s="60">
        <f t="shared" ref="D12:N12" si="9">+(D8/D9)+D11</f>
        <v>43.683996350852226</v>
      </c>
      <c r="E12" s="60">
        <f t="shared" si="9"/>
        <v>45.12900228630491</v>
      </c>
      <c r="F12" s="60">
        <f t="shared" si="9"/>
        <v>43.110824643148966</v>
      </c>
      <c r="G12" s="60">
        <f t="shared" si="9"/>
        <v>40.327802879969099</v>
      </c>
      <c r="H12" s="60">
        <f t="shared" si="9"/>
        <v>40.978872750327433</v>
      </c>
      <c r="I12" s="60">
        <f t="shared" si="9"/>
        <v>49.521797723850057</v>
      </c>
      <c r="J12" s="60">
        <f t="shared" si="9"/>
        <v>41.912425839134812</v>
      </c>
      <c r="K12" s="60">
        <f t="shared" si="9"/>
        <v>52.116344849905119</v>
      </c>
      <c r="L12" s="74">
        <f t="shared" si="9"/>
        <v>50.8460791168079</v>
      </c>
      <c r="M12" s="75">
        <f t="shared" si="9"/>
        <v>49.805651216706487</v>
      </c>
      <c r="N12" s="75">
        <f t="shared" si="9"/>
        <v>46.165736092314177</v>
      </c>
      <c r="O12" s="319">
        <f t="shared" ref="O12:T12" si="10">+(O8/O9)+O11</f>
        <v>47.098835899344593</v>
      </c>
      <c r="P12" s="319">
        <f t="shared" si="10"/>
        <v>50.306950870883256</v>
      </c>
      <c r="Q12" s="319">
        <f t="shared" si="10"/>
        <v>51.973240139794136</v>
      </c>
      <c r="R12" s="319">
        <f t="shared" si="10"/>
        <v>48.70809138816827</v>
      </c>
      <c r="S12" s="319">
        <f t="shared" si="10"/>
        <v>52.366924826605434</v>
      </c>
      <c r="T12" s="319">
        <f t="shared" si="10"/>
        <v>53.521032434915199</v>
      </c>
      <c r="U12" s="319">
        <f t="shared" ref="U12:AA12" si="11">+(U8/U9)+U11</f>
        <v>48.531388201996585</v>
      </c>
      <c r="V12" s="319">
        <f t="shared" si="11"/>
        <v>50.70290955491356</v>
      </c>
      <c r="W12" s="319">
        <f t="shared" si="11"/>
        <v>40.870221428948817</v>
      </c>
      <c r="X12" s="319">
        <f t="shared" si="11"/>
        <v>46.962446329835608</v>
      </c>
      <c r="Y12" s="75">
        <f t="shared" si="11"/>
        <v>47.019511188447701</v>
      </c>
      <c r="Z12" s="319">
        <f t="shared" si="11"/>
        <v>48.599859026769003</v>
      </c>
      <c r="AA12" s="319">
        <f t="shared" si="11"/>
        <v>46.250986806252875</v>
      </c>
    </row>
    <row r="13" spans="1:27" ht="19.5" thickTop="1" x14ac:dyDescent="0.3">
      <c r="A13" s="96" t="s">
        <v>214</v>
      </c>
      <c r="M13" s="518">
        <f>+N12-M12</f>
        <v>-3.63991512439231</v>
      </c>
      <c r="N13" s="519"/>
    </row>
    <row r="33" spans="3:26" x14ac:dyDescent="0.25">
      <c r="D33" s="66">
        <v>44562</v>
      </c>
      <c r="E33" s="66">
        <v>44593</v>
      </c>
      <c r="F33" s="66">
        <v>44621</v>
      </c>
      <c r="G33" s="66">
        <v>44652</v>
      </c>
      <c r="H33" s="66">
        <v>44682</v>
      </c>
      <c r="I33" s="66">
        <v>44713</v>
      </c>
      <c r="J33" s="66">
        <v>44743</v>
      </c>
      <c r="K33" s="66">
        <v>44774</v>
      </c>
      <c r="L33" s="66">
        <v>44805</v>
      </c>
      <c r="M33" s="66">
        <v>44835</v>
      </c>
      <c r="N33" s="66">
        <v>44866</v>
      </c>
      <c r="O33" s="66">
        <v>44896</v>
      </c>
      <c r="P33" s="66">
        <v>44927</v>
      </c>
      <c r="Q33" s="66">
        <v>44958</v>
      </c>
      <c r="R33" s="66">
        <v>44986</v>
      </c>
      <c r="S33" s="66">
        <v>45017</v>
      </c>
      <c r="T33" s="66">
        <v>45047</v>
      </c>
      <c r="U33" s="66">
        <v>45078</v>
      </c>
      <c r="V33" s="66">
        <v>45108</v>
      </c>
      <c r="W33" s="66">
        <v>45139</v>
      </c>
      <c r="X33" s="66">
        <v>45170</v>
      </c>
      <c r="Y33" s="66">
        <v>45200</v>
      </c>
      <c r="Z33" s="66">
        <v>45231</v>
      </c>
    </row>
    <row r="34" spans="3:26" x14ac:dyDescent="0.25">
      <c r="C34" s="311" t="s">
        <v>176</v>
      </c>
      <c r="D34" s="67">
        <f>+D12</f>
        <v>43.683996350852226</v>
      </c>
      <c r="E34" s="67">
        <f t="shared" ref="E34:M34" si="12">+E12</f>
        <v>45.12900228630491</v>
      </c>
      <c r="F34" s="67">
        <f t="shared" si="12"/>
        <v>43.110824643148966</v>
      </c>
      <c r="G34" s="67">
        <f t="shared" si="12"/>
        <v>40.327802879969099</v>
      </c>
      <c r="H34" s="67">
        <f t="shared" si="12"/>
        <v>40.978872750327433</v>
      </c>
      <c r="I34" s="67">
        <f t="shared" si="12"/>
        <v>49.521797723850057</v>
      </c>
      <c r="J34" s="67">
        <f t="shared" si="12"/>
        <v>41.912425839134812</v>
      </c>
      <c r="K34" s="67">
        <f t="shared" si="12"/>
        <v>52.116344849905119</v>
      </c>
      <c r="L34" s="67">
        <f t="shared" si="12"/>
        <v>50.8460791168079</v>
      </c>
      <c r="M34" s="67">
        <f t="shared" si="12"/>
        <v>49.805651216706487</v>
      </c>
      <c r="N34" s="67"/>
      <c r="O34" s="67"/>
      <c r="P34" s="67"/>
      <c r="Q34" s="67"/>
      <c r="R34" s="67"/>
      <c r="S34" s="67"/>
      <c r="T34" s="67"/>
      <c r="U34" s="67"/>
      <c r="V34" s="67"/>
      <c r="W34" s="67"/>
      <c r="X34" s="67"/>
      <c r="Y34" s="67"/>
      <c r="Z34" s="67"/>
    </row>
    <row r="35" spans="3:26" x14ac:dyDescent="0.25">
      <c r="C35" s="311" t="s">
        <v>177</v>
      </c>
      <c r="D35" s="67"/>
      <c r="E35" s="67"/>
      <c r="F35" s="67"/>
      <c r="G35" s="67"/>
      <c r="H35" s="67"/>
      <c r="I35" s="67"/>
      <c r="J35" s="67"/>
      <c r="K35" s="67"/>
      <c r="L35" s="314">
        <f>+L12</f>
        <v>50.8460791168079</v>
      </c>
      <c r="M35" s="67">
        <f t="shared" ref="M35:Z35" si="13">+N12</f>
        <v>46.165736092314177</v>
      </c>
      <c r="N35" s="67">
        <f t="shared" si="13"/>
        <v>47.098835899344593</v>
      </c>
      <c r="O35" s="67">
        <f t="shared" si="13"/>
        <v>50.306950870883256</v>
      </c>
      <c r="P35" s="67">
        <f t="shared" si="13"/>
        <v>51.973240139794136</v>
      </c>
      <c r="Q35" s="67">
        <f t="shared" si="13"/>
        <v>48.70809138816827</v>
      </c>
      <c r="R35" s="67">
        <f t="shared" si="13"/>
        <v>52.366924826605434</v>
      </c>
      <c r="S35" s="67">
        <f t="shared" si="13"/>
        <v>53.521032434915199</v>
      </c>
      <c r="T35" s="67">
        <f t="shared" si="13"/>
        <v>48.531388201996585</v>
      </c>
      <c r="U35" s="67">
        <f t="shared" si="13"/>
        <v>50.70290955491356</v>
      </c>
      <c r="V35" s="67">
        <f t="shared" si="13"/>
        <v>40.870221428948817</v>
      </c>
      <c r="W35" s="67">
        <f t="shared" si="13"/>
        <v>46.962446329835608</v>
      </c>
      <c r="X35" s="67">
        <f t="shared" si="13"/>
        <v>47.019511188447701</v>
      </c>
      <c r="Y35" s="67">
        <f t="shared" si="13"/>
        <v>48.599859026769003</v>
      </c>
      <c r="Z35" s="67">
        <f t="shared" si="13"/>
        <v>46.250986806252875</v>
      </c>
    </row>
  </sheetData>
  <mergeCells count="12">
    <mergeCell ref="M13:N13"/>
    <mergeCell ref="B9:C9"/>
    <mergeCell ref="B11:C11"/>
    <mergeCell ref="A12:B12"/>
    <mergeCell ref="A1:C1"/>
    <mergeCell ref="A10:B10"/>
    <mergeCell ref="B3:C3"/>
    <mergeCell ref="B4:C4"/>
    <mergeCell ref="B5:C5"/>
    <mergeCell ref="A6:B6"/>
    <mergeCell ref="B7:C7"/>
    <mergeCell ref="A8:B8"/>
  </mergeCells>
  <hyperlinks>
    <hyperlink ref="A1:C1" location="INDICE!A1" display="REGRESAR" xr:uid="{00000000-0004-0000-2300-000000000000}"/>
  </hyperlinks>
  <pageMargins left="0.7" right="0.7" top="0.75" bottom="0.75" header="0.3" footer="0.3"/>
  <pageSetup scale="19" orientation="portrait" r:id="rId1"/>
  <drawing r:id="rId2"/>
  <legacyDrawing r:id="rId3"/>
  <picture r:id="rId4"/>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4"/>
  <dimension ref="A1:EE189"/>
  <sheetViews>
    <sheetView workbookViewId="0">
      <selection activeCell="A6" sqref="A6:B6"/>
    </sheetView>
  </sheetViews>
  <sheetFormatPr baseColWidth="10" defaultColWidth="11.42578125" defaultRowHeight="15" x14ac:dyDescent="0.25"/>
  <cols>
    <col min="1" max="1" width="32.85546875" customWidth="1"/>
    <col min="2" max="2" width="23.85546875" customWidth="1"/>
    <col min="3" max="3" width="11" customWidth="1"/>
    <col min="7" max="7" width="1.140625" customWidth="1"/>
    <col min="8" max="8" width="14.85546875" customWidth="1"/>
    <col min="15" max="15" width="1.140625" customWidth="1"/>
    <col min="16" max="16" width="14.85546875" customWidth="1"/>
    <col min="22" max="22" width="11.42578125" customWidth="1"/>
    <col min="23" max="23" width="1.140625" customWidth="1"/>
    <col min="24" max="24" width="14.85546875" customWidth="1"/>
    <col min="31" max="31" width="1.140625" customWidth="1"/>
    <col min="32" max="32" width="14.85546875" customWidth="1"/>
    <col min="39" max="39" width="1.140625" customWidth="1"/>
    <col min="40" max="40" width="14.85546875" customWidth="1"/>
    <col min="47" max="47" width="1.140625" customWidth="1"/>
    <col min="48" max="48" width="14.85546875" customWidth="1"/>
    <col min="55" max="55" width="1.140625" customWidth="1"/>
    <col min="56" max="56" width="14.85546875" customWidth="1"/>
    <col min="63" max="63" width="1.140625" customWidth="1"/>
    <col min="64" max="64" width="14.85546875" customWidth="1"/>
    <col min="71" max="71" width="1.140625" customWidth="1"/>
    <col min="72" max="72" width="14.85546875" customWidth="1"/>
    <col min="79" max="79" width="1.140625" customWidth="1"/>
    <col min="80" max="80" width="14.85546875" customWidth="1"/>
    <col min="87" max="87" width="1.140625" customWidth="1"/>
    <col min="88" max="88" width="14.85546875" customWidth="1"/>
    <col min="95" max="95" width="1.140625" customWidth="1"/>
    <col min="96" max="96" width="14.85546875" customWidth="1"/>
    <col min="97" max="102" width="11.42578125" customWidth="1"/>
    <col min="103" max="103" width="1.140625" customWidth="1"/>
    <col min="104" max="104" width="14.85546875" customWidth="1"/>
    <col min="111" max="111" width="1.140625" customWidth="1"/>
    <col min="112" max="112" width="14.85546875" customWidth="1"/>
    <col min="119" max="119" width="1.140625" customWidth="1"/>
    <col min="120" max="120" width="14.85546875" customWidth="1"/>
    <col min="127" max="127" width="1.140625" customWidth="1"/>
    <col min="128" max="128" width="14.85546875" customWidth="1"/>
    <col min="135" max="135" width="1.140625" customWidth="1"/>
  </cols>
  <sheetData>
    <row r="1" spans="1:135" ht="24" thickBot="1" x14ac:dyDescent="0.4">
      <c r="A1" s="312" t="s">
        <v>65</v>
      </c>
    </row>
    <row r="2" spans="1:135" ht="15" customHeight="1" thickBot="1" x14ac:dyDescent="0.3">
      <c r="A2" s="15" t="s">
        <v>215</v>
      </c>
      <c r="B2" s="313" t="s">
        <v>263</v>
      </c>
      <c r="E2" s="589" t="s">
        <v>217</v>
      </c>
      <c r="F2" s="590"/>
      <c r="G2" s="182"/>
      <c r="H2" s="593" t="s">
        <v>227</v>
      </c>
      <c r="I2" s="594"/>
      <c r="J2" s="594"/>
      <c r="K2" s="594"/>
      <c r="L2" s="594"/>
      <c r="M2" s="594"/>
      <c r="N2" s="594"/>
      <c r="O2" s="594"/>
      <c r="P2" s="594"/>
      <c r="Q2" s="594"/>
      <c r="R2" s="594"/>
      <c r="S2" s="594"/>
      <c r="T2" s="594"/>
      <c r="U2" s="594"/>
      <c r="V2" s="594"/>
      <c r="W2" s="239"/>
      <c r="X2" s="558" t="s">
        <v>228</v>
      </c>
      <c r="Y2" s="558"/>
      <c r="Z2" s="558"/>
      <c r="AA2" s="558"/>
      <c r="AB2" s="558"/>
      <c r="AC2" s="558"/>
      <c r="AD2" s="559"/>
      <c r="AE2" s="239"/>
      <c r="AF2" s="558" t="s">
        <v>266</v>
      </c>
      <c r="AG2" s="558"/>
      <c r="AH2" s="558"/>
      <c r="AI2" s="558"/>
      <c r="AJ2" s="558"/>
      <c r="AK2" s="558"/>
      <c r="AL2" s="559"/>
      <c r="AM2" s="239"/>
      <c r="AN2" s="558" t="s">
        <v>294</v>
      </c>
      <c r="AO2" s="558"/>
      <c r="AP2" s="558"/>
      <c r="AQ2" s="558"/>
      <c r="AR2" s="558"/>
      <c r="AS2" s="558"/>
      <c r="AT2" s="559"/>
      <c r="AU2" s="239"/>
      <c r="AV2" s="558" t="s">
        <v>295</v>
      </c>
      <c r="AW2" s="558"/>
      <c r="AX2" s="558"/>
      <c r="AY2" s="558"/>
      <c r="AZ2" s="558"/>
      <c r="BA2" s="558"/>
      <c r="BB2" s="559"/>
      <c r="BC2" s="239"/>
      <c r="BD2" s="558" t="s">
        <v>302</v>
      </c>
      <c r="BE2" s="558"/>
      <c r="BF2" s="558"/>
      <c r="BG2" s="558"/>
      <c r="BH2" s="558"/>
      <c r="BI2" s="558"/>
      <c r="BJ2" s="559"/>
      <c r="BK2" s="239"/>
      <c r="BL2" s="558" t="s">
        <v>319</v>
      </c>
      <c r="BM2" s="558"/>
      <c r="BN2" s="558"/>
      <c r="BO2" s="558"/>
      <c r="BP2" s="558"/>
      <c r="BQ2" s="558"/>
      <c r="BR2" s="559"/>
      <c r="BS2" s="239"/>
      <c r="BT2" s="558" t="s">
        <v>325</v>
      </c>
      <c r="BU2" s="558"/>
      <c r="BV2" s="558"/>
      <c r="BW2" s="558"/>
      <c r="BX2" s="558"/>
      <c r="BY2" s="558"/>
      <c r="BZ2" s="559"/>
      <c r="CA2" s="239"/>
      <c r="CB2" s="558" t="s">
        <v>331</v>
      </c>
      <c r="CC2" s="558"/>
      <c r="CD2" s="558"/>
      <c r="CE2" s="558"/>
      <c r="CF2" s="558"/>
      <c r="CG2" s="558"/>
      <c r="CH2" s="559"/>
      <c r="CI2" s="239"/>
      <c r="CJ2" s="558" t="s">
        <v>336</v>
      </c>
      <c r="CK2" s="558"/>
      <c r="CL2" s="558"/>
      <c r="CM2" s="558"/>
      <c r="CN2" s="558"/>
      <c r="CO2" s="558"/>
      <c r="CP2" s="559"/>
      <c r="CQ2" s="239"/>
      <c r="CR2" s="558" t="s">
        <v>338</v>
      </c>
      <c r="CS2" s="558"/>
      <c r="CT2" s="558"/>
      <c r="CU2" s="558"/>
      <c r="CV2" s="558"/>
      <c r="CW2" s="558"/>
      <c r="CX2" s="559"/>
      <c r="CY2" s="239"/>
      <c r="CZ2" s="558" t="s">
        <v>348</v>
      </c>
      <c r="DA2" s="558"/>
      <c r="DB2" s="558"/>
      <c r="DC2" s="558"/>
      <c r="DD2" s="558"/>
      <c r="DE2" s="558"/>
      <c r="DF2" s="559"/>
      <c r="DG2" s="239"/>
      <c r="DH2" s="558" t="s">
        <v>366</v>
      </c>
      <c r="DI2" s="558"/>
      <c r="DJ2" s="558"/>
      <c r="DK2" s="558"/>
      <c r="DL2" s="558"/>
      <c r="DM2" s="558"/>
      <c r="DN2" s="559"/>
      <c r="DO2" s="239"/>
      <c r="DP2" s="558" t="s">
        <v>367</v>
      </c>
      <c r="DQ2" s="558"/>
      <c r="DR2" s="558"/>
      <c r="DS2" s="558"/>
      <c r="DT2" s="558"/>
      <c r="DU2" s="558"/>
      <c r="DV2" s="559"/>
      <c r="DW2" s="239"/>
      <c r="DX2" s="558" t="s">
        <v>360</v>
      </c>
      <c r="DY2" s="558"/>
      <c r="DZ2" s="558"/>
      <c r="EA2" s="558"/>
      <c r="EB2" s="558"/>
      <c r="EC2" s="558"/>
      <c r="ED2" s="559"/>
      <c r="EE2" s="239"/>
    </row>
    <row r="3" spans="1:135" ht="15.75" customHeight="1" thickBot="1" x14ac:dyDescent="0.3">
      <c r="A3" s="15" t="s">
        <v>216</v>
      </c>
      <c r="B3" s="313" t="s">
        <v>264</v>
      </c>
      <c r="E3" s="591"/>
      <c r="F3" s="592"/>
      <c r="G3" s="183"/>
      <c r="H3" s="595"/>
      <c r="I3" s="596"/>
      <c r="J3" s="596"/>
      <c r="K3" s="596"/>
      <c r="L3" s="596"/>
      <c r="M3" s="596"/>
      <c r="N3" s="596"/>
      <c r="O3" s="596"/>
      <c r="P3" s="596"/>
      <c r="Q3" s="596"/>
      <c r="R3" s="596"/>
      <c r="S3" s="596"/>
      <c r="T3" s="596"/>
      <c r="U3" s="596"/>
      <c r="V3" s="596"/>
      <c r="W3" s="240"/>
      <c r="X3" s="560"/>
      <c r="Y3" s="560"/>
      <c r="Z3" s="560"/>
      <c r="AA3" s="560"/>
      <c r="AB3" s="560"/>
      <c r="AC3" s="560"/>
      <c r="AD3" s="561"/>
      <c r="AE3" s="240"/>
      <c r="AF3" s="560"/>
      <c r="AG3" s="560"/>
      <c r="AH3" s="560"/>
      <c r="AI3" s="560"/>
      <c r="AJ3" s="560"/>
      <c r="AK3" s="560"/>
      <c r="AL3" s="561"/>
      <c r="AM3" s="240"/>
      <c r="AN3" s="560"/>
      <c r="AO3" s="560"/>
      <c r="AP3" s="560"/>
      <c r="AQ3" s="560"/>
      <c r="AR3" s="560"/>
      <c r="AS3" s="560"/>
      <c r="AT3" s="561"/>
      <c r="AU3" s="240"/>
      <c r="AV3" s="560"/>
      <c r="AW3" s="560"/>
      <c r="AX3" s="560"/>
      <c r="AY3" s="560"/>
      <c r="AZ3" s="560"/>
      <c r="BA3" s="560"/>
      <c r="BB3" s="561"/>
      <c r="BC3" s="240"/>
      <c r="BD3" s="560"/>
      <c r="BE3" s="560"/>
      <c r="BF3" s="560"/>
      <c r="BG3" s="560"/>
      <c r="BH3" s="560"/>
      <c r="BI3" s="560"/>
      <c r="BJ3" s="561"/>
      <c r="BK3" s="240"/>
      <c r="BL3" s="560"/>
      <c r="BM3" s="560"/>
      <c r="BN3" s="560"/>
      <c r="BO3" s="560"/>
      <c r="BP3" s="560"/>
      <c r="BQ3" s="560"/>
      <c r="BR3" s="561"/>
      <c r="BS3" s="240"/>
      <c r="BT3" s="560"/>
      <c r="BU3" s="560"/>
      <c r="BV3" s="560"/>
      <c r="BW3" s="560"/>
      <c r="BX3" s="560"/>
      <c r="BY3" s="560"/>
      <c r="BZ3" s="561"/>
      <c r="CA3" s="240"/>
      <c r="CB3" s="560"/>
      <c r="CC3" s="560"/>
      <c r="CD3" s="560"/>
      <c r="CE3" s="560"/>
      <c r="CF3" s="560"/>
      <c r="CG3" s="560"/>
      <c r="CH3" s="561"/>
      <c r="CI3" s="240"/>
      <c r="CJ3" s="560"/>
      <c r="CK3" s="560"/>
      <c r="CL3" s="560"/>
      <c r="CM3" s="560"/>
      <c r="CN3" s="560"/>
      <c r="CO3" s="560"/>
      <c r="CP3" s="561"/>
      <c r="CQ3" s="240"/>
      <c r="CR3" s="560"/>
      <c r="CS3" s="560"/>
      <c r="CT3" s="560"/>
      <c r="CU3" s="560"/>
      <c r="CV3" s="560"/>
      <c r="CW3" s="560"/>
      <c r="CX3" s="561"/>
      <c r="CY3" s="240"/>
      <c r="CZ3" s="560"/>
      <c r="DA3" s="560"/>
      <c r="DB3" s="560"/>
      <c r="DC3" s="560"/>
      <c r="DD3" s="560"/>
      <c r="DE3" s="560"/>
      <c r="DF3" s="561"/>
      <c r="DG3" s="240"/>
      <c r="DH3" s="560"/>
      <c r="DI3" s="560"/>
      <c r="DJ3" s="560"/>
      <c r="DK3" s="560"/>
      <c r="DL3" s="560"/>
      <c r="DM3" s="560"/>
      <c r="DN3" s="561"/>
      <c r="DO3" s="240"/>
      <c r="DP3" s="560"/>
      <c r="DQ3" s="560"/>
      <c r="DR3" s="560"/>
      <c r="DS3" s="560"/>
      <c r="DT3" s="560"/>
      <c r="DU3" s="560"/>
      <c r="DV3" s="561"/>
      <c r="DW3" s="240"/>
      <c r="DX3" s="560"/>
      <c r="DY3" s="560"/>
      <c r="DZ3" s="560"/>
      <c r="EA3" s="560"/>
      <c r="EB3" s="560"/>
      <c r="EC3" s="560"/>
      <c r="ED3" s="561"/>
      <c r="EE3" s="239"/>
    </row>
    <row r="4" spans="1:135" ht="15" customHeight="1" thickBot="1" x14ac:dyDescent="0.3">
      <c r="A4" s="578" t="s">
        <v>206</v>
      </c>
      <c r="B4" s="578" t="s">
        <v>259</v>
      </c>
      <c r="C4" s="580" t="s">
        <v>118</v>
      </c>
      <c r="D4" s="582" t="s">
        <v>207</v>
      </c>
      <c r="E4" s="582" t="s">
        <v>221</v>
      </c>
      <c r="F4" s="585" t="s">
        <v>210</v>
      </c>
      <c r="G4" s="184"/>
      <c r="H4" s="588" t="s">
        <v>224</v>
      </c>
      <c r="I4" s="562"/>
      <c r="J4" s="562"/>
      <c r="K4" s="562"/>
      <c r="L4" s="562"/>
      <c r="M4" s="562"/>
      <c r="N4" s="562"/>
      <c r="O4" s="562"/>
      <c r="P4" s="562"/>
      <c r="Q4" s="562"/>
      <c r="R4" s="562"/>
      <c r="S4" s="562"/>
      <c r="T4" s="562"/>
      <c r="U4" s="562"/>
      <c r="V4" s="562"/>
      <c r="W4" s="236"/>
      <c r="X4" s="562" t="s">
        <v>225</v>
      </c>
      <c r="Y4" s="562"/>
      <c r="Z4" s="562"/>
      <c r="AA4" s="562"/>
      <c r="AB4" s="562"/>
      <c r="AC4" s="562"/>
      <c r="AD4" s="563"/>
      <c r="AE4" s="236"/>
      <c r="AF4" s="562" t="s">
        <v>225</v>
      </c>
      <c r="AG4" s="562"/>
      <c r="AH4" s="562"/>
      <c r="AI4" s="562"/>
      <c r="AJ4" s="562"/>
      <c r="AK4" s="562"/>
      <c r="AL4" s="563"/>
      <c r="AM4" s="236"/>
      <c r="AN4" s="562" t="s">
        <v>225</v>
      </c>
      <c r="AO4" s="562"/>
      <c r="AP4" s="562"/>
      <c r="AQ4" s="562"/>
      <c r="AR4" s="562"/>
      <c r="AS4" s="562"/>
      <c r="AT4" s="563"/>
      <c r="AU4" s="236"/>
      <c r="AV4" s="562" t="s">
        <v>225</v>
      </c>
      <c r="AW4" s="562"/>
      <c r="AX4" s="562"/>
      <c r="AY4" s="562"/>
      <c r="AZ4" s="562"/>
      <c r="BA4" s="562"/>
      <c r="BB4" s="563"/>
      <c r="BC4" s="236"/>
      <c r="BD4" s="562" t="s">
        <v>225</v>
      </c>
      <c r="BE4" s="562"/>
      <c r="BF4" s="562"/>
      <c r="BG4" s="562"/>
      <c r="BH4" s="562"/>
      <c r="BI4" s="562"/>
      <c r="BJ4" s="563"/>
      <c r="BK4" s="236"/>
      <c r="BL4" s="562" t="s">
        <v>225</v>
      </c>
      <c r="BM4" s="562"/>
      <c r="BN4" s="562"/>
      <c r="BO4" s="562"/>
      <c r="BP4" s="562"/>
      <c r="BQ4" s="562"/>
      <c r="BR4" s="563"/>
      <c r="BS4" s="236"/>
      <c r="BT4" s="562" t="s">
        <v>225</v>
      </c>
      <c r="BU4" s="562"/>
      <c r="BV4" s="562"/>
      <c r="BW4" s="562"/>
      <c r="BX4" s="562"/>
      <c r="BY4" s="562"/>
      <c r="BZ4" s="563"/>
      <c r="CA4" s="236"/>
      <c r="CB4" s="562" t="s">
        <v>225</v>
      </c>
      <c r="CC4" s="562"/>
      <c r="CD4" s="562"/>
      <c r="CE4" s="562"/>
      <c r="CF4" s="562"/>
      <c r="CG4" s="562"/>
      <c r="CH4" s="563"/>
      <c r="CI4" s="236"/>
      <c r="CJ4" s="562" t="s">
        <v>225</v>
      </c>
      <c r="CK4" s="562"/>
      <c r="CL4" s="562"/>
      <c r="CM4" s="562"/>
      <c r="CN4" s="562"/>
      <c r="CO4" s="562"/>
      <c r="CP4" s="563"/>
      <c r="CQ4" s="236"/>
      <c r="CR4" s="562" t="s">
        <v>225</v>
      </c>
      <c r="CS4" s="562"/>
      <c r="CT4" s="562"/>
      <c r="CU4" s="562"/>
      <c r="CV4" s="562"/>
      <c r="CW4" s="562"/>
      <c r="CX4" s="563"/>
      <c r="CY4" s="236"/>
      <c r="CZ4" s="562" t="s">
        <v>225</v>
      </c>
      <c r="DA4" s="562"/>
      <c r="DB4" s="562"/>
      <c r="DC4" s="562"/>
      <c r="DD4" s="562"/>
      <c r="DE4" s="562"/>
      <c r="DF4" s="563"/>
      <c r="DG4" s="236"/>
      <c r="DH4" s="562" t="s">
        <v>225</v>
      </c>
      <c r="DI4" s="562"/>
      <c r="DJ4" s="562"/>
      <c r="DK4" s="562"/>
      <c r="DL4" s="562"/>
      <c r="DM4" s="562"/>
      <c r="DN4" s="563"/>
      <c r="DO4" s="236"/>
      <c r="DP4" s="562" t="s">
        <v>224</v>
      </c>
      <c r="DQ4" s="562"/>
      <c r="DR4" s="562"/>
      <c r="DS4" s="562"/>
      <c r="DT4" s="562"/>
      <c r="DU4" s="562"/>
      <c r="DV4" s="563"/>
      <c r="DW4" s="236"/>
      <c r="DX4" s="562" t="s">
        <v>224</v>
      </c>
      <c r="DY4" s="562"/>
      <c r="DZ4" s="562"/>
      <c r="EA4" s="562"/>
      <c r="EB4" s="562"/>
      <c r="EC4" s="562"/>
      <c r="ED4" s="563"/>
      <c r="EE4" s="239"/>
    </row>
    <row r="5" spans="1:135" ht="26.25" x14ac:dyDescent="0.4">
      <c r="A5" s="579"/>
      <c r="B5" s="579"/>
      <c r="C5" s="581"/>
      <c r="D5" s="583"/>
      <c r="E5" s="583"/>
      <c r="F5" s="586"/>
      <c r="G5" s="185"/>
      <c r="H5" s="577" t="s">
        <v>222</v>
      </c>
      <c r="I5" s="577"/>
      <c r="J5" s="577"/>
      <c r="K5" s="577"/>
      <c r="L5" s="577"/>
      <c r="M5" s="577"/>
      <c r="N5" s="607"/>
      <c r="O5" s="236"/>
      <c r="P5" s="577" t="s">
        <v>223</v>
      </c>
      <c r="Q5" s="577"/>
      <c r="R5" s="577"/>
      <c r="S5" s="577"/>
      <c r="T5" s="577"/>
      <c r="U5" s="577"/>
      <c r="V5" s="577"/>
      <c r="W5" s="237"/>
      <c r="X5" s="564" t="s">
        <v>226</v>
      </c>
      <c r="Y5" s="564"/>
      <c r="Z5" s="564"/>
      <c r="AA5" s="564"/>
      <c r="AB5" s="564"/>
      <c r="AC5" s="564"/>
      <c r="AD5" s="565"/>
      <c r="AE5" s="237"/>
      <c r="AF5" s="564" t="s">
        <v>267</v>
      </c>
      <c r="AG5" s="564"/>
      <c r="AH5" s="564"/>
      <c r="AI5" s="564"/>
      <c r="AJ5" s="564"/>
      <c r="AK5" s="564"/>
      <c r="AL5" s="565"/>
      <c r="AM5" s="237"/>
      <c r="AN5" s="564" t="s">
        <v>285</v>
      </c>
      <c r="AO5" s="564"/>
      <c r="AP5" s="564"/>
      <c r="AQ5" s="564"/>
      <c r="AR5" s="564"/>
      <c r="AS5" s="564"/>
      <c r="AT5" s="565"/>
      <c r="AU5" s="237"/>
      <c r="AV5" s="564" t="s">
        <v>296</v>
      </c>
      <c r="AW5" s="564"/>
      <c r="AX5" s="564"/>
      <c r="AY5" s="564"/>
      <c r="AZ5" s="564"/>
      <c r="BA5" s="564"/>
      <c r="BB5" s="565"/>
      <c r="BC5" s="237"/>
      <c r="BD5" s="564" t="s">
        <v>303</v>
      </c>
      <c r="BE5" s="564"/>
      <c r="BF5" s="564"/>
      <c r="BG5" s="564"/>
      <c r="BH5" s="564"/>
      <c r="BI5" s="564"/>
      <c r="BJ5" s="565"/>
      <c r="BK5" s="237"/>
      <c r="BL5" s="564" t="s">
        <v>320</v>
      </c>
      <c r="BM5" s="564"/>
      <c r="BN5" s="564"/>
      <c r="BO5" s="564"/>
      <c r="BP5" s="564"/>
      <c r="BQ5" s="564"/>
      <c r="BR5" s="565"/>
      <c r="BS5" s="237"/>
      <c r="BT5" s="564" t="s">
        <v>326</v>
      </c>
      <c r="BU5" s="564"/>
      <c r="BV5" s="564"/>
      <c r="BW5" s="564"/>
      <c r="BX5" s="564"/>
      <c r="BY5" s="564"/>
      <c r="BZ5" s="565"/>
      <c r="CA5" s="237"/>
      <c r="CB5" s="564" t="s">
        <v>330</v>
      </c>
      <c r="CC5" s="564"/>
      <c r="CD5" s="564"/>
      <c r="CE5" s="564"/>
      <c r="CF5" s="564"/>
      <c r="CG5" s="564"/>
      <c r="CH5" s="565"/>
      <c r="CI5" s="237"/>
      <c r="CJ5" s="564" t="s">
        <v>337</v>
      </c>
      <c r="CK5" s="564"/>
      <c r="CL5" s="564"/>
      <c r="CM5" s="564"/>
      <c r="CN5" s="564"/>
      <c r="CO5" s="564"/>
      <c r="CP5" s="565"/>
      <c r="CQ5" s="237"/>
      <c r="CR5" s="564" t="s">
        <v>339</v>
      </c>
      <c r="CS5" s="564"/>
      <c r="CT5" s="564"/>
      <c r="CU5" s="564"/>
      <c r="CV5" s="564"/>
      <c r="CW5" s="564"/>
      <c r="CX5" s="565"/>
      <c r="CY5" s="237"/>
      <c r="CZ5" s="564" t="s">
        <v>347</v>
      </c>
      <c r="DA5" s="564"/>
      <c r="DB5" s="564"/>
      <c r="DC5" s="564"/>
      <c r="DD5" s="564"/>
      <c r="DE5" s="564"/>
      <c r="DF5" s="565"/>
      <c r="DG5" s="237"/>
      <c r="DH5" s="564" t="s">
        <v>350</v>
      </c>
      <c r="DI5" s="564"/>
      <c r="DJ5" s="564"/>
      <c r="DK5" s="564"/>
      <c r="DL5" s="564"/>
      <c r="DM5" s="564"/>
      <c r="DN5" s="565"/>
      <c r="DO5" s="237"/>
      <c r="DP5" s="564" t="s">
        <v>358</v>
      </c>
      <c r="DQ5" s="564"/>
      <c r="DR5" s="564"/>
      <c r="DS5" s="564"/>
      <c r="DT5" s="564"/>
      <c r="DU5" s="564"/>
      <c r="DV5" s="565"/>
      <c r="DW5" s="237"/>
      <c r="DX5" s="564" t="s">
        <v>359</v>
      </c>
      <c r="DY5" s="564"/>
      <c r="DZ5" s="564"/>
      <c r="EA5" s="564"/>
      <c r="EB5" s="564"/>
      <c r="EC5" s="564"/>
      <c r="ED5" s="565"/>
      <c r="EE5" s="237"/>
    </row>
    <row r="6" spans="1:135" x14ac:dyDescent="0.25">
      <c r="A6" s="579"/>
      <c r="B6" s="579"/>
      <c r="C6" s="581"/>
      <c r="D6" s="583"/>
      <c r="E6" s="583"/>
      <c r="F6" s="586"/>
      <c r="G6" s="185"/>
      <c r="H6" s="566" t="s">
        <v>219</v>
      </c>
      <c r="I6" s="568" t="s">
        <v>218</v>
      </c>
      <c r="J6" s="569"/>
      <c r="K6" s="570"/>
      <c r="L6" s="569" t="s">
        <v>220</v>
      </c>
      <c r="M6" s="569"/>
      <c r="N6" s="571"/>
      <c r="O6" s="237"/>
      <c r="P6" s="566" t="s">
        <v>219</v>
      </c>
      <c r="Q6" s="568" t="s">
        <v>218</v>
      </c>
      <c r="R6" s="569"/>
      <c r="S6" s="570"/>
      <c r="T6" s="569" t="s">
        <v>220</v>
      </c>
      <c r="U6" s="569"/>
      <c r="V6" s="569"/>
      <c r="W6" s="237"/>
      <c r="X6" s="566" t="s">
        <v>219</v>
      </c>
      <c r="Y6" s="568" t="s">
        <v>218</v>
      </c>
      <c r="Z6" s="569"/>
      <c r="AA6" s="570"/>
      <c r="AB6" s="569" t="s">
        <v>220</v>
      </c>
      <c r="AC6" s="569"/>
      <c r="AD6" s="571"/>
      <c r="AE6" s="237"/>
      <c r="AF6" s="566" t="s">
        <v>219</v>
      </c>
      <c r="AG6" s="568" t="s">
        <v>218</v>
      </c>
      <c r="AH6" s="569"/>
      <c r="AI6" s="570"/>
      <c r="AJ6" s="569" t="s">
        <v>220</v>
      </c>
      <c r="AK6" s="569"/>
      <c r="AL6" s="571"/>
      <c r="AM6" s="237"/>
      <c r="AN6" s="566" t="s">
        <v>219</v>
      </c>
      <c r="AO6" s="568" t="s">
        <v>218</v>
      </c>
      <c r="AP6" s="569"/>
      <c r="AQ6" s="570"/>
      <c r="AR6" s="569" t="s">
        <v>220</v>
      </c>
      <c r="AS6" s="569"/>
      <c r="AT6" s="571"/>
      <c r="AU6" s="237"/>
      <c r="AV6" s="566" t="s">
        <v>219</v>
      </c>
      <c r="AW6" s="568" t="s">
        <v>218</v>
      </c>
      <c r="AX6" s="569"/>
      <c r="AY6" s="570"/>
      <c r="AZ6" s="569" t="s">
        <v>220</v>
      </c>
      <c r="BA6" s="569"/>
      <c r="BB6" s="571"/>
      <c r="BC6" s="237"/>
      <c r="BD6" s="566" t="s">
        <v>219</v>
      </c>
      <c r="BE6" s="568" t="s">
        <v>218</v>
      </c>
      <c r="BF6" s="569"/>
      <c r="BG6" s="570"/>
      <c r="BH6" s="569" t="s">
        <v>220</v>
      </c>
      <c r="BI6" s="569"/>
      <c r="BJ6" s="571"/>
      <c r="BK6" s="237"/>
      <c r="BL6" s="566" t="s">
        <v>219</v>
      </c>
      <c r="BM6" s="568" t="s">
        <v>218</v>
      </c>
      <c r="BN6" s="569"/>
      <c r="BO6" s="570"/>
      <c r="BP6" s="569" t="s">
        <v>220</v>
      </c>
      <c r="BQ6" s="569"/>
      <c r="BR6" s="571"/>
      <c r="BS6" s="237"/>
      <c r="BT6" s="566" t="s">
        <v>219</v>
      </c>
      <c r="BU6" s="568" t="s">
        <v>218</v>
      </c>
      <c r="BV6" s="569"/>
      <c r="BW6" s="570"/>
      <c r="BX6" s="569" t="s">
        <v>220</v>
      </c>
      <c r="BY6" s="569"/>
      <c r="BZ6" s="571"/>
      <c r="CA6" s="237"/>
      <c r="CB6" s="566" t="s">
        <v>219</v>
      </c>
      <c r="CC6" s="568" t="s">
        <v>218</v>
      </c>
      <c r="CD6" s="569"/>
      <c r="CE6" s="570"/>
      <c r="CF6" s="569" t="s">
        <v>220</v>
      </c>
      <c r="CG6" s="569"/>
      <c r="CH6" s="571"/>
      <c r="CI6" s="237"/>
      <c r="CJ6" s="566" t="s">
        <v>219</v>
      </c>
      <c r="CK6" s="568" t="s">
        <v>218</v>
      </c>
      <c r="CL6" s="569"/>
      <c r="CM6" s="570"/>
      <c r="CN6" s="569" t="s">
        <v>220</v>
      </c>
      <c r="CO6" s="569"/>
      <c r="CP6" s="571"/>
      <c r="CQ6" s="237"/>
      <c r="CR6" s="566" t="s">
        <v>219</v>
      </c>
      <c r="CS6" s="568" t="s">
        <v>218</v>
      </c>
      <c r="CT6" s="569"/>
      <c r="CU6" s="570"/>
      <c r="CV6" s="569" t="s">
        <v>220</v>
      </c>
      <c r="CW6" s="569"/>
      <c r="CX6" s="571"/>
      <c r="CY6" s="237"/>
      <c r="CZ6" s="566" t="s">
        <v>219</v>
      </c>
      <c r="DA6" s="568" t="s">
        <v>218</v>
      </c>
      <c r="DB6" s="569"/>
      <c r="DC6" s="570"/>
      <c r="DD6" s="569" t="s">
        <v>220</v>
      </c>
      <c r="DE6" s="569"/>
      <c r="DF6" s="571"/>
      <c r="DG6" s="237"/>
      <c r="DH6" s="566" t="s">
        <v>219</v>
      </c>
      <c r="DI6" s="568" t="s">
        <v>218</v>
      </c>
      <c r="DJ6" s="569"/>
      <c r="DK6" s="570"/>
      <c r="DL6" s="569" t="s">
        <v>220</v>
      </c>
      <c r="DM6" s="569"/>
      <c r="DN6" s="571"/>
      <c r="DO6" s="237"/>
      <c r="DP6" s="566" t="s">
        <v>219</v>
      </c>
      <c r="DQ6" s="568" t="s">
        <v>218</v>
      </c>
      <c r="DR6" s="569"/>
      <c r="DS6" s="570"/>
      <c r="DT6" s="569" t="s">
        <v>220</v>
      </c>
      <c r="DU6" s="569"/>
      <c r="DV6" s="571"/>
      <c r="DW6" s="237"/>
      <c r="DX6" s="566" t="s">
        <v>219</v>
      </c>
      <c r="DY6" s="568" t="s">
        <v>218</v>
      </c>
      <c r="DZ6" s="569"/>
      <c r="EA6" s="570"/>
      <c r="EB6" s="569" t="s">
        <v>220</v>
      </c>
      <c r="EC6" s="569"/>
      <c r="ED6" s="571"/>
      <c r="EE6" s="237"/>
    </row>
    <row r="7" spans="1:135" ht="15.75" thickBot="1" x14ac:dyDescent="0.3">
      <c r="A7" s="579"/>
      <c r="B7" s="579"/>
      <c r="C7" s="581"/>
      <c r="D7" s="584"/>
      <c r="E7" s="584"/>
      <c r="F7" s="587"/>
      <c r="G7" s="186"/>
      <c r="H7" s="567"/>
      <c r="I7" s="97" t="s">
        <v>211</v>
      </c>
      <c r="J7" s="98" t="s">
        <v>212</v>
      </c>
      <c r="K7" s="99" t="s">
        <v>213</v>
      </c>
      <c r="L7" s="98" t="s">
        <v>211</v>
      </c>
      <c r="M7" s="98" t="s">
        <v>212</v>
      </c>
      <c r="N7" s="100" t="s">
        <v>213</v>
      </c>
      <c r="O7" s="238"/>
      <c r="P7" s="567"/>
      <c r="Q7" s="97" t="s">
        <v>211</v>
      </c>
      <c r="R7" s="98" t="s">
        <v>212</v>
      </c>
      <c r="S7" s="99" t="s">
        <v>213</v>
      </c>
      <c r="T7" s="98" t="s">
        <v>211</v>
      </c>
      <c r="U7" s="98" t="s">
        <v>212</v>
      </c>
      <c r="V7" s="98" t="s">
        <v>213</v>
      </c>
      <c r="W7" s="238"/>
      <c r="X7" s="567"/>
      <c r="Y7" s="97" t="s">
        <v>211</v>
      </c>
      <c r="Z7" s="98" t="s">
        <v>212</v>
      </c>
      <c r="AA7" s="99" t="s">
        <v>213</v>
      </c>
      <c r="AB7" s="98" t="s">
        <v>211</v>
      </c>
      <c r="AC7" s="98" t="s">
        <v>212</v>
      </c>
      <c r="AD7" s="100" t="s">
        <v>213</v>
      </c>
      <c r="AE7" s="238"/>
      <c r="AF7" s="567"/>
      <c r="AG7" s="97" t="s">
        <v>211</v>
      </c>
      <c r="AH7" s="98" t="s">
        <v>212</v>
      </c>
      <c r="AI7" s="99" t="s">
        <v>213</v>
      </c>
      <c r="AJ7" s="98" t="s">
        <v>211</v>
      </c>
      <c r="AK7" s="98" t="s">
        <v>212</v>
      </c>
      <c r="AL7" s="100" t="s">
        <v>213</v>
      </c>
      <c r="AM7" s="238"/>
      <c r="AN7" s="567"/>
      <c r="AO7" s="97" t="s">
        <v>211</v>
      </c>
      <c r="AP7" s="98" t="s">
        <v>212</v>
      </c>
      <c r="AQ7" s="99" t="s">
        <v>213</v>
      </c>
      <c r="AR7" s="98" t="s">
        <v>211</v>
      </c>
      <c r="AS7" s="98" t="s">
        <v>212</v>
      </c>
      <c r="AT7" s="100" t="s">
        <v>213</v>
      </c>
      <c r="AU7" s="238"/>
      <c r="AV7" s="567"/>
      <c r="AW7" s="97" t="s">
        <v>211</v>
      </c>
      <c r="AX7" s="98" t="s">
        <v>212</v>
      </c>
      <c r="AY7" s="99" t="s">
        <v>213</v>
      </c>
      <c r="AZ7" s="98" t="s">
        <v>211</v>
      </c>
      <c r="BA7" s="98" t="s">
        <v>212</v>
      </c>
      <c r="BB7" s="100" t="s">
        <v>213</v>
      </c>
      <c r="BC7" s="238"/>
      <c r="BD7" s="567"/>
      <c r="BE7" s="97" t="s">
        <v>211</v>
      </c>
      <c r="BF7" s="98" t="s">
        <v>212</v>
      </c>
      <c r="BG7" s="99" t="s">
        <v>213</v>
      </c>
      <c r="BH7" s="98" t="s">
        <v>211</v>
      </c>
      <c r="BI7" s="98" t="s">
        <v>212</v>
      </c>
      <c r="BJ7" s="100" t="s">
        <v>213</v>
      </c>
      <c r="BK7" s="238"/>
      <c r="BL7" s="567"/>
      <c r="BM7" s="97" t="s">
        <v>211</v>
      </c>
      <c r="BN7" s="98" t="s">
        <v>212</v>
      </c>
      <c r="BO7" s="99" t="s">
        <v>213</v>
      </c>
      <c r="BP7" s="98" t="s">
        <v>211</v>
      </c>
      <c r="BQ7" s="98" t="s">
        <v>212</v>
      </c>
      <c r="BR7" s="100" t="s">
        <v>213</v>
      </c>
      <c r="BS7" s="238"/>
      <c r="BT7" s="567"/>
      <c r="BU7" s="97" t="s">
        <v>211</v>
      </c>
      <c r="BV7" s="98" t="s">
        <v>212</v>
      </c>
      <c r="BW7" s="99" t="s">
        <v>213</v>
      </c>
      <c r="BX7" s="98" t="s">
        <v>211</v>
      </c>
      <c r="BY7" s="98" t="s">
        <v>212</v>
      </c>
      <c r="BZ7" s="100" t="s">
        <v>213</v>
      </c>
      <c r="CA7" s="238"/>
      <c r="CB7" s="567"/>
      <c r="CC7" s="97" t="s">
        <v>211</v>
      </c>
      <c r="CD7" s="98" t="s">
        <v>212</v>
      </c>
      <c r="CE7" s="99" t="s">
        <v>213</v>
      </c>
      <c r="CF7" s="98" t="s">
        <v>211</v>
      </c>
      <c r="CG7" s="98" t="s">
        <v>212</v>
      </c>
      <c r="CH7" s="100" t="s">
        <v>213</v>
      </c>
      <c r="CI7" s="238"/>
      <c r="CJ7" s="567"/>
      <c r="CK7" s="97" t="s">
        <v>211</v>
      </c>
      <c r="CL7" s="98" t="s">
        <v>212</v>
      </c>
      <c r="CM7" s="99" t="s">
        <v>213</v>
      </c>
      <c r="CN7" s="98" t="s">
        <v>211</v>
      </c>
      <c r="CO7" s="98" t="s">
        <v>212</v>
      </c>
      <c r="CP7" s="100" t="s">
        <v>213</v>
      </c>
      <c r="CQ7" s="238"/>
      <c r="CR7" s="567"/>
      <c r="CS7" s="97" t="s">
        <v>211</v>
      </c>
      <c r="CT7" s="98" t="s">
        <v>212</v>
      </c>
      <c r="CU7" s="99" t="s">
        <v>213</v>
      </c>
      <c r="CV7" s="98" t="s">
        <v>211</v>
      </c>
      <c r="CW7" s="98" t="s">
        <v>212</v>
      </c>
      <c r="CX7" s="100" t="s">
        <v>213</v>
      </c>
      <c r="CY7" s="238"/>
      <c r="CZ7" s="567"/>
      <c r="DA7" s="97" t="s">
        <v>211</v>
      </c>
      <c r="DB7" s="98" t="s">
        <v>212</v>
      </c>
      <c r="DC7" s="99" t="s">
        <v>213</v>
      </c>
      <c r="DD7" s="98" t="s">
        <v>211</v>
      </c>
      <c r="DE7" s="98" t="s">
        <v>212</v>
      </c>
      <c r="DF7" s="100" t="s">
        <v>213</v>
      </c>
      <c r="DG7" s="238"/>
      <c r="DH7" s="567"/>
      <c r="DI7" s="97" t="s">
        <v>211</v>
      </c>
      <c r="DJ7" s="98" t="s">
        <v>212</v>
      </c>
      <c r="DK7" s="99" t="s">
        <v>213</v>
      </c>
      <c r="DL7" s="98" t="s">
        <v>211</v>
      </c>
      <c r="DM7" s="98" t="s">
        <v>212</v>
      </c>
      <c r="DN7" s="100" t="s">
        <v>213</v>
      </c>
      <c r="DO7" s="238"/>
      <c r="DP7" s="567"/>
      <c r="DQ7" s="97" t="s">
        <v>211</v>
      </c>
      <c r="DR7" s="98" t="s">
        <v>212</v>
      </c>
      <c r="DS7" s="99" t="s">
        <v>213</v>
      </c>
      <c r="DT7" s="98" t="s">
        <v>211</v>
      </c>
      <c r="DU7" s="98" t="s">
        <v>212</v>
      </c>
      <c r="DV7" s="100" t="s">
        <v>213</v>
      </c>
      <c r="DW7" s="238"/>
      <c r="DX7" s="567"/>
      <c r="DY7" s="97" t="s">
        <v>211</v>
      </c>
      <c r="DZ7" s="98" t="s">
        <v>212</v>
      </c>
      <c r="EA7" s="99" t="s">
        <v>213</v>
      </c>
      <c r="EB7" s="98" t="s">
        <v>211</v>
      </c>
      <c r="EC7" s="98" t="s">
        <v>212</v>
      </c>
      <c r="ED7" s="100" t="s">
        <v>213</v>
      </c>
      <c r="EE7" s="238"/>
    </row>
    <row r="8" spans="1:135" x14ac:dyDescent="0.25">
      <c r="A8" s="219" t="s">
        <v>178</v>
      </c>
      <c r="B8" s="223" t="s">
        <v>229</v>
      </c>
      <c r="C8" s="615" t="s">
        <v>121</v>
      </c>
      <c r="D8" s="125" t="s">
        <v>208</v>
      </c>
      <c r="E8" s="125">
        <v>1.5100961114540163</v>
      </c>
      <c r="F8" s="126" t="s">
        <v>179</v>
      </c>
      <c r="G8" s="187"/>
      <c r="H8" s="604">
        <v>36.206711013000003</v>
      </c>
      <c r="I8" s="127">
        <v>292.468205162</v>
      </c>
      <c r="J8" s="128">
        <v>185.114058556</v>
      </c>
      <c r="K8" s="129">
        <v>97.511974589999994</v>
      </c>
      <c r="L8" s="193">
        <v>314.85679895590903</v>
      </c>
      <c r="M8" s="193">
        <v>195.833006554847</v>
      </c>
      <c r="N8" s="194">
        <v>85.752851159103002</v>
      </c>
      <c r="O8" s="187"/>
      <c r="P8" s="601">
        <v>37.035948777000002</v>
      </c>
      <c r="Q8" s="127">
        <v>293.37912349700002</v>
      </c>
      <c r="R8" s="128">
        <v>185.87988993100001</v>
      </c>
      <c r="S8" s="129">
        <v>97.933394739999997</v>
      </c>
      <c r="T8" s="207">
        <v>304.21860618699498</v>
      </c>
      <c r="U8" s="208">
        <v>198.887720472366</v>
      </c>
      <c r="V8" s="208">
        <v>85.473635679571998</v>
      </c>
      <c r="W8" s="241"/>
      <c r="X8" s="572">
        <v>35.981203243000003</v>
      </c>
      <c r="Y8" s="127">
        <v>292.14749287500001</v>
      </c>
      <c r="Z8" s="128">
        <v>184.79407729799999</v>
      </c>
      <c r="AA8" s="129">
        <v>96.844505060000003</v>
      </c>
      <c r="AB8" s="193">
        <v>303.00203910616699</v>
      </c>
      <c r="AC8" s="193">
        <v>197.79016013418399</v>
      </c>
      <c r="AD8" s="194">
        <v>84.404088940942998</v>
      </c>
      <c r="AE8" s="241"/>
      <c r="AF8" s="572">
        <v>34.236492769000002</v>
      </c>
      <c r="AG8" s="127">
        <v>293.43333478300002</v>
      </c>
      <c r="AH8" s="128">
        <v>184.31882997599999</v>
      </c>
      <c r="AI8" s="129">
        <v>83.829162924664999</v>
      </c>
      <c r="AJ8" s="193">
        <v>305.30573295618399</v>
      </c>
      <c r="AK8" s="193">
        <v>191.514120481444</v>
      </c>
      <c r="AL8" s="194">
        <v>93.486033375000005</v>
      </c>
      <c r="AM8" s="241"/>
      <c r="AN8" s="572">
        <v>34.667441582999999</v>
      </c>
      <c r="AO8" s="127">
        <v>298.328868382</v>
      </c>
      <c r="AP8" s="128">
        <v>187.29505901100001</v>
      </c>
      <c r="AQ8" s="129">
        <v>94.472036872000004</v>
      </c>
      <c r="AR8" s="193">
        <v>307.60601214366301</v>
      </c>
      <c r="AS8" s="193">
        <v>190.90466302866801</v>
      </c>
      <c r="AT8" s="194">
        <v>84.804038415511002</v>
      </c>
      <c r="AU8" s="241"/>
      <c r="AV8" s="572">
        <v>33.939301749000002</v>
      </c>
      <c r="AW8" s="127">
        <v>295.76429442900002</v>
      </c>
      <c r="AX8" s="128">
        <v>185.54146149300001</v>
      </c>
      <c r="AY8" s="129">
        <v>93.373422892999997</v>
      </c>
      <c r="AZ8" s="193">
        <v>289.27469750544998</v>
      </c>
      <c r="BA8" s="193">
        <v>182.96852953760001</v>
      </c>
      <c r="BB8" s="194">
        <v>81.077575492004996</v>
      </c>
      <c r="BC8" s="241"/>
      <c r="BD8" s="572">
        <v>35.566100755999997</v>
      </c>
      <c r="BE8" s="127">
        <v>301.26309050499998</v>
      </c>
      <c r="BF8" s="128">
        <v>189.24602039999999</v>
      </c>
      <c r="BG8" s="129">
        <v>95.728976904000007</v>
      </c>
      <c r="BH8" s="193">
        <v>294.99445682160399</v>
      </c>
      <c r="BI8" s="193">
        <v>188.6713589</v>
      </c>
      <c r="BJ8" s="194">
        <v>83.344891935019007</v>
      </c>
      <c r="BK8" s="241"/>
      <c r="BL8" s="572">
        <v>36.945210031999999</v>
      </c>
      <c r="BM8" s="127">
        <v>307.11636419600001</v>
      </c>
      <c r="BN8" s="128">
        <v>193.14124463799999</v>
      </c>
      <c r="BO8" s="129">
        <v>98.108207476000004</v>
      </c>
      <c r="BP8" s="193">
        <v>315.33621154186199</v>
      </c>
      <c r="BQ8" s="193">
        <v>199.58731504988299</v>
      </c>
      <c r="BR8" s="194">
        <v>88.005826397554998</v>
      </c>
      <c r="BS8" s="241"/>
      <c r="BT8" s="572">
        <v>34.430073921000002</v>
      </c>
      <c r="BU8" s="127">
        <v>303.181018091</v>
      </c>
      <c r="BV8" s="128">
        <v>191.65903393900001</v>
      </c>
      <c r="BW8" s="129">
        <v>98.104551705999995</v>
      </c>
      <c r="BX8" s="193">
        <v>315.25500785055402</v>
      </c>
      <c r="BY8" s="193">
        <v>198.96826001439399</v>
      </c>
      <c r="BZ8" s="194">
        <v>87.252846408837996</v>
      </c>
      <c r="CA8" s="241"/>
      <c r="CB8" s="572">
        <v>36.582244152999998</v>
      </c>
      <c r="CC8" s="127">
        <v>301.76161226099998</v>
      </c>
      <c r="CD8" s="128">
        <v>191.52595980699999</v>
      </c>
      <c r="CE8" s="129">
        <v>99.241110879000004</v>
      </c>
      <c r="CF8" s="193">
        <v>300.59380382682099</v>
      </c>
      <c r="CG8" s="193">
        <v>189.57023956592801</v>
      </c>
      <c r="CH8" s="194">
        <v>86.811335406599994</v>
      </c>
      <c r="CI8" s="241"/>
      <c r="CJ8" s="572">
        <v>33.499389999999998</v>
      </c>
      <c r="CK8" s="127">
        <v>295.65360036300001</v>
      </c>
      <c r="CL8" s="128">
        <v>186.850623055</v>
      </c>
      <c r="CM8" s="129">
        <v>94.739492905000006</v>
      </c>
      <c r="CN8" s="193">
        <v>290.15034400535302</v>
      </c>
      <c r="CO8" s="193">
        <v>184.40742094697001</v>
      </c>
      <c r="CP8" s="194">
        <v>80.767019039505996</v>
      </c>
      <c r="CQ8" s="241"/>
      <c r="CR8" s="572">
        <v>34.751983195999998</v>
      </c>
      <c r="CS8" s="127">
        <v>292.66266891200002</v>
      </c>
      <c r="CT8" s="128">
        <v>185.52362361900001</v>
      </c>
      <c r="CU8" s="129">
        <v>95.219410570999997</v>
      </c>
      <c r="CV8" s="193">
        <v>300.03825872679801</v>
      </c>
      <c r="CW8" s="193">
        <v>191.27037610166599</v>
      </c>
      <c r="CX8" s="194">
        <v>81.320686310854995</v>
      </c>
      <c r="CY8" s="241"/>
      <c r="CZ8" s="572">
        <v>33.446287482000002</v>
      </c>
      <c r="DA8" s="127">
        <v>287.43045463099998</v>
      </c>
      <c r="DB8" s="128">
        <v>182.02430998200001</v>
      </c>
      <c r="DC8" s="129">
        <v>93.282113171000006</v>
      </c>
      <c r="DD8" s="193">
        <v>299.02210028046301</v>
      </c>
      <c r="DE8" s="193">
        <v>189.549132461244</v>
      </c>
      <c r="DF8" s="194">
        <v>82.319371295498996</v>
      </c>
      <c r="DG8" s="241"/>
      <c r="DH8" s="572">
        <v>32.757294561000002</v>
      </c>
      <c r="DI8" s="127">
        <v>287.88484105800001</v>
      </c>
      <c r="DJ8" s="128">
        <v>182.13835871000001</v>
      </c>
      <c r="DK8" s="129">
        <v>93.287868919000005</v>
      </c>
      <c r="DL8" s="193">
        <v>287.59994630049999</v>
      </c>
      <c r="DM8" s="193">
        <v>182.40818398761601</v>
      </c>
      <c r="DN8" s="194">
        <v>82.202110526279995</v>
      </c>
      <c r="DO8" s="241"/>
      <c r="DP8" s="572">
        <v>34.3417586808511</v>
      </c>
      <c r="DQ8" s="403">
        <v>283.95129809899998</v>
      </c>
      <c r="DR8" s="404">
        <v>181.625876218</v>
      </c>
      <c r="DS8" s="405">
        <v>94.943672186000001</v>
      </c>
      <c r="DT8" s="193">
        <v>286.78962383747398</v>
      </c>
      <c r="DU8" s="193">
        <v>183.07720326952301</v>
      </c>
      <c r="DV8" s="194">
        <v>81.494401997352995</v>
      </c>
      <c r="DW8" s="241"/>
      <c r="DX8" s="572">
        <v>33.729553223700101</v>
      </c>
      <c r="DY8" s="403">
        <v>281.940949155</v>
      </c>
      <c r="DZ8" s="404">
        <v>180.23688484900001</v>
      </c>
      <c r="EA8" s="405">
        <v>94.280041703999999</v>
      </c>
      <c r="EB8" s="193">
        <v>298.08349306906098</v>
      </c>
      <c r="EC8" s="193">
        <v>189.977362657458</v>
      </c>
      <c r="ED8" s="194">
        <v>81.010921526280001</v>
      </c>
      <c r="EE8" s="241"/>
    </row>
    <row r="9" spans="1:135" x14ac:dyDescent="0.25">
      <c r="A9" s="139" t="s">
        <v>180</v>
      </c>
      <c r="B9" s="224" t="s">
        <v>230</v>
      </c>
      <c r="C9" s="613"/>
      <c r="D9" s="125" t="s">
        <v>208</v>
      </c>
      <c r="E9" s="125">
        <v>1.5100961114540163</v>
      </c>
      <c r="F9" s="126" t="s">
        <v>179</v>
      </c>
      <c r="G9" s="187"/>
      <c r="H9" s="605"/>
      <c r="I9" s="133">
        <v>394.00291666099997</v>
      </c>
      <c r="J9" s="134">
        <v>252.32128129099999</v>
      </c>
      <c r="K9" s="135">
        <v>95.056309321000001</v>
      </c>
      <c r="L9" s="195">
        <v>314.85679895590903</v>
      </c>
      <c r="M9" s="195">
        <v>195.833006554847</v>
      </c>
      <c r="N9" s="196">
        <v>85.752851159103002</v>
      </c>
      <c r="O9" s="187"/>
      <c r="P9" s="602"/>
      <c r="Q9" s="133">
        <v>396.20172207500002</v>
      </c>
      <c r="R9" s="134">
        <v>253.896877821</v>
      </c>
      <c r="S9" s="135">
        <v>96.069354348999994</v>
      </c>
      <c r="T9" s="209">
        <v>304.21860618699498</v>
      </c>
      <c r="U9" s="210">
        <v>198.887720472366</v>
      </c>
      <c r="V9" s="210">
        <v>85.473635679571998</v>
      </c>
      <c r="W9" s="241"/>
      <c r="X9" s="573"/>
      <c r="Y9" s="133">
        <v>395.02150360299999</v>
      </c>
      <c r="Z9" s="134">
        <v>252.80789023599999</v>
      </c>
      <c r="AA9" s="135">
        <v>95.000066501000006</v>
      </c>
      <c r="AB9" s="195">
        <v>303.00203910616699</v>
      </c>
      <c r="AC9" s="195">
        <v>197.79016013418399</v>
      </c>
      <c r="AD9" s="196">
        <v>84.404088940942998</v>
      </c>
      <c r="AE9" s="241"/>
      <c r="AF9" s="573"/>
      <c r="AG9" s="133">
        <v>398.76390344100002</v>
      </c>
      <c r="AH9" s="134">
        <v>254.37172636599999</v>
      </c>
      <c r="AI9" s="135">
        <v>83.829162924664999</v>
      </c>
      <c r="AJ9" s="195">
        <v>305.30573295618399</v>
      </c>
      <c r="AK9" s="195">
        <v>191.514120481444</v>
      </c>
      <c r="AL9" s="196">
        <v>94.166541104000004</v>
      </c>
      <c r="AM9" s="241"/>
      <c r="AN9" s="573"/>
      <c r="AO9" s="133">
        <v>371.84121614100002</v>
      </c>
      <c r="AP9" s="134">
        <v>249.140499801</v>
      </c>
      <c r="AQ9" s="135">
        <v>90.794102791</v>
      </c>
      <c r="AR9" s="195">
        <v>307.60601214366301</v>
      </c>
      <c r="AS9" s="195">
        <v>190.90466302866801</v>
      </c>
      <c r="AT9" s="196">
        <v>84.804038415511002</v>
      </c>
      <c r="AU9" s="241"/>
      <c r="AV9" s="573"/>
      <c r="AW9" s="133">
        <v>370.03862772899998</v>
      </c>
      <c r="AX9" s="134">
        <v>247.983983231</v>
      </c>
      <c r="AY9" s="135">
        <v>90.035440858000001</v>
      </c>
      <c r="AZ9" s="195">
        <v>289.27469750544998</v>
      </c>
      <c r="BA9" s="195">
        <v>182.96852953760001</v>
      </c>
      <c r="BB9" s="196">
        <v>81.077575492004996</v>
      </c>
      <c r="BC9" s="241"/>
      <c r="BD9" s="573"/>
      <c r="BE9" s="133">
        <v>376.04352804899997</v>
      </c>
      <c r="BF9" s="134">
        <v>252.2934118</v>
      </c>
      <c r="BG9" s="135">
        <v>92.266595146</v>
      </c>
      <c r="BH9" s="195">
        <v>294.99445682160399</v>
      </c>
      <c r="BI9" s="195">
        <v>188.6713589</v>
      </c>
      <c r="BJ9" s="196">
        <v>83.344891935019007</v>
      </c>
      <c r="BK9" s="241"/>
      <c r="BL9" s="573"/>
      <c r="BM9" s="133">
        <v>382.57730503800002</v>
      </c>
      <c r="BN9" s="134">
        <v>256.93951489199998</v>
      </c>
      <c r="BO9" s="135">
        <v>94.579692969999996</v>
      </c>
      <c r="BP9" s="195">
        <v>315.33621154186199</v>
      </c>
      <c r="BQ9" s="195">
        <v>199.58731504988299</v>
      </c>
      <c r="BR9" s="196">
        <v>88.005826397554998</v>
      </c>
      <c r="BS9" s="241"/>
      <c r="BT9" s="573"/>
      <c r="BU9" s="133">
        <v>377.18031237500003</v>
      </c>
      <c r="BV9" s="134">
        <v>252.357458858</v>
      </c>
      <c r="BW9" s="135">
        <v>91.919726929999996</v>
      </c>
      <c r="BX9" s="195">
        <v>315.25500785055402</v>
      </c>
      <c r="BY9" s="195">
        <v>198.96826001439399</v>
      </c>
      <c r="BZ9" s="196">
        <v>87.252846408837996</v>
      </c>
      <c r="CA9" s="241"/>
      <c r="CB9" s="573"/>
      <c r="CC9" s="133">
        <v>375.02343183300002</v>
      </c>
      <c r="CD9" s="134">
        <v>251.61270095899999</v>
      </c>
      <c r="CE9" s="135">
        <v>93.348198361000001</v>
      </c>
      <c r="CF9" s="195">
        <v>300.59380382682099</v>
      </c>
      <c r="CG9" s="195">
        <v>189.57023956592801</v>
      </c>
      <c r="CH9" s="196">
        <v>86.811335406599994</v>
      </c>
      <c r="CI9" s="241"/>
      <c r="CJ9" s="573"/>
      <c r="CK9" s="133">
        <v>358.42459784099998</v>
      </c>
      <c r="CL9" s="134">
        <v>238.84196330099999</v>
      </c>
      <c r="CM9" s="135">
        <v>86.582528268999994</v>
      </c>
      <c r="CN9" s="195">
        <v>290.15034400535302</v>
      </c>
      <c r="CO9" s="195">
        <v>184.40742094697001</v>
      </c>
      <c r="CP9" s="196">
        <v>80.767019039505996</v>
      </c>
      <c r="CQ9" s="241"/>
      <c r="CR9" s="573"/>
      <c r="CS9" s="133">
        <v>354.82211788900003</v>
      </c>
      <c r="CT9" s="134">
        <v>237.01017970500001</v>
      </c>
      <c r="CU9" s="135">
        <v>87.141770055999999</v>
      </c>
      <c r="CV9" s="195">
        <v>300.03825872679801</v>
      </c>
      <c r="CW9" s="195">
        <v>191.27037610166599</v>
      </c>
      <c r="CX9" s="196">
        <v>81.320686310854995</v>
      </c>
      <c r="CY9" s="241"/>
      <c r="CZ9" s="573"/>
      <c r="DA9" s="133">
        <v>350.28287654100001</v>
      </c>
      <c r="DB9" s="134">
        <v>233.72269747999999</v>
      </c>
      <c r="DC9" s="135">
        <v>85.371219092999993</v>
      </c>
      <c r="DD9" s="195">
        <v>299.02210028046301</v>
      </c>
      <c r="DE9" s="195">
        <v>189.549132461244</v>
      </c>
      <c r="DF9" s="196">
        <v>82.319371295498996</v>
      </c>
      <c r="DG9" s="241"/>
      <c r="DH9" s="573"/>
      <c r="DI9" s="133">
        <v>352.49250644799997</v>
      </c>
      <c r="DJ9" s="134">
        <v>234.87985175</v>
      </c>
      <c r="DK9" s="135">
        <v>85.160562412999994</v>
      </c>
      <c r="DL9" s="195">
        <v>287.59994630049999</v>
      </c>
      <c r="DM9" s="195">
        <v>182.40818398761601</v>
      </c>
      <c r="DN9" s="196">
        <v>82.202110526279995</v>
      </c>
      <c r="DO9" s="241"/>
      <c r="DP9" s="573"/>
      <c r="DQ9" s="406">
        <v>356.15853744600003</v>
      </c>
      <c r="DR9" s="6">
        <v>237.735077413</v>
      </c>
      <c r="DS9" s="407">
        <v>87.041567975999996</v>
      </c>
      <c r="DT9" s="195">
        <v>286.78962383747398</v>
      </c>
      <c r="DU9" s="195">
        <v>183.07720326952301</v>
      </c>
      <c r="DV9" s="196">
        <v>81.494401997352995</v>
      </c>
      <c r="DW9" s="241"/>
      <c r="DX9" s="573"/>
      <c r="DY9" s="406">
        <v>354.76439226399998</v>
      </c>
      <c r="DZ9" s="6">
        <v>236.66612908799999</v>
      </c>
      <c r="EA9" s="407">
        <v>86.162496804</v>
      </c>
      <c r="EB9" s="195">
        <v>298.08349306906098</v>
      </c>
      <c r="EC9" s="195">
        <v>189.977362657458</v>
      </c>
      <c r="ED9" s="196">
        <v>81.010921526280001</v>
      </c>
      <c r="EE9" s="241"/>
    </row>
    <row r="10" spans="1:135" x14ac:dyDescent="0.25">
      <c r="A10" s="139" t="s">
        <v>181</v>
      </c>
      <c r="B10" s="224" t="s">
        <v>231</v>
      </c>
      <c r="C10" s="613"/>
      <c r="D10" s="125" t="s">
        <v>208</v>
      </c>
      <c r="E10" s="125">
        <v>1.5100961114540163</v>
      </c>
      <c r="F10" s="126" t="s">
        <v>179</v>
      </c>
      <c r="G10" s="187"/>
      <c r="H10" s="605"/>
      <c r="I10" s="133">
        <v>371.612027721</v>
      </c>
      <c r="J10" s="134">
        <v>275.87866413900002</v>
      </c>
      <c r="K10" s="135">
        <v>105.52412506899999</v>
      </c>
      <c r="L10" s="195">
        <v>314.85679895590903</v>
      </c>
      <c r="M10" s="195">
        <v>195.833006554847</v>
      </c>
      <c r="N10" s="196">
        <v>85.752851159103002</v>
      </c>
      <c r="O10" s="187"/>
      <c r="P10" s="602"/>
      <c r="Q10" s="133">
        <v>346.72166177000003</v>
      </c>
      <c r="R10" s="134">
        <v>263.78522639099998</v>
      </c>
      <c r="S10" s="135">
        <v>104.606670747</v>
      </c>
      <c r="T10" s="209">
        <v>304.21860618699498</v>
      </c>
      <c r="U10" s="210">
        <v>198.887720472366</v>
      </c>
      <c r="V10" s="210">
        <v>85.473635679571998</v>
      </c>
      <c r="W10" s="241"/>
      <c r="X10" s="573"/>
      <c r="Y10" s="133">
        <v>345.53816345500002</v>
      </c>
      <c r="Z10" s="134">
        <v>262.69711804100001</v>
      </c>
      <c r="AA10" s="135">
        <v>103.535319266</v>
      </c>
      <c r="AB10" s="195">
        <v>303.00203910616699</v>
      </c>
      <c r="AC10" s="195">
        <v>197.79016013418399</v>
      </c>
      <c r="AD10" s="196">
        <v>84.404088940942998</v>
      </c>
      <c r="AE10" s="241"/>
      <c r="AF10" s="573"/>
      <c r="AG10" s="133">
        <v>347.67679699600001</v>
      </c>
      <c r="AH10" s="134">
        <v>263.94546589599997</v>
      </c>
      <c r="AI10" s="135">
        <v>83.829162924664999</v>
      </c>
      <c r="AJ10" s="195">
        <v>305.30573295618399</v>
      </c>
      <c r="AK10" s="195">
        <v>191.514120481444</v>
      </c>
      <c r="AL10" s="196">
        <v>102.70927334700001</v>
      </c>
      <c r="AM10" s="241"/>
      <c r="AN10" s="573"/>
      <c r="AO10" s="133">
        <v>353.41886070999999</v>
      </c>
      <c r="AP10" s="134">
        <v>268.24967850500002</v>
      </c>
      <c r="AQ10" s="135">
        <v>104.306565405</v>
      </c>
      <c r="AR10" s="195">
        <v>307.60601214366301</v>
      </c>
      <c r="AS10" s="195">
        <v>190.90466302866801</v>
      </c>
      <c r="AT10" s="196">
        <v>84.804038415511002</v>
      </c>
      <c r="AU10" s="241"/>
      <c r="AV10" s="573"/>
      <c r="AW10" s="133">
        <v>350.261826606</v>
      </c>
      <c r="AX10" s="134">
        <v>265.80713944199999</v>
      </c>
      <c r="AY10" s="135">
        <v>103.12167811</v>
      </c>
      <c r="AZ10" s="195">
        <v>289.27469750544998</v>
      </c>
      <c r="BA10" s="195">
        <v>182.96852953760001</v>
      </c>
      <c r="BB10" s="196">
        <v>81.077575492004996</v>
      </c>
      <c r="BC10" s="241"/>
      <c r="BD10" s="573"/>
      <c r="BE10" s="133">
        <v>356.00761020300001</v>
      </c>
      <c r="BF10" s="134">
        <v>270.39225529999999</v>
      </c>
      <c r="BG10" s="135">
        <v>105.554290064</v>
      </c>
      <c r="BH10" s="195">
        <v>294.99445682160399</v>
      </c>
      <c r="BI10" s="195">
        <v>188.6713589</v>
      </c>
      <c r="BJ10" s="196">
        <v>83.344891935019007</v>
      </c>
      <c r="BK10" s="241"/>
      <c r="BL10" s="573"/>
      <c r="BM10" s="133">
        <v>362.25005433699999</v>
      </c>
      <c r="BN10" s="134">
        <v>275.28120842999999</v>
      </c>
      <c r="BO10" s="135">
        <v>107.916400439</v>
      </c>
      <c r="BP10" s="195">
        <v>315.33621154186199</v>
      </c>
      <c r="BQ10" s="195">
        <v>199.58731504988299</v>
      </c>
      <c r="BR10" s="196">
        <v>88.005826397554998</v>
      </c>
      <c r="BS10" s="241"/>
      <c r="BT10" s="573"/>
      <c r="BU10" s="133">
        <v>359.71940462200001</v>
      </c>
      <c r="BV10" s="134">
        <v>271.64948658499998</v>
      </c>
      <c r="BW10" s="135">
        <v>106.602854024</v>
      </c>
      <c r="BX10" s="195">
        <v>315.25500785055402</v>
      </c>
      <c r="BY10" s="195">
        <v>198.96826001439399</v>
      </c>
      <c r="BZ10" s="196">
        <v>87.252846408837996</v>
      </c>
      <c r="CA10" s="241"/>
      <c r="CB10" s="573"/>
      <c r="CC10" s="133">
        <v>357.628939532</v>
      </c>
      <c r="CD10" s="134">
        <v>270.55500820600002</v>
      </c>
      <c r="CE10" s="135">
        <v>107.761015628</v>
      </c>
      <c r="CF10" s="195">
        <v>300.59380382682099</v>
      </c>
      <c r="CG10" s="195">
        <v>189.57023956592801</v>
      </c>
      <c r="CH10" s="196">
        <v>86.811335406599994</v>
      </c>
      <c r="CI10" s="241"/>
      <c r="CJ10" s="573"/>
      <c r="CK10" s="133">
        <v>351.40136666799998</v>
      </c>
      <c r="CL10" s="134">
        <v>265.34837210799998</v>
      </c>
      <c r="CM10" s="135">
        <v>104.016956725</v>
      </c>
      <c r="CN10" s="195">
        <v>290.15034400535302</v>
      </c>
      <c r="CO10" s="195">
        <v>184.40742094697001</v>
      </c>
      <c r="CP10" s="196">
        <v>80.767019039505996</v>
      </c>
      <c r="CQ10" s="241"/>
      <c r="CR10" s="573"/>
      <c r="CS10" s="133">
        <v>347.70209542999999</v>
      </c>
      <c r="CT10" s="134">
        <v>262.90599621699999</v>
      </c>
      <c r="CU10" s="135">
        <v>104.159092027</v>
      </c>
      <c r="CV10" s="195">
        <v>300.03825872679801</v>
      </c>
      <c r="CW10" s="195">
        <v>191.27037610166599</v>
      </c>
      <c r="CX10" s="196">
        <v>81.320686310854995</v>
      </c>
      <c r="CY10" s="241"/>
      <c r="CZ10" s="573"/>
      <c r="DA10" s="133">
        <v>348.63111466399999</v>
      </c>
      <c r="DB10" s="134">
        <v>258.94695506300002</v>
      </c>
      <c r="DC10" s="135">
        <v>102.189365755</v>
      </c>
      <c r="DD10" s="195">
        <v>299.02210028046301</v>
      </c>
      <c r="DE10" s="195">
        <v>189.549132461244</v>
      </c>
      <c r="DF10" s="196">
        <v>82.319371295498996</v>
      </c>
      <c r="DG10" s="241"/>
      <c r="DH10" s="573"/>
      <c r="DI10" s="133">
        <v>356.94674618099998</v>
      </c>
      <c r="DJ10" s="134">
        <v>259.86982134099998</v>
      </c>
      <c r="DK10" s="135">
        <v>102.15039222199999</v>
      </c>
      <c r="DL10" s="195">
        <v>287.59994630049999</v>
      </c>
      <c r="DM10" s="195">
        <v>182.40818398761601</v>
      </c>
      <c r="DN10" s="196">
        <v>82.202110526279995</v>
      </c>
      <c r="DO10" s="241"/>
      <c r="DP10" s="573"/>
      <c r="DQ10" s="406">
        <v>360.48939558699999</v>
      </c>
      <c r="DR10" s="6">
        <v>262.81369164799997</v>
      </c>
      <c r="DS10" s="407">
        <v>104.254341119</v>
      </c>
      <c r="DT10" s="195">
        <v>286.78962383747398</v>
      </c>
      <c r="DU10" s="195">
        <v>183.07720326952301</v>
      </c>
      <c r="DV10" s="196">
        <v>81.494401997352995</v>
      </c>
      <c r="DW10" s="241"/>
      <c r="DX10" s="573"/>
      <c r="DY10" s="406">
        <v>368.55930554000003</v>
      </c>
      <c r="DZ10" s="6">
        <v>262.19757186099997</v>
      </c>
      <c r="EA10" s="407">
        <v>103.557719514</v>
      </c>
      <c r="EB10" s="195">
        <v>298.08349306906098</v>
      </c>
      <c r="EC10" s="195">
        <v>189.977362657458</v>
      </c>
      <c r="ED10" s="196">
        <v>81.010921526280001</v>
      </c>
      <c r="EE10" s="241"/>
    </row>
    <row r="11" spans="1:135" x14ac:dyDescent="0.25">
      <c r="A11" s="139" t="s">
        <v>182</v>
      </c>
      <c r="B11" s="224" t="s">
        <v>232</v>
      </c>
      <c r="C11" s="613"/>
      <c r="D11" s="125" t="s">
        <v>208</v>
      </c>
      <c r="E11" s="125">
        <v>1.5100961114540163</v>
      </c>
      <c r="F11" s="126" t="s">
        <v>179</v>
      </c>
      <c r="G11" s="187"/>
      <c r="H11" s="605"/>
      <c r="I11" s="133">
        <v>217.229565648</v>
      </c>
      <c r="J11" s="134">
        <v>146.777245795</v>
      </c>
      <c r="K11" s="135">
        <v>72.729216278999999</v>
      </c>
      <c r="L11" s="191">
        <v>314.85679895590903</v>
      </c>
      <c r="M11" s="191">
        <v>195.833006554847</v>
      </c>
      <c r="N11" s="192">
        <v>85.752851159103002</v>
      </c>
      <c r="O11" s="187"/>
      <c r="P11" s="602"/>
      <c r="Q11" s="133">
        <v>218.77180359100001</v>
      </c>
      <c r="R11" s="134">
        <v>147.967956606</v>
      </c>
      <c r="S11" s="135">
        <v>73.559002089000003</v>
      </c>
      <c r="T11" s="205">
        <v>304.21860618699498</v>
      </c>
      <c r="U11" s="206">
        <v>198.887720472366</v>
      </c>
      <c r="V11" s="206">
        <v>85.473635679571998</v>
      </c>
      <c r="W11" s="241"/>
      <c r="X11" s="573"/>
      <c r="Y11" s="133">
        <v>217.599963497</v>
      </c>
      <c r="Z11" s="134">
        <v>146.8892778</v>
      </c>
      <c r="AA11" s="135">
        <v>72.488629109000001</v>
      </c>
      <c r="AB11" s="191">
        <v>303.00203910616699</v>
      </c>
      <c r="AC11" s="191">
        <v>197.79016013418399</v>
      </c>
      <c r="AD11" s="192">
        <v>84.404088940942998</v>
      </c>
      <c r="AE11" s="241"/>
      <c r="AF11" s="573"/>
      <c r="AG11" s="133">
        <v>218.07037371800001</v>
      </c>
      <c r="AH11" s="134">
        <v>146.63135302200001</v>
      </c>
      <c r="AI11" s="135">
        <v>83.829162924664999</v>
      </c>
      <c r="AJ11" s="191">
        <v>305.30573295618399</v>
      </c>
      <c r="AK11" s="191">
        <v>191.514120481444</v>
      </c>
      <c r="AL11" s="192">
        <v>71.230559545999995</v>
      </c>
      <c r="AM11" s="241"/>
      <c r="AN11" s="573"/>
      <c r="AO11" s="133">
        <v>221.61165046599999</v>
      </c>
      <c r="AP11" s="134">
        <v>148.98986395599999</v>
      </c>
      <c r="AQ11" s="135">
        <v>72.248225482999999</v>
      </c>
      <c r="AR11" s="191">
        <v>307.60601214366301</v>
      </c>
      <c r="AS11" s="191">
        <v>190.90466302866801</v>
      </c>
      <c r="AT11" s="192">
        <v>84.804038415511002</v>
      </c>
      <c r="AU11" s="241"/>
      <c r="AV11" s="573"/>
      <c r="AW11" s="133">
        <v>219.28768424200001</v>
      </c>
      <c r="AX11" s="134">
        <v>147.365091858</v>
      </c>
      <c r="AY11" s="135">
        <v>71.275804124000004</v>
      </c>
      <c r="AZ11" s="191">
        <v>289.27469750544998</v>
      </c>
      <c r="BA11" s="191">
        <v>182.96852953760001</v>
      </c>
      <c r="BB11" s="192">
        <v>81.077575492004996</v>
      </c>
      <c r="BC11" s="241"/>
      <c r="BD11" s="573"/>
      <c r="BE11" s="133">
        <v>223.246503733</v>
      </c>
      <c r="BF11" s="134">
        <v>150.31520649999999</v>
      </c>
      <c r="BG11" s="135">
        <v>73.338338585000002</v>
      </c>
      <c r="BH11" s="191">
        <v>294.99445682160399</v>
      </c>
      <c r="BI11" s="191">
        <v>188.6713589</v>
      </c>
      <c r="BJ11" s="192">
        <v>83.344891935019007</v>
      </c>
      <c r="BK11" s="241"/>
      <c r="BL11" s="573"/>
      <c r="BM11" s="133">
        <v>227.34159545200001</v>
      </c>
      <c r="BN11" s="134">
        <v>153.33957084400001</v>
      </c>
      <c r="BO11" s="135">
        <v>75.212561656000005</v>
      </c>
      <c r="BP11" s="191">
        <v>315.33621154186199</v>
      </c>
      <c r="BQ11" s="191">
        <v>199.58731504988299</v>
      </c>
      <c r="BR11" s="192">
        <v>88.005826397554998</v>
      </c>
      <c r="BS11" s="241"/>
      <c r="BT11" s="573"/>
      <c r="BU11" s="133">
        <v>221.54818419899999</v>
      </c>
      <c r="BV11" s="134">
        <v>149.69351588000001</v>
      </c>
      <c r="BW11" s="135">
        <v>70.179930451999994</v>
      </c>
      <c r="BX11" s="191">
        <v>315.25500785055402</v>
      </c>
      <c r="BY11" s="191">
        <v>198.96826001439399</v>
      </c>
      <c r="BZ11" s="192">
        <v>87.252846408837996</v>
      </c>
      <c r="CA11" s="241"/>
      <c r="CB11" s="573"/>
      <c r="CC11" s="133">
        <v>221.400789016</v>
      </c>
      <c r="CD11" s="134">
        <v>150.30161813399999</v>
      </c>
      <c r="CE11" s="135">
        <v>71.794070903000005</v>
      </c>
      <c r="CF11" s="191">
        <v>300.59380382682099</v>
      </c>
      <c r="CG11" s="191">
        <v>189.57023956592801</v>
      </c>
      <c r="CH11" s="192">
        <v>86.811335406599994</v>
      </c>
      <c r="CI11" s="241"/>
      <c r="CJ11" s="573"/>
      <c r="CK11" s="133">
        <v>216.18973149300001</v>
      </c>
      <c r="CL11" s="134">
        <v>146.05577520200001</v>
      </c>
      <c r="CM11" s="135">
        <v>68.230366098999994</v>
      </c>
      <c r="CN11" s="191">
        <v>290.15034400535302</v>
      </c>
      <c r="CO11" s="191">
        <v>184.40742094697001</v>
      </c>
      <c r="CP11" s="192">
        <v>80.767019039505996</v>
      </c>
      <c r="CQ11" s="241"/>
      <c r="CR11" s="573"/>
      <c r="CS11" s="133">
        <v>214.39682101099999</v>
      </c>
      <c r="CT11" s="134">
        <v>145.37445487400001</v>
      </c>
      <c r="CU11" s="135">
        <v>68.982988347000003</v>
      </c>
      <c r="CV11" s="191">
        <v>300.03825872679801</v>
      </c>
      <c r="CW11" s="191">
        <v>191.27037610166599</v>
      </c>
      <c r="CX11" s="192">
        <v>81.320686310854995</v>
      </c>
      <c r="CY11" s="241"/>
      <c r="CZ11" s="573"/>
      <c r="DA11" s="133">
        <v>210.75123939400001</v>
      </c>
      <c r="DB11" s="134">
        <v>142.718693952</v>
      </c>
      <c r="DC11" s="135">
        <v>67.327220057000005</v>
      </c>
      <c r="DD11" s="191">
        <v>299.02210028046301</v>
      </c>
      <c r="DE11" s="191">
        <v>189.549132461244</v>
      </c>
      <c r="DF11" s="192">
        <v>82.319371295498996</v>
      </c>
      <c r="DG11" s="241"/>
      <c r="DH11" s="573"/>
      <c r="DI11" s="133">
        <v>211.16019443499999</v>
      </c>
      <c r="DJ11" s="134">
        <v>142.80409041300001</v>
      </c>
      <c r="DK11" s="135">
        <v>66.91322031</v>
      </c>
      <c r="DL11" s="191">
        <v>287.59994630049999</v>
      </c>
      <c r="DM11" s="191">
        <v>182.40818398761601</v>
      </c>
      <c r="DN11" s="192">
        <v>82.202110526279995</v>
      </c>
      <c r="DO11" s="241"/>
      <c r="DP11" s="573"/>
      <c r="DQ11" s="406">
        <v>213.70451083699999</v>
      </c>
      <c r="DR11" s="6">
        <v>144.95322335099999</v>
      </c>
      <c r="DS11" s="407">
        <v>68.643969507999998</v>
      </c>
      <c r="DT11" s="191">
        <v>286.78962383747398</v>
      </c>
      <c r="DU11" s="191">
        <v>183.07720326952301</v>
      </c>
      <c r="DV11" s="192">
        <v>81.494401997352995</v>
      </c>
      <c r="DW11" s="241"/>
      <c r="DX11" s="573"/>
      <c r="DY11" s="406">
        <v>212.46219219299999</v>
      </c>
      <c r="DZ11" s="6">
        <v>144.01967668699999</v>
      </c>
      <c r="EA11" s="407">
        <v>67.844769005000003</v>
      </c>
      <c r="EB11" s="191">
        <v>298.08349306906098</v>
      </c>
      <c r="EC11" s="191">
        <v>189.977362657458</v>
      </c>
      <c r="ED11" s="192">
        <v>81.010921526280001</v>
      </c>
      <c r="EE11" s="241"/>
    </row>
    <row r="12" spans="1:135" x14ac:dyDescent="0.25">
      <c r="A12" s="139" t="s">
        <v>183</v>
      </c>
      <c r="B12" s="224" t="s">
        <v>233</v>
      </c>
      <c r="C12" s="613"/>
      <c r="D12" s="125" t="s">
        <v>208</v>
      </c>
      <c r="E12" s="125">
        <v>1.5100961114540163</v>
      </c>
      <c r="F12" s="126" t="s">
        <v>179</v>
      </c>
      <c r="G12" s="187"/>
      <c r="H12" s="605"/>
      <c r="I12" s="133">
        <v>297.48643237099998</v>
      </c>
      <c r="J12" s="134">
        <v>192.22197558299999</v>
      </c>
      <c r="K12" s="135">
        <v>84.454906104000003</v>
      </c>
      <c r="L12" s="195">
        <v>314.85679895590903</v>
      </c>
      <c r="M12" s="195">
        <v>195.833006554847</v>
      </c>
      <c r="N12" s="196">
        <v>85.752851159103002</v>
      </c>
      <c r="O12" s="187"/>
      <c r="P12" s="602"/>
      <c r="Q12" s="133">
        <v>298.83354209300001</v>
      </c>
      <c r="R12" s="134">
        <v>193.28979518700001</v>
      </c>
      <c r="S12" s="135">
        <v>85.318022188</v>
      </c>
      <c r="T12" s="209">
        <v>304.21860618699498</v>
      </c>
      <c r="U12" s="210">
        <v>198.887720472366</v>
      </c>
      <c r="V12" s="210">
        <v>85.473635679571998</v>
      </c>
      <c r="W12" s="241"/>
      <c r="X12" s="573"/>
      <c r="Y12" s="133">
        <v>297.63653256800001</v>
      </c>
      <c r="Z12" s="134">
        <v>192.217394353</v>
      </c>
      <c r="AA12" s="135">
        <v>84.253105595999997</v>
      </c>
      <c r="AB12" s="195">
        <v>303.00203910616699</v>
      </c>
      <c r="AC12" s="195">
        <v>197.79016013418399</v>
      </c>
      <c r="AD12" s="196">
        <v>84.404088940942998</v>
      </c>
      <c r="AE12" s="241"/>
      <c r="AF12" s="573"/>
      <c r="AG12" s="133">
        <v>268.56709695799998</v>
      </c>
      <c r="AH12" s="134">
        <v>174.033891756</v>
      </c>
      <c r="AI12" s="135">
        <v>83.829162924664999</v>
      </c>
      <c r="AJ12" s="195">
        <v>305.30573295618399</v>
      </c>
      <c r="AK12" s="195">
        <v>191.514120481444</v>
      </c>
      <c r="AL12" s="196">
        <v>78.804558073999999</v>
      </c>
      <c r="AM12" s="241"/>
      <c r="AN12" s="573"/>
      <c r="AO12" s="133">
        <v>273.203990745</v>
      </c>
      <c r="AP12" s="134">
        <v>176.98726121999999</v>
      </c>
      <c r="AQ12" s="135">
        <v>80.075291915999998</v>
      </c>
      <c r="AR12" s="195">
        <v>307.60601214366301</v>
      </c>
      <c r="AS12" s="195">
        <v>190.90466302866801</v>
      </c>
      <c r="AT12" s="196">
        <v>84.804038415511002</v>
      </c>
      <c r="AU12" s="241"/>
      <c r="AV12" s="573"/>
      <c r="AW12" s="133">
        <v>270.80494273900001</v>
      </c>
      <c r="AX12" s="134">
        <v>175.30756064600001</v>
      </c>
      <c r="AY12" s="135">
        <v>79.218767689000003</v>
      </c>
      <c r="AZ12" s="195">
        <v>289.27469750544998</v>
      </c>
      <c r="BA12" s="195">
        <v>182.96852953760001</v>
      </c>
      <c r="BB12" s="196">
        <v>81.077575492004996</v>
      </c>
      <c r="BC12" s="241"/>
      <c r="BD12" s="573"/>
      <c r="BE12" s="133">
        <v>275.68913409700002</v>
      </c>
      <c r="BF12" s="134">
        <v>178.77889039999999</v>
      </c>
      <c r="BG12" s="135">
        <v>81.517641472999998</v>
      </c>
      <c r="BH12" s="195">
        <v>294.99445682160399</v>
      </c>
      <c r="BI12" s="195">
        <v>188.6713589</v>
      </c>
      <c r="BJ12" s="196">
        <v>83.344891935019007</v>
      </c>
      <c r="BK12" s="241"/>
      <c r="BL12" s="573"/>
      <c r="BM12" s="133">
        <v>280.75822451900001</v>
      </c>
      <c r="BN12" s="134">
        <v>182.31440661600001</v>
      </c>
      <c r="BO12" s="135">
        <v>83.765412812999998</v>
      </c>
      <c r="BP12" s="195">
        <v>315.33621154186199</v>
      </c>
      <c r="BQ12" s="195">
        <v>199.58731504988299</v>
      </c>
      <c r="BR12" s="196">
        <v>88.005826397554998</v>
      </c>
      <c r="BS12" s="241"/>
      <c r="BT12" s="573"/>
      <c r="BU12" s="133">
        <v>281.80451125399998</v>
      </c>
      <c r="BV12" s="134">
        <v>182.84776560500001</v>
      </c>
      <c r="BW12" s="135">
        <v>83.501440724000005</v>
      </c>
      <c r="BX12" s="195">
        <v>315.25500785055402</v>
      </c>
      <c r="BY12" s="195">
        <v>198.96826001439399</v>
      </c>
      <c r="BZ12" s="196">
        <v>87.252846408837996</v>
      </c>
      <c r="CA12" s="241"/>
      <c r="CB12" s="573"/>
      <c r="CC12" s="133">
        <v>277.59934136999999</v>
      </c>
      <c r="CD12" s="134">
        <v>181.402192899</v>
      </c>
      <c r="CE12" s="135">
        <v>82.864846905999997</v>
      </c>
      <c r="CF12" s="195">
        <v>300.59380382682099</v>
      </c>
      <c r="CG12" s="195">
        <v>189.57023956592801</v>
      </c>
      <c r="CH12" s="196">
        <v>86.811335406599994</v>
      </c>
      <c r="CI12" s="241"/>
      <c r="CJ12" s="573"/>
      <c r="CK12" s="133">
        <v>272.13628917599999</v>
      </c>
      <c r="CL12" s="134">
        <v>177.072247084</v>
      </c>
      <c r="CM12" s="135">
        <v>79.484032811000006</v>
      </c>
      <c r="CN12" s="195">
        <v>290.15034400535302</v>
      </c>
      <c r="CO12" s="195">
        <v>184.40742094697001</v>
      </c>
      <c r="CP12" s="196">
        <v>80.767019039505996</v>
      </c>
      <c r="CQ12" s="241"/>
      <c r="CR12" s="573"/>
      <c r="CS12" s="133">
        <v>269.86268127699998</v>
      </c>
      <c r="CT12" s="134">
        <v>176.12514532700001</v>
      </c>
      <c r="CU12" s="135">
        <v>80.172482458999994</v>
      </c>
      <c r="CV12" s="195">
        <v>300.03825872679801</v>
      </c>
      <c r="CW12" s="195">
        <v>191.27037610166599</v>
      </c>
      <c r="CX12" s="196">
        <v>81.320686310854995</v>
      </c>
      <c r="CY12" s="241"/>
      <c r="CZ12" s="573"/>
      <c r="DA12" s="133">
        <v>266.04747001700002</v>
      </c>
      <c r="DB12" s="134">
        <v>173.42878223599999</v>
      </c>
      <c r="DC12" s="135">
        <v>78.492740440999995</v>
      </c>
      <c r="DD12" s="195">
        <v>299.02210028046301</v>
      </c>
      <c r="DE12" s="195">
        <v>189.549132461244</v>
      </c>
      <c r="DF12" s="196">
        <v>82.319371295498996</v>
      </c>
      <c r="DG12" s="241"/>
      <c r="DH12" s="573"/>
      <c r="DI12" s="133">
        <v>267.26566319699998</v>
      </c>
      <c r="DJ12" s="134">
        <v>173.99675034500001</v>
      </c>
      <c r="DK12" s="135">
        <v>78.565937581</v>
      </c>
      <c r="DL12" s="195">
        <v>287.59994630049999</v>
      </c>
      <c r="DM12" s="195">
        <v>182.40818398761601</v>
      </c>
      <c r="DN12" s="196">
        <v>82.202110526279995</v>
      </c>
      <c r="DO12" s="241"/>
      <c r="DP12" s="573"/>
      <c r="DQ12" s="406">
        <v>270.55983815799999</v>
      </c>
      <c r="DR12" s="6">
        <v>176.54619286799999</v>
      </c>
      <c r="DS12" s="407">
        <v>80.922701502999999</v>
      </c>
      <c r="DT12" s="195">
        <v>286.78962383747398</v>
      </c>
      <c r="DU12" s="195">
        <v>183.07720326952301</v>
      </c>
      <c r="DV12" s="196">
        <v>81.494401997352995</v>
      </c>
      <c r="DW12" s="241"/>
      <c r="DX12" s="573"/>
      <c r="DY12" s="406">
        <v>269.62369946500002</v>
      </c>
      <c r="DZ12" s="6">
        <v>175.78722158900001</v>
      </c>
      <c r="EA12" s="407">
        <v>80.639754547999999</v>
      </c>
      <c r="EB12" s="195">
        <v>298.08349306906098</v>
      </c>
      <c r="EC12" s="195">
        <v>189.977362657458</v>
      </c>
      <c r="ED12" s="196">
        <v>81.010921526280001</v>
      </c>
      <c r="EE12" s="241"/>
    </row>
    <row r="13" spans="1:135" x14ac:dyDescent="0.25">
      <c r="A13" s="139" t="s">
        <v>184</v>
      </c>
      <c r="B13" s="224" t="s">
        <v>234</v>
      </c>
      <c r="C13" s="613"/>
      <c r="D13" s="125" t="s">
        <v>208</v>
      </c>
      <c r="E13" s="125">
        <v>1.5100961114540163</v>
      </c>
      <c r="F13" s="126" t="s">
        <v>179</v>
      </c>
      <c r="G13" s="187"/>
      <c r="H13" s="605"/>
      <c r="I13" s="133">
        <v>412.93488051399999</v>
      </c>
      <c r="J13" s="134">
        <v>226.03095906900001</v>
      </c>
      <c r="K13" s="135">
        <v>87.631945736000006</v>
      </c>
      <c r="L13" s="195">
        <v>314.85679895590903</v>
      </c>
      <c r="M13" s="195">
        <v>195.833006554847</v>
      </c>
      <c r="N13" s="196">
        <v>85.752851159103002</v>
      </c>
      <c r="O13" s="187"/>
      <c r="P13" s="602"/>
      <c r="Q13" s="133">
        <v>348.39080146600003</v>
      </c>
      <c r="R13" s="134">
        <v>212.440298176</v>
      </c>
      <c r="S13" s="135">
        <v>84.576719646000001</v>
      </c>
      <c r="T13" s="209">
        <v>304.21860618699498</v>
      </c>
      <c r="U13" s="210">
        <v>198.887720472366</v>
      </c>
      <c r="V13" s="210">
        <v>85.473635679571998</v>
      </c>
      <c r="W13" s="241"/>
      <c r="X13" s="573"/>
      <c r="Y13" s="133">
        <v>347.17893974399999</v>
      </c>
      <c r="Z13" s="134">
        <v>211.34913788099999</v>
      </c>
      <c r="AA13" s="135">
        <v>83.502093529000007</v>
      </c>
      <c r="AB13" s="195">
        <v>303.00203910616699</v>
      </c>
      <c r="AC13" s="195">
        <v>197.79016013418399</v>
      </c>
      <c r="AD13" s="196">
        <v>84.404088940942998</v>
      </c>
      <c r="AE13" s="241"/>
      <c r="AF13" s="573"/>
      <c r="AG13" s="133">
        <v>350.25733537600001</v>
      </c>
      <c r="AH13" s="134">
        <v>212.22977097899999</v>
      </c>
      <c r="AI13" s="135">
        <v>83.829162924664999</v>
      </c>
      <c r="AJ13" s="195">
        <v>305.30573295618399</v>
      </c>
      <c r="AK13" s="195">
        <v>191.514120481444</v>
      </c>
      <c r="AL13" s="196">
        <v>82.310332205999998</v>
      </c>
      <c r="AM13" s="241"/>
      <c r="AN13" s="573"/>
      <c r="AO13" s="133">
        <v>358.55145639300002</v>
      </c>
      <c r="AP13" s="134">
        <v>217.10016912399999</v>
      </c>
      <c r="AQ13" s="135">
        <v>84.081270344999993</v>
      </c>
      <c r="AR13" s="195">
        <v>307.60601214366301</v>
      </c>
      <c r="AS13" s="195">
        <v>190.90466302866801</v>
      </c>
      <c r="AT13" s="196">
        <v>84.804038415511002</v>
      </c>
      <c r="AU13" s="241"/>
      <c r="AV13" s="573"/>
      <c r="AW13" s="133">
        <v>357.75242566700001</v>
      </c>
      <c r="AX13" s="134">
        <v>216.26097383800001</v>
      </c>
      <c r="AY13" s="135">
        <v>83.332425461</v>
      </c>
      <c r="AZ13" s="195">
        <v>289.27469750544998</v>
      </c>
      <c r="BA13" s="195">
        <v>182.96852953760001</v>
      </c>
      <c r="BB13" s="196">
        <v>81.077575492004996</v>
      </c>
      <c r="BC13" s="241"/>
      <c r="BD13" s="573"/>
      <c r="BE13" s="133">
        <v>366.20892677299997</v>
      </c>
      <c r="BF13" s="134">
        <v>221.4954295</v>
      </c>
      <c r="BG13" s="135">
        <v>85.766298225</v>
      </c>
      <c r="BH13" s="195">
        <v>294.99445682160399</v>
      </c>
      <c r="BI13" s="195">
        <v>188.6713589</v>
      </c>
      <c r="BJ13" s="196">
        <v>83.344891935019007</v>
      </c>
      <c r="BK13" s="241"/>
      <c r="BL13" s="573"/>
      <c r="BM13" s="133">
        <v>374.15202711799998</v>
      </c>
      <c r="BN13" s="134">
        <v>226.44619114899999</v>
      </c>
      <c r="BO13" s="135">
        <v>88.032039006000005</v>
      </c>
      <c r="BP13" s="195">
        <v>315.33621154186199</v>
      </c>
      <c r="BQ13" s="195">
        <v>199.58731504988299</v>
      </c>
      <c r="BR13" s="196">
        <v>88.005826397554998</v>
      </c>
      <c r="BS13" s="241"/>
      <c r="BT13" s="573"/>
      <c r="BU13" s="133">
        <v>372.78272618900002</v>
      </c>
      <c r="BV13" s="134">
        <v>227.56943630399999</v>
      </c>
      <c r="BW13" s="135">
        <v>86.605942330999994</v>
      </c>
      <c r="BX13" s="195">
        <v>315.25500785055402</v>
      </c>
      <c r="BY13" s="195">
        <v>198.96826001439399</v>
      </c>
      <c r="BZ13" s="196">
        <v>87.252846408837996</v>
      </c>
      <c r="CA13" s="241"/>
      <c r="CB13" s="573"/>
      <c r="CC13" s="133">
        <v>370.53120685499999</v>
      </c>
      <c r="CD13" s="134">
        <v>227.107141864</v>
      </c>
      <c r="CE13" s="135">
        <v>87.926362353000002</v>
      </c>
      <c r="CF13" s="195">
        <v>300.59380382682099</v>
      </c>
      <c r="CG13" s="195">
        <v>189.57023956592801</v>
      </c>
      <c r="CH13" s="196">
        <v>86.811335406599994</v>
      </c>
      <c r="CI13" s="241"/>
      <c r="CJ13" s="573"/>
      <c r="CK13" s="133">
        <v>364.39747501599999</v>
      </c>
      <c r="CL13" s="134">
        <v>222.39294239500001</v>
      </c>
      <c r="CM13" s="135">
        <v>84.180756285000001</v>
      </c>
      <c r="CN13" s="195">
        <v>290.15034400535302</v>
      </c>
      <c r="CO13" s="195">
        <v>184.40742094697001</v>
      </c>
      <c r="CP13" s="196">
        <v>80.767019039505996</v>
      </c>
      <c r="CQ13" s="241"/>
      <c r="CR13" s="573"/>
      <c r="CS13" s="133">
        <v>360.12621885099998</v>
      </c>
      <c r="CT13" s="134">
        <v>220.50459745500001</v>
      </c>
      <c r="CU13" s="135">
        <v>84.453850994000007</v>
      </c>
      <c r="CV13" s="195">
        <v>300.03825872679801</v>
      </c>
      <c r="CW13" s="195">
        <v>191.27037610166599</v>
      </c>
      <c r="CX13" s="196">
        <v>81.320686310854995</v>
      </c>
      <c r="CY13" s="241"/>
      <c r="CZ13" s="573"/>
      <c r="DA13" s="133">
        <v>354.82654303599998</v>
      </c>
      <c r="DB13" s="134">
        <v>217.093722789</v>
      </c>
      <c r="DC13" s="135">
        <v>82.399102213000006</v>
      </c>
      <c r="DD13" s="195">
        <v>299.02210028046301</v>
      </c>
      <c r="DE13" s="195">
        <v>189.549132461244</v>
      </c>
      <c r="DF13" s="196">
        <v>82.319371295498996</v>
      </c>
      <c r="DG13" s="241"/>
      <c r="DH13" s="573"/>
      <c r="DI13" s="133">
        <v>356.263537703</v>
      </c>
      <c r="DJ13" s="134">
        <v>217.76524685300001</v>
      </c>
      <c r="DK13" s="135">
        <v>81.933968734999993</v>
      </c>
      <c r="DL13" s="195">
        <v>287.59994630049999</v>
      </c>
      <c r="DM13" s="195">
        <v>182.40818398761601</v>
      </c>
      <c r="DN13" s="196">
        <v>82.202110526279995</v>
      </c>
      <c r="DO13" s="241"/>
      <c r="DP13" s="573"/>
      <c r="DQ13" s="406">
        <v>358.605857469</v>
      </c>
      <c r="DR13" s="6">
        <v>219.74028487699999</v>
      </c>
      <c r="DS13" s="407">
        <v>83.458358622000006</v>
      </c>
      <c r="DT13" s="195">
        <v>286.78962383747398</v>
      </c>
      <c r="DU13" s="195">
        <v>183.07720326952301</v>
      </c>
      <c r="DV13" s="196">
        <v>81.494401997352995</v>
      </c>
      <c r="DW13" s="241"/>
      <c r="DX13" s="573"/>
      <c r="DY13" s="406">
        <v>355.66641733699998</v>
      </c>
      <c r="DZ13" s="6">
        <v>218.001457555</v>
      </c>
      <c r="EA13" s="407">
        <v>82.694585762000003</v>
      </c>
      <c r="EB13" s="195">
        <v>298.08349306906098</v>
      </c>
      <c r="EC13" s="195">
        <v>189.977362657458</v>
      </c>
      <c r="ED13" s="196">
        <v>81.010921526280001</v>
      </c>
      <c r="EE13" s="241"/>
    </row>
    <row r="14" spans="1:135" x14ac:dyDescent="0.25">
      <c r="A14" s="220" t="s">
        <v>185</v>
      </c>
      <c r="B14" s="225" t="s">
        <v>23</v>
      </c>
      <c r="C14" s="614"/>
      <c r="D14" s="83" t="s">
        <v>209</v>
      </c>
      <c r="E14" s="83">
        <v>1.5100961114540163</v>
      </c>
      <c r="F14" s="84">
        <v>1.4330279297565309</v>
      </c>
      <c r="G14" s="181"/>
      <c r="H14" s="605"/>
      <c r="I14" s="101">
        <v>404.53670857499998</v>
      </c>
      <c r="J14" s="102">
        <v>292.44906908399997</v>
      </c>
      <c r="K14" s="103">
        <v>57.722212613000004</v>
      </c>
      <c r="L14" s="197">
        <v>314.85679895590903</v>
      </c>
      <c r="M14" s="197">
        <v>195.833006554847</v>
      </c>
      <c r="N14" s="198">
        <v>85.752851159103002</v>
      </c>
      <c r="O14" s="181"/>
      <c r="P14" s="602"/>
      <c r="Q14" s="101">
        <v>415.04317372200001</v>
      </c>
      <c r="R14" s="102">
        <v>302.913596122</v>
      </c>
      <c r="S14" s="103">
        <v>61.341070162999998</v>
      </c>
      <c r="T14" s="211">
        <v>304.21860618699498</v>
      </c>
      <c r="U14" s="212">
        <v>198.887720472366</v>
      </c>
      <c r="V14" s="212">
        <v>85.473635679571998</v>
      </c>
      <c r="W14" s="242"/>
      <c r="X14" s="573"/>
      <c r="Y14" s="101">
        <v>398.07970888099999</v>
      </c>
      <c r="Z14" s="102">
        <v>291.26287273700001</v>
      </c>
      <c r="AA14" s="103">
        <v>60.882524091999997</v>
      </c>
      <c r="AB14" s="197">
        <v>303.00203910616699</v>
      </c>
      <c r="AC14" s="197">
        <v>197.79016013418399</v>
      </c>
      <c r="AD14" s="198">
        <v>84.404088940942998</v>
      </c>
      <c r="AE14" s="242"/>
      <c r="AF14" s="573"/>
      <c r="AG14" s="101">
        <v>523.487369683</v>
      </c>
      <c r="AH14" s="102">
        <v>414.92870591299999</v>
      </c>
      <c r="AI14" s="103">
        <v>83.829162924664999</v>
      </c>
      <c r="AJ14" s="197">
        <v>305.30573295618399</v>
      </c>
      <c r="AK14" s="197">
        <v>191.514120481444</v>
      </c>
      <c r="AL14" s="198">
        <v>174.04717715500001</v>
      </c>
      <c r="AM14" s="242"/>
      <c r="AN14" s="573"/>
      <c r="AO14" s="101">
        <v>541.88989320200005</v>
      </c>
      <c r="AP14" s="102">
        <v>431.14425698899998</v>
      </c>
      <c r="AQ14" s="103">
        <v>178.88689992499999</v>
      </c>
      <c r="AR14" s="197">
        <v>307.60601214366301</v>
      </c>
      <c r="AS14" s="197">
        <v>190.90466302866801</v>
      </c>
      <c r="AT14" s="198">
        <v>84.804038415511002</v>
      </c>
      <c r="AU14" s="242"/>
      <c r="AV14" s="573"/>
      <c r="AW14" s="101">
        <v>559.61752995999996</v>
      </c>
      <c r="AX14" s="102">
        <v>446.678313011</v>
      </c>
      <c r="AY14" s="103">
        <v>182.54977891499999</v>
      </c>
      <c r="AZ14" s="197">
        <v>289.27469750544998</v>
      </c>
      <c r="BA14" s="197">
        <v>182.96852953760001</v>
      </c>
      <c r="BB14" s="198">
        <v>81.077575492004996</v>
      </c>
      <c r="BC14" s="242"/>
      <c r="BD14" s="573"/>
      <c r="BE14" s="101">
        <v>582.32376555899998</v>
      </c>
      <c r="BF14" s="102">
        <v>466.74667699999998</v>
      </c>
      <c r="BG14" s="103">
        <v>189.056579715</v>
      </c>
      <c r="BH14" s="197">
        <v>294.99445682160399</v>
      </c>
      <c r="BI14" s="197">
        <v>188.6713589</v>
      </c>
      <c r="BJ14" s="198">
        <v>83.344891935019007</v>
      </c>
      <c r="BK14" s="242"/>
      <c r="BL14" s="573"/>
      <c r="BM14" s="101">
        <v>606.10848839400001</v>
      </c>
      <c r="BN14" s="102">
        <v>487.74492069399997</v>
      </c>
      <c r="BO14" s="103">
        <v>195.83766686300001</v>
      </c>
      <c r="BP14" s="197">
        <v>315.33621154186199</v>
      </c>
      <c r="BQ14" s="197">
        <v>199.58731504988299</v>
      </c>
      <c r="BR14" s="198">
        <v>88.005826397554998</v>
      </c>
      <c r="BS14" s="242"/>
      <c r="BT14" s="573"/>
      <c r="BU14" s="101">
        <v>557.59008375300004</v>
      </c>
      <c r="BV14" s="102">
        <v>440.644132684</v>
      </c>
      <c r="BW14" s="103">
        <v>145.018594627</v>
      </c>
      <c r="BX14" s="197">
        <v>315.25500785055402</v>
      </c>
      <c r="BY14" s="197">
        <v>198.96826001439399</v>
      </c>
      <c r="BZ14" s="198">
        <v>87.252846408837996</v>
      </c>
      <c r="CA14" s="242"/>
      <c r="CB14" s="573"/>
      <c r="CC14" s="101">
        <v>568.01092016899997</v>
      </c>
      <c r="CD14" s="102">
        <v>451.91377749499998</v>
      </c>
      <c r="CE14" s="103">
        <v>149.28605944700001</v>
      </c>
      <c r="CF14" s="197">
        <v>300.59380382682099</v>
      </c>
      <c r="CG14" s="197">
        <v>189.57023956592801</v>
      </c>
      <c r="CH14" s="198">
        <v>86.811335406599994</v>
      </c>
      <c r="CI14" s="242"/>
      <c r="CJ14" s="573"/>
      <c r="CK14" s="101">
        <v>560.06405081499997</v>
      </c>
      <c r="CL14" s="102">
        <v>445.31863890699998</v>
      </c>
      <c r="CM14" s="103">
        <v>145.41431715799999</v>
      </c>
      <c r="CN14" s="197">
        <v>290.15034400535302</v>
      </c>
      <c r="CO14" s="197">
        <v>184.40742094697001</v>
      </c>
      <c r="CP14" s="198">
        <v>80.767019039505996</v>
      </c>
      <c r="CQ14" s="242"/>
      <c r="CR14" s="573"/>
      <c r="CS14" s="101">
        <v>552.84572399299998</v>
      </c>
      <c r="CT14" s="102">
        <v>439.90825602199999</v>
      </c>
      <c r="CU14" s="103">
        <v>145.04130311899999</v>
      </c>
      <c r="CV14" s="197">
        <v>300.03825872679801</v>
      </c>
      <c r="CW14" s="197">
        <v>191.27037610166599</v>
      </c>
      <c r="CX14" s="198">
        <v>81.320686310854995</v>
      </c>
      <c r="CY14" s="242"/>
      <c r="CZ14" s="573"/>
      <c r="DA14" s="101">
        <v>542.211079391</v>
      </c>
      <c r="DB14" s="102">
        <v>431.45813450999998</v>
      </c>
      <c r="DC14" s="103">
        <v>142.09522915400001</v>
      </c>
      <c r="DD14" s="197">
        <v>299.02210028046301</v>
      </c>
      <c r="DE14" s="197">
        <v>189.549132461244</v>
      </c>
      <c r="DF14" s="198">
        <v>82.319371295498996</v>
      </c>
      <c r="DG14" s="242"/>
      <c r="DH14" s="573"/>
      <c r="DI14" s="101">
        <v>537.27421368600005</v>
      </c>
      <c r="DJ14" s="102">
        <v>427.53205557000001</v>
      </c>
      <c r="DK14" s="103">
        <v>140.664075505</v>
      </c>
      <c r="DL14" s="197">
        <v>287.59994630049999</v>
      </c>
      <c r="DM14" s="197">
        <v>182.40818398761601</v>
      </c>
      <c r="DN14" s="198">
        <v>82.202110526279995</v>
      </c>
      <c r="DO14" s="242"/>
      <c r="DP14" s="573"/>
      <c r="DQ14" s="408">
        <v>553.97919966500001</v>
      </c>
      <c r="DR14" s="409">
        <v>440.561132429</v>
      </c>
      <c r="DS14" s="410">
        <v>144.47496639900001</v>
      </c>
      <c r="DT14" s="197">
        <v>286.78962383747398</v>
      </c>
      <c r="DU14" s="197">
        <v>183.07720326952301</v>
      </c>
      <c r="DV14" s="198">
        <v>81.494401997352995</v>
      </c>
      <c r="DW14" s="242"/>
      <c r="DX14" s="573"/>
      <c r="DY14" s="408">
        <v>547.44171095000002</v>
      </c>
      <c r="DZ14" s="409">
        <v>434.53419655800002</v>
      </c>
      <c r="EA14" s="410">
        <v>142.544876617</v>
      </c>
      <c r="EB14" s="197">
        <v>298.08349306906098</v>
      </c>
      <c r="EC14" s="197">
        <v>189.977362657458</v>
      </c>
      <c r="ED14" s="198">
        <v>81.010921526280001</v>
      </c>
      <c r="EE14" s="242"/>
    </row>
    <row r="15" spans="1:135" ht="3" customHeight="1" x14ac:dyDescent="0.25">
      <c r="A15" s="168"/>
      <c r="B15" s="226"/>
      <c r="C15" s="222"/>
      <c r="D15" s="169"/>
      <c r="E15" s="169"/>
      <c r="F15" s="170"/>
      <c r="G15" s="181"/>
      <c r="H15" s="605"/>
      <c r="I15" s="171"/>
      <c r="J15" s="172"/>
      <c r="K15" s="173"/>
      <c r="L15" s="174"/>
      <c r="M15" s="174"/>
      <c r="N15" s="175"/>
      <c r="O15" s="181"/>
      <c r="P15" s="602"/>
      <c r="Q15" s="171"/>
      <c r="R15" s="172"/>
      <c r="S15" s="173"/>
      <c r="T15" s="176"/>
      <c r="U15" s="174"/>
      <c r="V15" s="174"/>
      <c r="W15" s="242"/>
      <c r="X15" s="573"/>
      <c r="Y15" s="171"/>
      <c r="Z15" s="172"/>
      <c r="AA15" s="173"/>
      <c r="AB15" s="174"/>
      <c r="AC15" s="174"/>
      <c r="AD15" s="175"/>
      <c r="AE15" s="242"/>
      <c r="AF15" s="573"/>
      <c r="AG15" s="171"/>
      <c r="AH15" s="172"/>
      <c r="AI15" s="173"/>
      <c r="AJ15" s="174"/>
      <c r="AK15" s="174"/>
      <c r="AL15" s="175"/>
      <c r="AM15" s="242"/>
      <c r="AN15" s="573"/>
      <c r="AO15" s="171"/>
      <c r="AP15" s="172"/>
      <c r="AQ15" s="173"/>
      <c r="AR15" s="174"/>
      <c r="AS15" s="174"/>
      <c r="AT15" s="175"/>
      <c r="AU15" s="242"/>
      <c r="AV15" s="573"/>
      <c r="AW15" s="171"/>
      <c r="AX15" s="172"/>
      <c r="AY15" s="173"/>
      <c r="AZ15" s="174"/>
      <c r="BA15" s="174"/>
      <c r="BB15" s="175"/>
      <c r="BC15" s="242"/>
      <c r="BD15" s="573"/>
      <c r="BE15" s="171"/>
      <c r="BF15" s="172"/>
      <c r="BG15" s="173"/>
      <c r="BH15" s="174"/>
      <c r="BI15" s="174"/>
      <c r="BJ15" s="175"/>
      <c r="BK15" s="242"/>
      <c r="BL15" s="573"/>
      <c r="BM15" s="171"/>
      <c r="BN15" s="172"/>
      <c r="BO15" s="173"/>
      <c r="BP15" s="174"/>
      <c r="BQ15" s="174"/>
      <c r="BR15" s="175"/>
      <c r="BS15" s="242"/>
      <c r="BT15" s="573"/>
      <c r="BU15" s="171"/>
      <c r="BV15" s="172"/>
      <c r="BW15" s="173"/>
      <c r="BX15" s="174"/>
      <c r="BY15" s="174"/>
      <c r="BZ15" s="175"/>
      <c r="CA15" s="242"/>
      <c r="CB15" s="573"/>
      <c r="CC15" s="171"/>
      <c r="CD15" s="172"/>
      <c r="CE15" s="173"/>
      <c r="CF15" s="174"/>
      <c r="CG15" s="174"/>
      <c r="CH15" s="175"/>
      <c r="CI15" s="242"/>
      <c r="CJ15" s="573"/>
      <c r="CK15" s="171"/>
      <c r="CL15" s="172"/>
      <c r="CM15" s="173"/>
      <c r="CN15" s="174"/>
      <c r="CO15" s="174"/>
      <c r="CP15" s="175"/>
      <c r="CQ15" s="242"/>
      <c r="CR15" s="573"/>
      <c r="CS15" s="171"/>
      <c r="CT15" s="172"/>
      <c r="CU15" s="173"/>
      <c r="CV15" s="174"/>
      <c r="CW15" s="174"/>
      <c r="CX15" s="175"/>
      <c r="CY15" s="242"/>
      <c r="CZ15" s="573"/>
      <c r="DA15" s="171"/>
      <c r="DB15" s="172"/>
      <c r="DC15" s="173"/>
      <c r="DD15" s="174"/>
      <c r="DE15" s="174"/>
      <c r="DF15" s="175"/>
      <c r="DG15" s="242"/>
      <c r="DH15" s="573"/>
      <c r="DI15" s="171"/>
      <c r="DJ15" s="172"/>
      <c r="DK15" s="173"/>
      <c r="DL15" s="174"/>
      <c r="DM15" s="174"/>
      <c r="DN15" s="175"/>
      <c r="DO15" s="242"/>
      <c r="DP15" s="573"/>
      <c r="DQ15" s="171"/>
      <c r="DR15" s="172"/>
      <c r="DS15" s="173"/>
      <c r="DT15" s="174"/>
      <c r="DU15" s="174"/>
      <c r="DV15" s="175"/>
      <c r="DW15" s="242"/>
      <c r="DX15" s="573"/>
      <c r="DY15" s="171"/>
      <c r="DZ15" s="172"/>
      <c r="EA15" s="173"/>
      <c r="EB15" s="174"/>
      <c r="EC15" s="174"/>
      <c r="ED15" s="175"/>
      <c r="EE15" s="242"/>
    </row>
    <row r="16" spans="1:135" x14ac:dyDescent="0.25">
      <c r="A16" s="85" t="s">
        <v>186</v>
      </c>
      <c r="B16" s="227" t="s">
        <v>235</v>
      </c>
      <c r="C16" s="612" t="s">
        <v>119</v>
      </c>
      <c r="D16" s="86" t="s">
        <v>209</v>
      </c>
      <c r="E16" s="86">
        <v>1.5100961114540163</v>
      </c>
      <c r="F16" s="87">
        <v>1.3734683359510527</v>
      </c>
      <c r="G16" s="188"/>
      <c r="H16" s="605"/>
      <c r="I16" s="107">
        <v>289.33174746700001</v>
      </c>
      <c r="J16" s="108">
        <v>189.36169900100001</v>
      </c>
      <c r="K16" s="109">
        <v>112.84633765700001</v>
      </c>
      <c r="L16" s="200">
        <v>270.77573770503199</v>
      </c>
      <c r="M16" s="201">
        <v>156.32172327696799</v>
      </c>
      <c r="N16" s="202">
        <v>95.024908971952996</v>
      </c>
      <c r="O16" s="188"/>
      <c r="P16" s="602"/>
      <c r="Q16" s="107">
        <v>291.49568491799999</v>
      </c>
      <c r="R16" s="108">
        <v>190.836855611</v>
      </c>
      <c r="S16" s="109">
        <v>113.656727164</v>
      </c>
      <c r="T16" s="200">
        <v>278.91866351652999</v>
      </c>
      <c r="U16" s="201">
        <v>164.13603205438</v>
      </c>
      <c r="V16" s="201">
        <v>95.134075288727999</v>
      </c>
      <c r="W16" s="243"/>
      <c r="X16" s="573"/>
      <c r="Y16" s="107">
        <v>267.94559087800002</v>
      </c>
      <c r="Z16" s="108">
        <v>176.11472813500001</v>
      </c>
      <c r="AA16" s="109">
        <v>105.827360228</v>
      </c>
      <c r="AB16" s="200">
        <v>263.03372975120197</v>
      </c>
      <c r="AC16" s="201">
        <v>155.36299993000199</v>
      </c>
      <c r="AD16" s="202">
        <v>90.664928226929007</v>
      </c>
      <c r="AE16" s="243"/>
      <c r="AF16" s="573"/>
      <c r="AG16" s="107">
        <v>267.74235093599998</v>
      </c>
      <c r="AH16" s="108">
        <v>175.353202509</v>
      </c>
      <c r="AI16" s="109">
        <v>104.452966105</v>
      </c>
      <c r="AJ16" s="200">
        <v>270.16759647002601</v>
      </c>
      <c r="AK16" s="201">
        <v>161.689817957927</v>
      </c>
      <c r="AL16" s="202">
        <v>90.877026933305999</v>
      </c>
      <c r="AM16" s="243"/>
      <c r="AN16" s="573"/>
      <c r="AO16" s="107">
        <v>269.99992539800002</v>
      </c>
      <c r="AP16" s="108">
        <v>176.823246998</v>
      </c>
      <c r="AQ16" s="109">
        <v>105.283584819</v>
      </c>
      <c r="AR16" s="200">
        <v>271.49223952911899</v>
      </c>
      <c r="AS16" s="201">
        <v>163.22881117996701</v>
      </c>
      <c r="AT16" s="202">
        <v>94.085379991459007</v>
      </c>
      <c r="AU16" s="243"/>
      <c r="AV16" s="573"/>
      <c r="AW16" s="107">
        <v>271.73966969100002</v>
      </c>
      <c r="AX16" s="108">
        <v>177.63803248400001</v>
      </c>
      <c r="AY16" s="109">
        <v>105.48332747000001</v>
      </c>
      <c r="AZ16" s="200">
        <v>268.31979965189799</v>
      </c>
      <c r="BA16" s="201">
        <v>163.84544754631</v>
      </c>
      <c r="BB16" s="202">
        <v>94.125158363248005</v>
      </c>
      <c r="BC16" s="243"/>
      <c r="BD16" s="573"/>
      <c r="BE16" s="107">
        <v>275.949075972</v>
      </c>
      <c r="BF16" s="108">
        <v>180.67410248799999</v>
      </c>
      <c r="BG16" s="109">
        <v>107.263507961</v>
      </c>
      <c r="BH16" s="200">
        <v>276.70011712763801</v>
      </c>
      <c r="BI16" s="201">
        <v>164.82367806564599</v>
      </c>
      <c r="BJ16" s="202">
        <v>96.381105970232994</v>
      </c>
      <c r="BK16" s="243"/>
      <c r="BL16" s="573"/>
      <c r="BM16" s="107">
        <v>240.74654988699999</v>
      </c>
      <c r="BN16" s="108">
        <v>148.405806678</v>
      </c>
      <c r="BO16" s="109">
        <v>58.228803755000001</v>
      </c>
      <c r="BP16" s="200">
        <v>279.31345869137198</v>
      </c>
      <c r="BQ16" s="201">
        <v>165.32949928843999</v>
      </c>
      <c r="BR16" s="202">
        <v>98.182575486345996</v>
      </c>
      <c r="BS16" s="243"/>
      <c r="BT16" s="573"/>
      <c r="BU16" s="107">
        <v>226.12145672299999</v>
      </c>
      <c r="BV16" s="108">
        <v>141.04533685499999</v>
      </c>
      <c r="BW16" s="109">
        <v>51.898617819999998</v>
      </c>
      <c r="BX16" s="200">
        <v>266.48130742213402</v>
      </c>
      <c r="BY16" s="201">
        <v>162.20164360060301</v>
      </c>
      <c r="BZ16" s="202">
        <v>97.199941971545996</v>
      </c>
      <c r="CA16" s="243"/>
      <c r="CB16" s="573"/>
      <c r="CC16" s="107">
        <v>227.409723216</v>
      </c>
      <c r="CD16" s="108">
        <v>142.53847707899999</v>
      </c>
      <c r="CE16" s="109">
        <v>53.834643575000001</v>
      </c>
      <c r="CF16" s="200">
        <v>262.11581442849598</v>
      </c>
      <c r="CG16" s="201">
        <v>161.45072180297399</v>
      </c>
      <c r="CH16" s="202">
        <v>98.840527787593004</v>
      </c>
      <c r="CI16" s="243"/>
      <c r="CJ16" s="573"/>
      <c r="CK16" s="107">
        <v>223.719834851</v>
      </c>
      <c r="CL16" s="108">
        <v>139.24949918300001</v>
      </c>
      <c r="CM16" s="109">
        <v>50.588620091000003</v>
      </c>
      <c r="CN16" s="200">
        <v>263.88393237386299</v>
      </c>
      <c r="CO16" s="201">
        <v>155.015241222665</v>
      </c>
      <c r="CP16" s="202">
        <v>96.387113615157006</v>
      </c>
      <c r="CQ16" s="243"/>
      <c r="CR16" s="573"/>
      <c r="CS16" s="107">
        <v>223.08449664</v>
      </c>
      <c r="CT16" s="108">
        <v>139.37625747300001</v>
      </c>
      <c r="CU16" s="109">
        <v>51.730152615000002</v>
      </c>
      <c r="CV16" s="200">
        <v>267.65674164925298</v>
      </c>
      <c r="CW16" s="201">
        <v>154.859408971443</v>
      </c>
      <c r="CX16" s="202">
        <v>96.467275764001997</v>
      </c>
      <c r="CY16" s="243"/>
      <c r="CZ16" s="573"/>
      <c r="DA16" s="107">
        <v>220.209316323</v>
      </c>
      <c r="DB16" s="108">
        <v>137.247458118</v>
      </c>
      <c r="DC16" s="109">
        <v>50.174919629999998</v>
      </c>
      <c r="DD16" s="200">
        <v>259.74588166671498</v>
      </c>
      <c r="DE16" s="201">
        <v>155.96101822319</v>
      </c>
      <c r="DF16" s="202">
        <v>92.141257476470003</v>
      </c>
      <c r="DG16" s="243"/>
      <c r="DH16" s="573"/>
      <c r="DI16" s="107">
        <v>219.858362277</v>
      </c>
      <c r="DJ16" s="108">
        <v>136.78708943999999</v>
      </c>
      <c r="DK16" s="109">
        <v>49.598201953</v>
      </c>
      <c r="DL16" s="200">
        <v>258.13006534212502</v>
      </c>
      <c r="DM16" s="201">
        <v>159.04885350000001</v>
      </c>
      <c r="DN16" s="202">
        <v>92.017643557544005</v>
      </c>
      <c r="DO16" s="243"/>
      <c r="DP16" s="573"/>
      <c r="DQ16" s="411">
        <v>242.31563126899999</v>
      </c>
      <c r="DR16" s="412">
        <v>152.39669013400001</v>
      </c>
      <c r="DS16" s="413">
        <v>63.002406882999999</v>
      </c>
      <c r="DT16" s="200">
        <v>277.34301907370298</v>
      </c>
      <c r="DU16" s="201">
        <v>165.93708722651601</v>
      </c>
      <c r="DV16" s="202">
        <v>99.415233516035002</v>
      </c>
      <c r="DW16" s="243"/>
      <c r="DX16" s="573"/>
      <c r="DY16" s="411">
        <v>241.60777363299999</v>
      </c>
      <c r="DZ16" s="412">
        <v>151.71816659500001</v>
      </c>
      <c r="EA16" s="413">
        <v>62.330067982999999</v>
      </c>
      <c r="EB16" s="200">
        <v>276.74700237136602</v>
      </c>
      <c r="EC16" s="201">
        <v>160.965918524416</v>
      </c>
      <c r="ED16" s="202">
        <v>97.437737623583004</v>
      </c>
      <c r="EE16" s="243"/>
    </row>
    <row r="17" spans="1:135" x14ac:dyDescent="0.25">
      <c r="A17" s="85" t="s">
        <v>187</v>
      </c>
      <c r="B17" s="227" t="s">
        <v>236</v>
      </c>
      <c r="C17" s="613"/>
      <c r="D17" s="88" t="s">
        <v>209</v>
      </c>
      <c r="E17" s="88">
        <v>1.5100961114540163</v>
      </c>
      <c r="F17" s="89">
        <v>1.4005981747368907</v>
      </c>
      <c r="G17" s="188"/>
      <c r="H17" s="605"/>
      <c r="I17" s="113">
        <v>375.42008438099998</v>
      </c>
      <c r="J17" s="114">
        <v>252.080210639</v>
      </c>
      <c r="K17" s="115">
        <v>123.78861541400001</v>
      </c>
      <c r="L17" s="203">
        <v>270.77573770503199</v>
      </c>
      <c r="M17" s="195">
        <v>156.32172327696799</v>
      </c>
      <c r="N17" s="196">
        <v>95.024908971952996</v>
      </c>
      <c r="O17" s="188"/>
      <c r="P17" s="602"/>
      <c r="Q17" s="113">
        <v>377.11795300300003</v>
      </c>
      <c r="R17" s="114">
        <v>253.09839385500001</v>
      </c>
      <c r="S17" s="115">
        <v>124.926549679</v>
      </c>
      <c r="T17" s="203">
        <v>278.91866351652999</v>
      </c>
      <c r="U17" s="195">
        <v>164.13603205438</v>
      </c>
      <c r="V17" s="195">
        <v>95.134075288727999</v>
      </c>
      <c r="W17" s="243"/>
      <c r="X17" s="573"/>
      <c r="Y17" s="113">
        <v>352.609799662</v>
      </c>
      <c r="Z17" s="114">
        <v>237.130748657</v>
      </c>
      <c r="AA17" s="115">
        <v>117.86585804800001</v>
      </c>
      <c r="AB17" s="203">
        <v>263.03372975120197</v>
      </c>
      <c r="AC17" s="195">
        <v>155.36299993000199</v>
      </c>
      <c r="AD17" s="196">
        <v>90.664928226929007</v>
      </c>
      <c r="AE17" s="243"/>
      <c r="AF17" s="573"/>
      <c r="AG17" s="113">
        <v>371.10685598100002</v>
      </c>
      <c r="AH17" s="114">
        <v>253.95441904</v>
      </c>
      <c r="AI17" s="115">
        <v>124.412237351</v>
      </c>
      <c r="AJ17" s="203">
        <v>270.16759647002601</v>
      </c>
      <c r="AK17" s="195">
        <v>161.689817957927</v>
      </c>
      <c r="AL17" s="196">
        <v>90.877026933305999</v>
      </c>
      <c r="AM17" s="243"/>
      <c r="AN17" s="573"/>
      <c r="AO17" s="113">
        <v>375.35478390200001</v>
      </c>
      <c r="AP17" s="114">
        <v>257.38095751399999</v>
      </c>
      <c r="AQ17" s="115">
        <v>125.778851612</v>
      </c>
      <c r="AR17" s="203">
        <v>271.49223952911899</v>
      </c>
      <c r="AS17" s="195">
        <v>163.22881117996701</v>
      </c>
      <c r="AT17" s="196">
        <v>94.085379991459007</v>
      </c>
      <c r="AU17" s="243"/>
      <c r="AV17" s="573"/>
      <c r="AW17" s="113">
        <v>377.29701764100002</v>
      </c>
      <c r="AX17" s="114">
        <v>258.40816154599997</v>
      </c>
      <c r="AY17" s="115">
        <v>125.70103492600001</v>
      </c>
      <c r="AZ17" s="203">
        <v>268.31979965189799</v>
      </c>
      <c r="BA17" s="195">
        <v>163.84544754631</v>
      </c>
      <c r="BB17" s="196">
        <v>94.125158363248005</v>
      </c>
      <c r="BC17" s="243"/>
      <c r="BD17" s="573"/>
      <c r="BE17" s="113">
        <v>383.116137412</v>
      </c>
      <c r="BF17" s="114">
        <v>262.74807273800002</v>
      </c>
      <c r="BG17" s="115">
        <v>128.25107416399999</v>
      </c>
      <c r="BH17" s="203">
        <v>276.70011712763801</v>
      </c>
      <c r="BI17" s="195">
        <v>164.82367806564599</v>
      </c>
      <c r="BJ17" s="196">
        <v>96.381105970232994</v>
      </c>
      <c r="BK17" s="243"/>
      <c r="BL17" s="573"/>
      <c r="BM17" s="113">
        <v>389.17381507099998</v>
      </c>
      <c r="BN17" s="114">
        <v>267.13561454000001</v>
      </c>
      <c r="BO17" s="115">
        <v>130.82391430800001</v>
      </c>
      <c r="BP17" s="203">
        <v>279.31345869137198</v>
      </c>
      <c r="BQ17" s="195">
        <v>165.32949928843999</v>
      </c>
      <c r="BR17" s="196">
        <v>98.182575486345996</v>
      </c>
      <c r="BS17" s="243"/>
      <c r="BT17" s="573"/>
      <c r="BU17" s="113">
        <v>385.48379944599998</v>
      </c>
      <c r="BV17" s="114">
        <v>264.85492892399998</v>
      </c>
      <c r="BW17" s="115">
        <v>129.70899811999999</v>
      </c>
      <c r="BX17" s="203">
        <v>266.48130742213402</v>
      </c>
      <c r="BY17" s="195">
        <v>162.20164360060301</v>
      </c>
      <c r="BZ17" s="196">
        <v>97.199941971545996</v>
      </c>
      <c r="CA17" s="243"/>
      <c r="CB17" s="573"/>
      <c r="CC17" s="113">
        <v>379.13568286499998</v>
      </c>
      <c r="CD17" s="114">
        <v>259.60001858300001</v>
      </c>
      <c r="CE17" s="115">
        <v>130.21617754499999</v>
      </c>
      <c r="CF17" s="203">
        <v>262.11581442849598</v>
      </c>
      <c r="CG17" s="195">
        <v>161.45072180297399</v>
      </c>
      <c r="CH17" s="196">
        <v>98.840527787593004</v>
      </c>
      <c r="CI17" s="243"/>
      <c r="CJ17" s="573"/>
      <c r="CK17" s="113">
        <v>375.71402515300002</v>
      </c>
      <c r="CL17" s="114">
        <v>256.51018584600001</v>
      </c>
      <c r="CM17" s="115">
        <v>126.899983987</v>
      </c>
      <c r="CN17" s="203">
        <v>263.88393237386299</v>
      </c>
      <c r="CO17" s="195">
        <v>155.015241222665</v>
      </c>
      <c r="CP17" s="196">
        <v>96.387113615157006</v>
      </c>
      <c r="CQ17" s="243"/>
      <c r="CR17" s="573"/>
      <c r="CS17" s="113">
        <v>372.610221357</v>
      </c>
      <c r="CT17" s="114">
        <v>255.21157328000001</v>
      </c>
      <c r="CU17" s="115">
        <v>127.006168097</v>
      </c>
      <c r="CV17" s="203">
        <v>267.65674164925298</v>
      </c>
      <c r="CW17" s="195">
        <v>154.859408971443</v>
      </c>
      <c r="CX17" s="196">
        <v>96.467275764001997</v>
      </c>
      <c r="CY17" s="243"/>
      <c r="CZ17" s="573"/>
      <c r="DA17" s="113">
        <v>366.993671318</v>
      </c>
      <c r="DB17" s="114">
        <v>251.43739764599999</v>
      </c>
      <c r="DC17" s="115">
        <v>124.761461599</v>
      </c>
      <c r="DD17" s="203">
        <v>259.74588166671498</v>
      </c>
      <c r="DE17" s="195">
        <v>155.96101822319</v>
      </c>
      <c r="DF17" s="196">
        <v>92.141257476470003</v>
      </c>
      <c r="DG17" s="243"/>
      <c r="DH17" s="573"/>
      <c r="DI17" s="113">
        <v>365.35691510800001</v>
      </c>
      <c r="DJ17" s="114">
        <v>250.321201554</v>
      </c>
      <c r="DK17" s="115">
        <v>124.04024297799999</v>
      </c>
      <c r="DL17" s="203">
        <v>258.13006534212502</v>
      </c>
      <c r="DM17" s="195">
        <v>159.04885350000001</v>
      </c>
      <c r="DN17" s="196">
        <v>92.017643557544005</v>
      </c>
      <c r="DO17" s="243"/>
      <c r="DP17" s="573"/>
      <c r="DQ17" s="414">
        <v>387.96116696299998</v>
      </c>
      <c r="DR17" s="167">
        <v>265.78346975599999</v>
      </c>
      <c r="DS17" s="415">
        <v>131.559360865</v>
      </c>
      <c r="DT17" s="203">
        <v>277.34301907370298</v>
      </c>
      <c r="DU17" s="195">
        <v>165.93708722651601</v>
      </c>
      <c r="DV17" s="196">
        <v>99.415233516035002</v>
      </c>
      <c r="DW17" s="243"/>
      <c r="DX17" s="573"/>
      <c r="DY17" s="414">
        <v>385.62482118100002</v>
      </c>
      <c r="DZ17" s="167">
        <v>264.114751259</v>
      </c>
      <c r="EA17" s="415">
        <v>130.38624269100001</v>
      </c>
      <c r="EB17" s="203">
        <v>276.74700237136602</v>
      </c>
      <c r="EC17" s="195">
        <v>160.965918524416</v>
      </c>
      <c r="ED17" s="196">
        <v>97.437737623583004</v>
      </c>
      <c r="EE17" s="243"/>
    </row>
    <row r="18" spans="1:135" x14ac:dyDescent="0.25">
      <c r="A18" s="85" t="s">
        <v>188</v>
      </c>
      <c r="B18" s="227" t="s">
        <v>237</v>
      </c>
      <c r="C18" s="613"/>
      <c r="D18" s="88" t="s">
        <v>209</v>
      </c>
      <c r="E18" s="88">
        <v>1.5100961114540163</v>
      </c>
      <c r="F18" s="89">
        <v>1.4330279297565309</v>
      </c>
      <c r="G18" s="188"/>
      <c r="H18" s="605"/>
      <c r="I18" s="113">
        <v>428.36630717899999</v>
      </c>
      <c r="J18" s="114">
        <v>286.22717605399998</v>
      </c>
      <c r="K18" s="115">
        <v>99.071840436000002</v>
      </c>
      <c r="L18" s="203">
        <v>270.77573770503199</v>
      </c>
      <c r="M18" s="195">
        <v>156.32172327696799</v>
      </c>
      <c r="N18" s="196">
        <v>95.024908971952996</v>
      </c>
      <c r="O18" s="188"/>
      <c r="P18" s="602"/>
      <c r="Q18" s="113">
        <v>429.59807094400003</v>
      </c>
      <c r="R18" s="114">
        <v>287.364630659</v>
      </c>
      <c r="S18" s="115">
        <v>99.632624758999995</v>
      </c>
      <c r="T18" s="203">
        <v>278.91866351652999</v>
      </c>
      <c r="U18" s="195">
        <v>164.13603205438</v>
      </c>
      <c r="V18" s="195">
        <v>95.134075288727999</v>
      </c>
      <c r="W18" s="243"/>
      <c r="X18" s="573"/>
      <c r="Y18" s="113">
        <v>409.025480055</v>
      </c>
      <c r="Z18" s="114">
        <v>273.77337145899997</v>
      </c>
      <c r="AA18" s="115">
        <v>95.481066631999994</v>
      </c>
      <c r="AB18" s="203">
        <v>263.03372975120197</v>
      </c>
      <c r="AC18" s="195">
        <v>155.36299993000199</v>
      </c>
      <c r="AD18" s="196">
        <v>90.664928226929007</v>
      </c>
      <c r="AE18" s="243"/>
      <c r="AF18" s="573"/>
      <c r="AG18" s="113">
        <v>409.31193501799999</v>
      </c>
      <c r="AH18" s="114">
        <v>273.51818031699997</v>
      </c>
      <c r="AI18" s="115">
        <v>93.778609454999994</v>
      </c>
      <c r="AJ18" s="203">
        <v>270.16759647002601</v>
      </c>
      <c r="AK18" s="195">
        <v>161.689817957927</v>
      </c>
      <c r="AL18" s="196">
        <v>90.877026933305999</v>
      </c>
      <c r="AM18" s="243"/>
      <c r="AN18" s="573"/>
      <c r="AO18" s="113">
        <v>412.58982999800003</v>
      </c>
      <c r="AP18" s="114">
        <v>275.79244561399997</v>
      </c>
      <c r="AQ18" s="115">
        <v>94.289944008999996</v>
      </c>
      <c r="AR18" s="203">
        <v>271.49223952911899</v>
      </c>
      <c r="AS18" s="195">
        <v>163.22881117996701</v>
      </c>
      <c r="AT18" s="196">
        <v>94.085379991459007</v>
      </c>
      <c r="AU18" s="243"/>
      <c r="AV18" s="573"/>
      <c r="AW18" s="113">
        <v>414.65111510100002</v>
      </c>
      <c r="AX18" s="114">
        <v>277.01960109100003</v>
      </c>
      <c r="AY18" s="115">
        <v>94.190147100999994</v>
      </c>
      <c r="AZ18" s="203">
        <v>268.31979965189799</v>
      </c>
      <c r="BA18" s="195">
        <v>163.84544754631</v>
      </c>
      <c r="BB18" s="196">
        <v>94.125158363248005</v>
      </c>
      <c r="BC18" s="243"/>
      <c r="BD18" s="573"/>
      <c r="BE18" s="113">
        <v>419.84489802799999</v>
      </c>
      <c r="BF18" s="114">
        <v>280.86400245900001</v>
      </c>
      <c r="BG18" s="115">
        <v>96.374131026000001</v>
      </c>
      <c r="BH18" s="203">
        <v>276.70011712763801</v>
      </c>
      <c r="BI18" s="195">
        <v>164.82367806564599</v>
      </c>
      <c r="BJ18" s="196">
        <v>96.381105970232994</v>
      </c>
      <c r="BK18" s="243"/>
      <c r="BL18" s="573"/>
      <c r="BM18" s="113">
        <v>427.152300029</v>
      </c>
      <c r="BN18" s="114">
        <v>285.97056287300001</v>
      </c>
      <c r="BO18" s="115">
        <v>98.722593180000004</v>
      </c>
      <c r="BP18" s="203">
        <v>279.31345869137198</v>
      </c>
      <c r="BQ18" s="195">
        <v>165.32949928843999</v>
      </c>
      <c r="BR18" s="196">
        <v>98.182575486345996</v>
      </c>
      <c r="BS18" s="243"/>
      <c r="BT18" s="573"/>
      <c r="BU18" s="113">
        <v>434.90991072600002</v>
      </c>
      <c r="BV18" s="114">
        <v>290.53401610200001</v>
      </c>
      <c r="BW18" s="115">
        <v>105.094911946</v>
      </c>
      <c r="BX18" s="203">
        <v>266.48130742213402</v>
      </c>
      <c r="BY18" s="195">
        <v>162.20164360060301</v>
      </c>
      <c r="BZ18" s="196">
        <v>97.199941971545996</v>
      </c>
      <c r="CA18" s="243"/>
      <c r="CB18" s="573"/>
      <c r="CC18" s="113">
        <v>435.65351002099999</v>
      </c>
      <c r="CD18" s="114">
        <v>291.573976442</v>
      </c>
      <c r="CE18" s="115">
        <v>106.962568694</v>
      </c>
      <c r="CF18" s="203">
        <v>262.11581442849598</v>
      </c>
      <c r="CG18" s="195">
        <v>161.45072180297399</v>
      </c>
      <c r="CH18" s="196">
        <v>98.840527787593004</v>
      </c>
      <c r="CI18" s="243"/>
      <c r="CJ18" s="573"/>
      <c r="CK18" s="113">
        <v>433.690346852</v>
      </c>
      <c r="CL18" s="114">
        <v>289.35475014600001</v>
      </c>
      <c r="CM18" s="115">
        <v>104.06635486099999</v>
      </c>
      <c r="CN18" s="203">
        <v>263.88393237386299</v>
      </c>
      <c r="CO18" s="195">
        <v>155.015241222665</v>
      </c>
      <c r="CP18" s="196">
        <v>96.387113615157006</v>
      </c>
      <c r="CQ18" s="243"/>
      <c r="CR18" s="573"/>
      <c r="CS18" s="113">
        <v>430.91838665699999</v>
      </c>
      <c r="CT18" s="114">
        <v>287.97200457299999</v>
      </c>
      <c r="CU18" s="115">
        <v>104.658140092</v>
      </c>
      <c r="CV18" s="203">
        <v>267.65674164925298</v>
      </c>
      <c r="CW18" s="195">
        <v>154.859408971443</v>
      </c>
      <c r="CX18" s="196">
        <v>96.467275764001997</v>
      </c>
      <c r="CY18" s="243"/>
      <c r="CZ18" s="573"/>
      <c r="DA18" s="113">
        <v>426.66281728500002</v>
      </c>
      <c r="DB18" s="114">
        <v>284.85900014600003</v>
      </c>
      <c r="DC18" s="115">
        <v>102.84582810800001</v>
      </c>
      <c r="DD18" s="203">
        <v>259.74588166671498</v>
      </c>
      <c r="DE18" s="195">
        <v>155.96101822319</v>
      </c>
      <c r="DF18" s="196">
        <v>92.141257476470003</v>
      </c>
      <c r="DG18" s="243"/>
      <c r="DH18" s="573"/>
      <c r="DI18" s="113">
        <v>425.85976578700001</v>
      </c>
      <c r="DJ18" s="114">
        <v>284.23030792200001</v>
      </c>
      <c r="DK18" s="115">
        <v>102.257521879</v>
      </c>
      <c r="DL18" s="203">
        <v>258.13006534212502</v>
      </c>
      <c r="DM18" s="195">
        <v>159.04885350000001</v>
      </c>
      <c r="DN18" s="196">
        <v>92.017643557544005</v>
      </c>
      <c r="DO18" s="243"/>
      <c r="DP18" s="573"/>
      <c r="DQ18" s="414">
        <v>444.220532241</v>
      </c>
      <c r="DR18" s="167">
        <v>296.69123765699999</v>
      </c>
      <c r="DS18" s="415">
        <v>106.864270159</v>
      </c>
      <c r="DT18" s="203">
        <v>277.34301907370298</v>
      </c>
      <c r="DU18" s="195">
        <v>165.93708722651601</v>
      </c>
      <c r="DV18" s="196">
        <v>99.415233516035002</v>
      </c>
      <c r="DW18" s="243"/>
      <c r="DX18" s="573"/>
      <c r="DY18" s="414">
        <v>443.18028721000002</v>
      </c>
      <c r="DZ18" s="167">
        <v>295.82278235899997</v>
      </c>
      <c r="EA18" s="415">
        <v>106.182402764</v>
      </c>
      <c r="EB18" s="203">
        <v>276.74700237136602</v>
      </c>
      <c r="EC18" s="195">
        <v>160.965918524416</v>
      </c>
      <c r="ED18" s="196">
        <v>97.437737623583004</v>
      </c>
      <c r="EE18" s="243"/>
    </row>
    <row r="19" spans="1:135" x14ac:dyDescent="0.25">
      <c r="A19" s="85" t="s">
        <v>239</v>
      </c>
      <c r="B19" s="227" t="s">
        <v>238</v>
      </c>
      <c r="C19" s="613"/>
      <c r="D19" s="88" t="s">
        <v>209</v>
      </c>
      <c r="E19" s="88">
        <v>1.5100961114540163</v>
      </c>
      <c r="F19" s="89">
        <v>1.4005981747368907</v>
      </c>
      <c r="G19" s="188"/>
      <c r="H19" s="605"/>
      <c r="I19" s="113">
        <v>265.88132523899998</v>
      </c>
      <c r="J19" s="114">
        <v>178.977373083</v>
      </c>
      <c r="K19" s="115">
        <v>104.332313734</v>
      </c>
      <c r="L19" s="199">
        <v>270.77573770503199</v>
      </c>
      <c r="M19" s="191">
        <v>156.32172327696799</v>
      </c>
      <c r="N19" s="192">
        <v>95.024908971952996</v>
      </c>
      <c r="O19" s="188"/>
      <c r="P19" s="602"/>
      <c r="Q19" s="113">
        <v>268.27823197800001</v>
      </c>
      <c r="R19" s="114">
        <v>180.11877831300001</v>
      </c>
      <c r="S19" s="115">
        <v>105.027655315</v>
      </c>
      <c r="T19" s="199">
        <v>278.91866351652999</v>
      </c>
      <c r="U19" s="191">
        <v>164.13603205438</v>
      </c>
      <c r="V19" s="191">
        <v>95.134075288727999</v>
      </c>
      <c r="W19" s="243"/>
      <c r="X19" s="573"/>
      <c r="Y19" s="113">
        <v>250.90617440599999</v>
      </c>
      <c r="Z19" s="114">
        <v>168.88245601400001</v>
      </c>
      <c r="AA19" s="115">
        <v>99.146141866999997</v>
      </c>
      <c r="AB19" s="199">
        <v>263.03372975120197</v>
      </c>
      <c r="AC19" s="191">
        <v>155.36299993000199</v>
      </c>
      <c r="AD19" s="192">
        <v>90.664928226929007</v>
      </c>
      <c r="AE19" s="243"/>
      <c r="AF19" s="573"/>
      <c r="AG19" s="113">
        <v>249.95093638099999</v>
      </c>
      <c r="AH19" s="114">
        <v>167.55914994</v>
      </c>
      <c r="AI19" s="115">
        <v>97.371267351</v>
      </c>
      <c r="AJ19" s="199">
        <v>270.16759647002601</v>
      </c>
      <c r="AK19" s="191">
        <v>161.689817957927</v>
      </c>
      <c r="AL19" s="192">
        <v>90.877026933305999</v>
      </c>
      <c r="AM19" s="243"/>
      <c r="AN19" s="573"/>
      <c r="AO19" s="113">
        <v>246.33217126400001</v>
      </c>
      <c r="AP19" s="114">
        <v>163.68082582599999</v>
      </c>
      <c r="AQ19" s="115">
        <v>97.697345514000006</v>
      </c>
      <c r="AR19" s="199">
        <v>271.49223952911899</v>
      </c>
      <c r="AS19" s="191">
        <v>163.22881117996701</v>
      </c>
      <c r="AT19" s="192">
        <v>94.085379991459007</v>
      </c>
      <c r="AU19" s="243"/>
      <c r="AV19" s="573"/>
      <c r="AW19" s="113">
        <v>247.399845838</v>
      </c>
      <c r="AX19" s="114">
        <v>164.014446591</v>
      </c>
      <c r="AY19" s="115">
        <v>97.294853740999997</v>
      </c>
      <c r="AZ19" s="199">
        <v>268.31979965189799</v>
      </c>
      <c r="BA19" s="191">
        <v>163.84544754631</v>
      </c>
      <c r="BB19" s="192">
        <v>94.125158363248005</v>
      </c>
      <c r="BC19" s="243"/>
      <c r="BD19" s="573"/>
      <c r="BE19" s="113">
        <v>250.969479608</v>
      </c>
      <c r="BF19" s="114">
        <v>166.66612624499999</v>
      </c>
      <c r="BG19" s="115">
        <v>99.238865931000007</v>
      </c>
      <c r="BH19" s="199">
        <v>276.70011712763801</v>
      </c>
      <c r="BI19" s="191">
        <v>164.82367806564599</v>
      </c>
      <c r="BJ19" s="192">
        <v>96.381105970232994</v>
      </c>
      <c r="BK19" s="243"/>
      <c r="BL19" s="573"/>
      <c r="BM19" s="113">
        <v>255.05842412999999</v>
      </c>
      <c r="BN19" s="114">
        <v>169.51017029400001</v>
      </c>
      <c r="BO19" s="115">
        <v>100.994798231</v>
      </c>
      <c r="BP19" s="199">
        <v>279.31345869137198</v>
      </c>
      <c r="BQ19" s="191">
        <v>165.32949928843999</v>
      </c>
      <c r="BR19" s="192">
        <v>98.182575486345996</v>
      </c>
      <c r="BS19" s="243"/>
      <c r="BT19" s="573"/>
      <c r="BU19" s="113">
        <v>234.76737964399999</v>
      </c>
      <c r="BV19" s="114">
        <v>151.51731532299999</v>
      </c>
      <c r="BW19" s="115">
        <v>85.577075116000003</v>
      </c>
      <c r="BX19" s="199">
        <v>266.48130742213402</v>
      </c>
      <c r="BY19" s="191">
        <v>162.20164360060301</v>
      </c>
      <c r="BZ19" s="192">
        <v>97.199941971545996</v>
      </c>
      <c r="CA19" s="243"/>
      <c r="CB19" s="573"/>
      <c r="CC19" s="113">
        <v>235.776817325</v>
      </c>
      <c r="CD19" s="114">
        <v>152.826693855</v>
      </c>
      <c r="CE19" s="115">
        <v>87.108323874000007</v>
      </c>
      <c r="CF19" s="199">
        <v>262.11581442849598</v>
      </c>
      <c r="CG19" s="191">
        <v>161.45072180297399</v>
      </c>
      <c r="CH19" s="192">
        <v>98.840527787593004</v>
      </c>
      <c r="CI19" s="243"/>
      <c r="CJ19" s="573"/>
      <c r="CK19" s="113">
        <v>234.83858554599999</v>
      </c>
      <c r="CL19" s="114">
        <v>150.76699042199999</v>
      </c>
      <c r="CM19" s="115">
        <v>84.342321613999999</v>
      </c>
      <c r="CN19" s="199">
        <v>263.88393237386299</v>
      </c>
      <c r="CO19" s="191">
        <v>155.015241222665</v>
      </c>
      <c r="CP19" s="192">
        <v>96.387113615157006</v>
      </c>
      <c r="CQ19" s="243"/>
      <c r="CR19" s="573"/>
      <c r="CS19" s="113">
        <v>235.478259807</v>
      </c>
      <c r="CT19" s="114">
        <v>151.601006611</v>
      </c>
      <c r="CU19" s="115">
        <v>85.348473893000005</v>
      </c>
      <c r="CV19" s="199">
        <v>267.65674164925298</v>
      </c>
      <c r="CW19" s="191">
        <v>154.859408971443</v>
      </c>
      <c r="CX19" s="192">
        <v>96.467275764001997</v>
      </c>
      <c r="CY19" s="243"/>
      <c r="CZ19" s="573"/>
      <c r="DA19" s="113">
        <v>233.87579282199999</v>
      </c>
      <c r="DB19" s="114">
        <v>150.09965849700001</v>
      </c>
      <c r="DC19" s="115">
        <v>84.055524668000004</v>
      </c>
      <c r="DD19" s="199">
        <v>259.74588166671498</v>
      </c>
      <c r="DE19" s="191">
        <v>155.96101822319</v>
      </c>
      <c r="DF19" s="192">
        <v>92.141257476470003</v>
      </c>
      <c r="DG19" s="243"/>
      <c r="DH19" s="573"/>
      <c r="DI19" s="113">
        <v>231.97612485900001</v>
      </c>
      <c r="DJ19" s="114">
        <v>148.94413498500001</v>
      </c>
      <c r="DK19" s="115">
        <v>83.314762633000001</v>
      </c>
      <c r="DL19" s="199">
        <v>258.13006534212502</v>
      </c>
      <c r="DM19" s="191">
        <v>159.04885350000001</v>
      </c>
      <c r="DN19" s="192">
        <v>92.017643557544005</v>
      </c>
      <c r="DO19" s="243"/>
      <c r="DP19" s="573"/>
      <c r="DQ19" s="414">
        <v>245.765592656</v>
      </c>
      <c r="DR19" s="167">
        <v>157.721742826</v>
      </c>
      <c r="DS19" s="415">
        <v>87.949889572000004</v>
      </c>
      <c r="DT19" s="199">
        <v>277.34301907370298</v>
      </c>
      <c r="DU19" s="191">
        <v>165.93708722651601</v>
      </c>
      <c r="DV19" s="192">
        <v>99.415233516035002</v>
      </c>
      <c r="DW19" s="243"/>
      <c r="DX19" s="573"/>
      <c r="DY19" s="414">
        <v>243.81907491800001</v>
      </c>
      <c r="DZ19" s="167">
        <v>156.489636639</v>
      </c>
      <c r="EA19" s="415">
        <v>86.957552430999996</v>
      </c>
      <c r="EB19" s="199">
        <v>276.74700237136602</v>
      </c>
      <c r="EC19" s="191">
        <v>160.965918524416</v>
      </c>
      <c r="ED19" s="192">
        <v>97.437737623583004</v>
      </c>
      <c r="EE19" s="243"/>
    </row>
    <row r="20" spans="1:135" x14ac:dyDescent="0.25">
      <c r="A20" s="139" t="s">
        <v>189</v>
      </c>
      <c r="B20" s="224" t="s">
        <v>240</v>
      </c>
      <c r="C20" s="613"/>
      <c r="D20" s="140" t="s">
        <v>208</v>
      </c>
      <c r="E20" s="140">
        <v>1.5100961114540163</v>
      </c>
      <c r="F20" s="126" t="s">
        <v>179</v>
      </c>
      <c r="G20" s="187"/>
      <c r="H20" s="605"/>
      <c r="I20" s="141">
        <v>232.01152778100001</v>
      </c>
      <c r="J20" s="142">
        <v>144.388612247</v>
      </c>
      <c r="K20" s="143">
        <v>96.783046712000001</v>
      </c>
      <c r="L20" s="203">
        <v>270.77573770503199</v>
      </c>
      <c r="M20" s="195">
        <v>156.32172327696799</v>
      </c>
      <c r="N20" s="196">
        <v>95.024908971952996</v>
      </c>
      <c r="O20" s="187"/>
      <c r="P20" s="602"/>
      <c r="Q20" s="141">
        <v>233.88519028900001</v>
      </c>
      <c r="R20" s="142">
        <v>145.717868944</v>
      </c>
      <c r="S20" s="143">
        <v>97.830753352000002</v>
      </c>
      <c r="T20" s="203">
        <v>278.91866351652999</v>
      </c>
      <c r="U20" s="195">
        <v>164.13603205438</v>
      </c>
      <c r="V20" s="195">
        <v>95.134075288727999</v>
      </c>
      <c r="W20" s="241"/>
      <c r="X20" s="573"/>
      <c r="Y20" s="141">
        <v>232.64105210899999</v>
      </c>
      <c r="Z20" s="142">
        <v>144.61866042099999</v>
      </c>
      <c r="AA20" s="143">
        <v>96.747251684000005</v>
      </c>
      <c r="AB20" s="203">
        <v>263.03372975120197</v>
      </c>
      <c r="AC20" s="195">
        <v>155.36299993000199</v>
      </c>
      <c r="AD20" s="196">
        <v>90.664928226929007</v>
      </c>
      <c r="AE20" s="241"/>
      <c r="AF20" s="573"/>
      <c r="AG20" s="141">
        <v>233.103399389</v>
      </c>
      <c r="AH20" s="142">
        <v>144.370992188</v>
      </c>
      <c r="AI20" s="143">
        <v>95.799206248000004</v>
      </c>
      <c r="AJ20" s="203">
        <v>270.16759647002601</v>
      </c>
      <c r="AK20" s="195">
        <v>161.689817957927</v>
      </c>
      <c r="AL20" s="196">
        <v>90.877026933305999</v>
      </c>
      <c r="AM20" s="241"/>
      <c r="AN20" s="573"/>
      <c r="AO20" s="141">
        <v>237.51689143900001</v>
      </c>
      <c r="AP20" s="142">
        <v>146.866995954</v>
      </c>
      <c r="AQ20" s="143">
        <v>97.293841190999999</v>
      </c>
      <c r="AR20" s="203">
        <v>271.49223952911899</v>
      </c>
      <c r="AS20" s="195">
        <v>163.22881117996701</v>
      </c>
      <c r="AT20" s="196">
        <v>94.085379991459007</v>
      </c>
      <c r="AU20" s="241"/>
      <c r="AV20" s="573"/>
      <c r="AW20" s="141">
        <v>235.40765069099999</v>
      </c>
      <c r="AX20" s="142">
        <v>145.45340407800001</v>
      </c>
      <c r="AY20" s="143">
        <v>96.129966167000006</v>
      </c>
      <c r="AZ20" s="203">
        <v>268.31979965189799</v>
      </c>
      <c r="BA20" s="195">
        <v>163.84544754631</v>
      </c>
      <c r="BB20" s="196">
        <v>94.125158363248005</v>
      </c>
      <c r="BC20" s="241"/>
      <c r="BD20" s="573"/>
      <c r="BE20" s="141">
        <v>239.76530365599999</v>
      </c>
      <c r="BF20" s="142">
        <v>148.53307986799999</v>
      </c>
      <c r="BG20" s="143">
        <v>98.434728164999996</v>
      </c>
      <c r="BH20" s="203">
        <v>276.70011712763801</v>
      </c>
      <c r="BI20" s="195">
        <v>164.82367806564599</v>
      </c>
      <c r="BJ20" s="196">
        <v>96.381105970232994</v>
      </c>
      <c r="BK20" s="241"/>
      <c r="BL20" s="573"/>
      <c r="BM20" s="141">
        <v>244.70346906500001</v>
      </c>
      <c r="BN20" s="142">
        <v>151.70106704899999</v>
      </c>
      <c r="BO20" s="143">
        <v>100.726938992</v>
      </c>
      <c r="BP20" s="203">
        <v>279.31345869137198</v>
      </c>
      <c r="BQ20" s="195">
        <v>165.32949928843999</v>
      </c>
      <c r="BR20" s="196">
        <v>98.182575486345996</v>
      </c>
      <c r="BS20" s="241"/>
      <c r="BT20" s="573"/>
      <c r="BU20" s="141">
        <v>237.16747821999999</v>
      </c>
      <c r="BV20" s="142">
        <v>143.644323907</v>
      </c>
      <c r="BW20" s="143">
        <v>93.847182884000006</v>
      </c>
      <c r="BX20" s="203">
        <v>266.48130742213402</v>
      </c>
      <c r="BY20" s="195">
        <v>162.20164360060301</v>
      </c>
      <c r="BZ20" s="196">
        <v>97.199941971545996</v>
      </c>
      <c r="CA20" s="241"/>
      <c r="CB20" s="573"/>
      <c r="CC20" s="141">
        <v>234.24714458899999</v>
      </c>
      <c r="CD20" s="142">
        <v>140.98536581400001</v>
      </c>
      <c r="CE20" s="143">
        <v>92.134682862999995</v>
      </c>
      <c r="CF20" s="203">
        <v>262.11581442849598</v>
      </c>
      <c r="CG20" s="195">
        <v>161.45072180297399</v>
      </c>
      <c r="CH20" s="196">
        <v>98.840527787593004</v>
      </c>
      <c r="CI20" s="241"/>
      <c r="CJ20" s="573"/>
      <c r="CK20" s="141">
        <v>229.40409080399999</v>
      </c>
      <c r="CL20" s="142">
        <v>137.10550632600001</v>
      </c>
      <c r="CM20" s="143">
        <v>88.541144403000004</v>
      </c>
      <c r="CN20" s="203">
        <v>263.88393237386299</v>
      </c>
      <c r="CO20" s="195">
        <v>155.015241222665</v>
      </c>
      <c r="CP20" s="196">
        <v>96.387113615157006</v>
      </c>
      <c r="CQ20" s="241"/>
      <c r="CR20" s="573"/>
      <c r="CS20" s="141">
        <v>228.16686807900001</v>
      </c>
      <c r="CT20" s="142">
        <v>137.03580910299999</v>
      </c>
      <c r="CU20" s="143">
        <v>89.117764578000006</v>
      </c>
      <c r="CV20" s="203">
        <v>267.65674164925298</v>
      </c>
      <c r="CW20" s="195">
        <v>154.859408971443</v>
      </c>
      <c r="CX20" s="196">
        <v>96.467275764001997</v>
      </c>
      <c r="CY20" s="241"/>
      <c r="CZ20" s="573"/>
      <c r="DA20" s="141">
        <v>224.51994559600001</v>
      </c>
      <c r="DB20" s="142">
        <v>134.66701438600001</v>
      </c>
      <c r="DC20" s="143">
        <v>87.240693037</v>
      </c>
      <c r="DD20" s="203">
        <v>259.74588166671498</v>
      </c>
      <c r="DE20" s="195">
        <v>155.96101822319</v>
      </c>
      <c r="DF20" s="196">
        <v>92.141257476470003</v>
      </c>
      <c r="DG20" s="241"/>
      <c r="DH20" s="573"/>
      <c r="DI20" s="141">
        <v>224.58906228000001</v>
      </c>
      <c r="DJ20" s="142">
        <v>134.591869973</v>
      </c>
      <c r="DK20" s="143">
        <v>86.910458429000002</v>
      </c>
      <c r="DL20" s="203">
        <v>258.13006534212502</v>
      </c>
      <c r="DM20" s="195">
        <v>159.04885350000001</v>
      </c>
      <c r="DN20" s="196">
        <v>92.017643557544005</v>
      </c>
      <c r="DO20" s="241"/>
      <c r="DP20" s="573"/>
      <c r="DQ20" s="414">
        <v>227.36538684600001</v>
      </c>
      <c r="DR20" s="167">
        <v>136.852894693</v>
      </c>
      <c r="DS20" s="415">
        <v>88.894928573000001</v>
      </c>
      <c r="DT20" s="203">
        <v>277.34301907370298</v>
      </c>
      <c r="DU20" s="195">
        <v>165.93708722651601</v>
      </c>
      <c r="DV20" s="196">
        <v>99.415233516035002</v>
      </c>
      <c r="DW20" s="241"/>
      <c r="DX20" s="573"/>
      <c r="DY20" s="414">
        <v>226.212181517</v>
      </c>
      <c r="DZ20" s="167">
        <v>136.09654618100001</v>
      </c>
      <c r="EA20" s="415">
        <v>88.223051655000006</v>
      </c>
      <c r="EB20" s="203">
        <v>276.74700237136602</v>
      </c>
      <c r="EC20" s="195">
        <v>160.965918524416</v>
      </c>
      <c r="ED20" s="196">
        <v>97.437737623583004</v>
      </c>
      <c r="EE20" s="241"/>
    </row>
    <row r="21" spans="1:135" x14ac:dyDescent="0.25">
      <c r="A21" s="85" t="s">
        <v>190</v>
      </c>
      <c r="B21" s="227" t="s">
        <v>241</v>
      </c>
      <c r="C21" s="613"/>
      <c r="D21" s="88" t="s">
        <v>209</v>
      </c>
      <c r="E21" s="88">
        <v>1.5100961114540163</v>
      </c>
      <c r="F21" s="89">
        <v>1.4330279297565309</v>
      </c>
      <c r="G21" s="188"/>
      <c r="H21" s="605"/>
      <c r="I21" s="113">
        <v>177.198116774</v>
      </c>
      <c r="J21" s="114">
        <v>112.109743939</v>
      </c>
      <c r="K21" s="115">
        <v>67.801636316</v>
      </c>
      <c r="L21" s="203">
        <v>270.77573770503199</v>
      </c>
      <c r="M21" s="195">
        <v>156.32172327696799</v>
      </c>
      <c r="N21" s="196">
        <v>95.024908971952996</v>
      </c>
      <c r="O21" s="188"/>
      <c r="P21" s="602"/>
      <c r="Q21" s="113">
        <v>179.03812684299999</v>
      </c>
      <c r="R21" s="114">
        <v>113.332913068</v>
      </c>
      <c r="S21" s="115">
        <v>68.732663001000006</v>
      </c>
      <c r="T21" s="203">
        <v>278.91866351652999</v>
      </c>
      <c r="U21" s="195">
        <v>164.13603205438</v>
      </c>
      <c r="V21" s="195">
        <v>95.134075288727999</v>
      </c>
      <c r="W21" s="243"/>
      <c r="X21" s="573"/>
      <c r="Y21" s="113">
        <v>170.94567999500001</v>
      </c>
      <c r="Z21" s="114">
        <v>108.501234686</v>
      </c>
      <c r="AA21" s="115">
        <v>66.109433693</v>
      </c>
      <c r="AB21" s="203">
        <v>263.03372975120197</v>
      </c>
      <c r="AC21" s="195">
        <v>155.36299993000199</v>
      </c>
      <c r="AD21" s="196">
        <v>90.664928226929007</v>
      </c>
      <c r="AE21" s="243"/>
      <c r="AF21" s="573"/>
      <c r="AG21" s="113">
        <v>170.03034211299999</v>
      </c>
      <c r="AH21" s="114">
        <v>107.253924497</v>
      </c>
      <c r="AI21" s="115">
        <v>64.579355105000005</v>
      </c>
      <c r="AJ21" s="203">
        <v>270.16759647002601</v>
      </c>
      <c r="AK21" s="195">
        <v>161.689817957927</v>
      </c>
      <c r="AL21" s="196">
        <v>90.877026933305999</v>
      </c>
      <c r="AM21" s="243"/>
      <c r="AN21" s="573"/>
      <c r="AO21" s="113">
        <v>171.67120093299999</v>
      </c>
      <c r="AP21" s="114">
        <v>108.293342559</v>
      </c>
      <c r="AQ21" s="115">
        <v>65.251986759999994</v>
      </c>
      <c r="AR21" s="203">
        <v>271.49223952911899</v>
      </c>
      <c r="AS21" s="195">
        <v>163.22881117996701</v>
      </c>
      <c r="AT21" s="196">
        <v>94.085379991459007</v>
      </c>
      <c r="AU21" s="243"/>
      <c r="AV21" s="573"/>
      <c r="AW21" s="113">
        <v>172.57969949400001</v>
      </c>
      <c r="AX21" s="114">
        <v>108.440079689</v>
      </c>
      <c r="AY21" s="115">
        <v>64.934715488999998</v>
      </c>
      <c r="AZ21" s="203">
        <v>268.31979965189799</v>
      </c>
      <c r="BA21" s="195">
        <v>163.84544754631</v>
      </c>
      <c r="BB21" s="196">
        <v>94.125158363248005</v>
      </c>
      <c r="BC21" s="243"/>
      <c r="BD21" s="573"/>
      <c r="BE21" s="113">
        <v>176.088602624</v>
      </c>
      <c r="BF21" s="114">
        <v>110.939346227</v>
      </c>
      <c r="BG21" s="115">
        <v>66.858741037000001</v>
      </c>
      <c r="BH21" s="203">
        <v>276.70011712763801</v>
      </c>
      <c r="BI21" s="195">
        <v>164.82367806564599</v>
      </c>
      <c r="BJ21" s="196">
        <v>96.381105970232994</v>
      </c>
      <c r="BK21" s="243"/>
      <c r="BL21" s="573"/>
      <c r="BM21" s="113">
        <v>179.66566599999999</v>
      </c>
      <c r="BN21" s="114">
        <v>113.417148774</v>
      </c>
      <c r="BO21" s="115">
        <v>68.701529089999994</v>
      </c>
      <c r="BP21" s="203">
        <v>279.31345869137198</v>
      </c>
      <c r="BQ21" s="195">
        <v>165.32949928843999</v>
      </c>
      <c r="BR21" s="196">
        <v>98.182575486345996</v>
      </c>
      <c r="BS21" s="243"/>
      <c r="BT21" s="573"/>
      <c r="BU21" s="113">
        <v>176.281767769</v>
      </c>
      <c r="BV21" s="114">
        <v>108.04685203299999</v>
      </c>
      <c r="BW21" s="115">
        <v>66.010396686999997</v>
      </c>
      <c r="BX21" s="203">
        <v>266.48130742213402</v>
      </c>
      <c r="BY21" s="195">
        <v>162.20164360060301</v>
      </c>
      <c r="BZ21" s="196">
        <v>97.199941971545996</v>
      </c>
      <c r="CA21" s="243"/>
      <c r="CB21" s="573"/>
      <c r="CC21" s="113">
        <v>177.82295824900001</v>
      </c>
      <c r="CD21" s="114">
        <v>109.80683070400001</v>
      </c>
      <c r="CE21" s="115">
        <v>68.021773541000002</v>
      </c>
      <c r="CF21" s="203">
        <v>262.11581442849598</v>
      </c>
      <c r="CG21" s="195">
        <v>161.45072180297399</v>
      </c>
      <c r="CH21" s="196">
        <v>98.840527787593004</v>
      </c>
      <c r="CI21" s="243"/>
      <c r="CJ21" s="573"/>
      <c r="CK21" s="113">
        <v>177.02313310400001</v>
      </c>
      <c r="CL21" s="114">
        <v>109.101910386</v>
      </c>
      <c r="CM21" s="115">
        <v>66.579368521999996</v>
      </c>
      <c r="CN21" s="203">
        <v>263.88393237386299</v>
      </c>
      <c r="CO21" s="195">
        <v>155.015241222665</v>
      </c>
      <c r="CP21" s="196">
        <v>96.387113615157006</v>
      </c>
      <c r="CQ21" s="243"/>
      <c r="CR21" s="573"/>
      <c r="CS21" s="113">
        <v>177.053961947</v>
      </c>
      <c r="CT21" s="114">
        <v>109.70941593400001</v>
      </c>
      <c r="CU21" s="115">
        <v>67.656360284000002</v>
      </c>
      <c r="CV21" s="203">
        <v>267.65674164925298</v>
      </c>
      <c r="CW21" s="195">
        <v>154.859408971443</v>
      </c>
      <c r="CX21" s="196">
        <v>96.467275764001997</v>
      </c>
      <c r="CY21" s="243"/>
      <c r="CZ21" s="573"/>
      <c r="DA21" s="113">
        <v>174.29442665400001</v>
      </c>
      <c r="DB21" s="114">
        <v>107.740579216</v>
      </c>
      <c r="DC21" s="115">
        <v>66.111403570999997</v>
      </c>
      <c r="DD21" s="203">
        <v>259.74588166671498</v>
      </c>
      <c r="DE21" s="195">
        <v>155.96101822319</v>
      </c>
      <c r="DF21" s="196">
        <v>92.141257476470003</v>
      </c>
      <c r="DG21" s="243"/>
      <c r="DH21" s="573"/>
      <c r="DI21" s="113">
        <v>173.19110944299999</v>
      </c>
      <c r="DJ21" s="114">
        <v>106.917577991</v>
      </c>
      <c r="DK21" s="115">
        <v>65.404021188000002</v>
      </c>
      <c r="DL21" s="203">
        <v>258.13006534212502</v>
      </c>
      <c r="DM21" s="195">
        <v>159.04885350000001</v>
      </c>
      <c r="DN21" s="196">
        <v>92.017643557544005</v>
      </c>
      <c r="DO21" s="243"/>
      <c r="DP21" s="573"/>
      <c r="DQ21" s="414">
        <v>180.69801563600001</v>
      </c>
      <c r="DR21" s="167">
        <v>111.65274629300001</v>
      </c>
      <c r="DS21" s="415">
        <v>68.379518641999994</v>
      </c>
      <c r="DT21" s="203">
        <v>277.34301907370298</v>
      </c>
      <c r="DU21" s="195">
        <v>165.93708722651601</v>
      </c>
      <c r="DV21" s="196">
        <v>99.415233516035002</v>
      </c>
      <c r="DW21" s="243"/>
      <c r="DX21" s="573"/>
      <c r="DY21" s="414">
        <v>179.38111778199999</v>
      </c>
      <c r="DZ21" s="167">
        <v>110.696484568</v>
      </c>
      <c r="EA21" s="415">
        <v>67.608136881999997</v>
      </c>
      <c r="EB21" s="203">
        <v>276.74700237136602</v>
      </c>
      <c r="EC21" s="195">
        <v>160.965918524416</v>
      </c>
      <c r="ED21" s="196">
        <v>97.437737623583004</v>
      </c>
      <c r="EE21" s="243"/>
    </row>
    <row r="22" spans="1:135" x14ac:dyDescent="0.25">
      <c r="A22" s="147" t="s">
        <v>191</v>
      </c>
      <c r="B22" s="228" t="s">
        <v>242</v>
      </c>
      <c r="C22" s="614"/>
      <c r="D22" s="148" t="s">
        <v>208</v>
      </c>
      <c r="E22" s="148">
        <v>1.5100961114540163</v>
      </c>
      <c r="F22" s="126" t="s">
        <v>179</v>
      </c>
      <c r="G22" s="187"/>
      <c r="H22" s="605"/>
      <c r="I22" s="149">
        <v>-249.16417535400001</v>
      </c>
      <c r="J22" s="150">
        <v>-322.46364904500001</v>
      </c>
      <c r="K22" s="151">
        <v>34.100653938999997</v>
      </c>
      <c r="L22" s="204">
        <v>270.77573770503199</v>
      </c>
      <c r="M22" s="197">
        <v>156.32172327696799</v>
      </c>
      <c r="N22" s="198">
        <v>95.024908971952996</v>
      </c>
      <c r="O22" s="187"/>
      <c r="P22" s="602"/>
      <c r="Q22" s="149">
        <v>-246.06446276400001</v>
      </c>
      <c r="R22" s="150">
        <v>-318.61484737299998</v>
      </c>
      <c r="S22" s="151">
        <v>34.768262034000003</v>
      </c>
      <c r="T22" s="204">
        <v>278.91866351652999</v>
      </c>
      <c r="U22" s="197">
        <v>164.13603205438</v>
      </c>
      <c r="V22" s="197">
        <v>95.134075288727999</v>
      </c>
      <c r="W22" s="241"/>
      <c r="X22" s="573"/>
      <c r="Y22" s="149">
        <v>-247.23062321099999</v>
      </c>
      <c r="Z22" s="150">
        <v>-319.68829806500003</v>
      </c>
      <c r="AA22" s="151">
        <v>33.726957658000003</v>
      </c>
      <c r="AB22" s="204">
        <v>263.03372975120197</v>
      </c>
      <c r="AC22" s="197">
        <v>155.36299993000199</v>
      </c>
      <c r="AD22" s="198">
        <v>90.664928226929007</v>
      </c>
      <c r="AE22" s="241"/>
      <c r="AF22" s="573"/>
      <c r="AG22" s="149">
        <v>-253.12055493599999</v>
      </c>
      <c r="AH22" s="150">
        <v>-326.41431938900001</v>
      </c>
      <c r="AI22" s="151">
        <v>32.015213312999997</v>
      </c>
      <c r="AJ22" s="204">
        <v>270.16759647002601</v>
      </c>
      <c r="AK22" s="197">
        <v>161.689817957927</v>
      </c>
      <c r="AL22" s="198">
        <v>90.877026933305999</v>
      </c>
      <c r="AM22" s="241"/>
      <c r="AN22" s="573"/>
      <c r="AO22" s="149">
        <v>-257.92678879099998</v>
      </c>
      <c r="AP22" s="150">
        <v>-332.19338763000002</v>
      </c>
      <c r="AQ22" s="151">
        <v>32.400319670999998</v>
      </c>
      <c r="AR22" s="204">
        <v>271.49223952911899</v>
      </c>
      <c r="AS22" s="197">
        <v>163.22881117996701</v>
      </c>
      <c r="AT22" s="198">
        <v>94.085379991459007</v>
      </c>
      <c r="AU22" s="241"/>
      <c r="AV22" s="573"/>
      <c r="AW22" s="149">
        <v>-254.990082957</v>
      </c>
      <c r="AX22" s="150">
        <v>-326.67935891600001</v>
      </c>
      <c r="AY22" s="151">
        <v>31.831856111</v>
      </c>
      <c r="AZ22" s="204">
        <v>268.31979965189799</v>
      </c>
      <c r="BA22" s="197">
        <v>163.84544754631</v>
      </c>
      <c r="BB22" s="198">
        <v>94.125158363248005</v>
      </c>
      <c r="BC22" s="241"/>
      <c r="BD22" s="573"/>
      <c r="BE22" s="149">
        <v>-257.32404894000001</v>
      </c>
      <c r="BF22" s="150">
        <v>-330.20972459400002</v>
      </c>
      <c r="BG22" s="151">
        <v>33.256075068999998</v>
      </c>
      <c r="BH22" s="204">
        <v>276.70011712763801</v>
      </c>
      <c r="BI22" s="197">
        <v>164.82367806564599</v>
      </c>
      <c r="BJ22" s="198">
        <v>96.381105970232994</v>
      </c>
      <c r="BK22" s="241"/>
      <c r="BL22" s="573"/>
      <c r="BM22" s="149">
        <v>-254.887175265</v>
      </c>
      <c r="BN22" s="150">
        <v>-326.093833179</v>
      </c>
      <c r="BO22" s="151">
        <v>34.561035294</v>
      </c>
      <c r="BP22" s="204">
        <v>279.31345869137198</v>
      </c>
      <c r="BQ22" s="197">
        <v>165.32949928843999</v>
      </c>
      <c r="BR22" s="198">
        <v>98.182575486345996</v>
      </c>
      <c r="BS22" s="241"/>
      <c r="BT22" s="573"/>
      <c r="BU22" s="149">
        <v>-240.833397475</v>
      </c>
      <c r="BV22" s="150">
        <v>-308.993397066</v>
      </c>
      <c r="BW22" s="151">
        <v>33.359011940000002</v>
      </c>
      <c r="BX22" s="204">
        <v>266.48130742213402</v>
      </c>
      <c r="BY22" s="197">
        <v>162.20164360060301</v>
      </c>
      <c r="BZ22" s="198">
        <v>97.199941971545996</v>
      </c>
      <c r="CA22" s="241"/>
      <c r="CB22" s="573"/>
      <c r="CC22" s="149">
        <v>264.35047187200001</v>
      </c>
      <c r="CD22" s="150">
        <v>187.160017227</v>
      </c>
      <c r="CE22" s="151">
        <v>74.469903672000001</v>
      </c>
      <c r="CF22" s="204">
        <v>262.11581442849598</v>
      </c>
      <c r="CG22" s="197">
        <v>161.45072180297399</v>
      </c>
      <c r="CH22" s="198">
        <v>98.840527787593004</v>
      </c>
      <c r="CI22" s="241"/>
      <c r="CJ22" s="573"/>
      <c r="CK22" s="149">
        <v>259.62519595100002</v>
      </c>
      <c r="CL22" s="150">
        <v>183.29561915299999</v>
      </c>
      <c r="CM22" s="151">
        <v>71.723822290000001</v>
      </c>
      <c r="CN22" s="204">
        <v>263.88393237386299</v>
      </c>
      <c r="CO22" s="197">
        <v>155.015241222665</v>
      </c>
      <c r="CP22" s="198">
        <v>96.387113615157006</v>
      </c>
      <c r="CQ22" s="241"/>
      <c r="CR22" s="573"/>
      <c r="CS22" s="149">
        <v>258.94440794000002</v>
      </c>
      <c r="CT22" s="150">
        <v>183.262280535</v>
      </c>
      <c r="CU22" s="151">
        <v>72.837237936999998</v>
      </c>
      <c r="CV22" s="204">
        <v>267.65674164925298</v>
      </c>
      <c r="CW22" s="197">
        <v>154.859408971443</v>
      </c>
      <c r="CX22" s="198">
        <v>96.467275764001997</v>
      </c>
      <c r="CY22" s="241"/>
      <c r="CZ22" s="573"/>
      <c r="DA22" s="149">
        <v>251.99555784</v>
      </c>
      <c r="DB22" s="150">
        <v>177.33886196399999</v>
      </c>
      <c r="DC22" s="151">
        <v>67.543671958999994</v>
      </c>
      <c r="DD22" s="204">
        <v>259.74588166671498</v>
      </c>
      <c r="DE22" s="197">
        <v>155.96101822319</v>
      </c>
      <c r="DF22" s="198">
        <v>92.141257476470003</v>
      </c>
      <c r="DG22" s="241"/>
      <c r="DH22" s="573"/>
      <c r="DI22" s="149">
        <v>255.51913566499999</v>
      </c>
      <c r="DJ22" s="150">
        <v>179.705517394</v>
      </c>
      <c r="DK22" s="151">
        <v>67.993359919</v>
      </c>
      <c r="DL22" s="204">
        <v>258.13006534212502</v>
      </c>
      <c r="DM22" s="197">
        <v>159.04885350000001</v>
      </c>
      <c r="DN22" s="198">
        <v>92.017643557544005</v>
      </c>
      <c r="DO22" s="241"/>
      <c r="DP22" s="573"/>
      <c r="DQ22" s="408">
        <v>261.26746678299997</v>
      </c>
      <c r="DR22" s="409">
        <v>184.07983643099999</v>
      </c>
      <c r="DS22" s="410">
        <v>70.126846408000006</v>
      </c>
      <c r="DT22" s="204">
        <v>277.34301907370298</v>
      </c>
      <c r="DU22" s="197">
        <v>165.93708722651601</v>
      </c>
      <c r="DV22" s="198">
        <v>99.415233516035002</v>
      </c>
      <c r="DW22" s="241"/>
      <c r="DX22" s="573"/>
      <c r="DY22" s="408">
        <v>261.72798099400001</v>
      </c>
      <c r="DZ22" s="409">
        <v>184.37910159099999</v>
      </c>
      <c r="EA22" s="410">
        <v>69.985002652999995</v>
      </c>
      <c r="EB22" s="204">
        <v>276.74700237136602</v>
      </c>
      <c r="EC22" s="197">
        <v>160.965918524416</v>
      </c>
      <c r="ED22" s="198">
        <v>97.437737623583004</v>
      </c>
      <c r="EE22" s="241"/>
    </row>
    <row r="23" spans="1:135" ht="3" customHeight="1" x14ac:dyDescent="0.25">
      <c r="A23" s="168"/>
      <c r="B23" s="226"/>
      <c r="C23" s="222"/>
      <c r="D23" s="169"/>
      <c r="E23" s="169"/>
      <c r="F23" s="170"/>
      <c r="G23" s="181"/>
      <c r="H23" s="605"/>
      <c r="I23" s="171"/>
      <c r="J23" s="172"/>
      <c r="K23" s="173"/>
      <c r="L23" s="174"/>
      <c r="M23" s="174"/>
      <c r="N23" s="175"/>
      <c r="O23" s="181"/>
      <c r="P23" s="602"/>
      <c r="Q23" s="171"/>
      <c r="R23" s="172"/>
      <c r="S23" s="173"/>
      <c r="T23" s="176"/>
      <c r="U23" s="174"/>
      <c r="V23" s="174"/>
      <c r="W23" s="242"/>
      <c r="X23" s="573"/>
      <c r="Y23" s="171"/>
      <c r="Z23" s="172"/>
      <c r="AA23" s="173"/>
      <c r="AB23" s="174"/>
      <c r="AC23" s="174"/>
      <c r="AD23" s="175"/>
      <c r="AE23" s="242"/>
      <c r="AF23" s="573"/>
      <c r="AG23" s="171"/>
      <c r="AH23" s="172"/>
      <c r="AI23" s="173"/>
      <c r="AJ23" s="174"/>
      <c r="AK23" s="174"/>
      <c r="AL23" s="175"/>
      <c r="AM23" s="242"/>
      <c r="AN23" s="573"/>
      <c r="AO23" s="171"/>
      <c r="AP23" s="172"/>
      <c r="AQ23" s="173"/>
      <c r="AR23" s="174"/>
      <c r="AS23" s="174"/>
      <c r="AT23" s="175"/>
      <c r="AU23" s="242"/>
      <c r="AV23" s="573"/>
      <c r="AW23" s="171"/>
      <c r="AX23" s="172"/>
      <c r="AY23" s="173"/>
      <c r="AZ23" s="174"/>
      <c r="BA23" s="174"/>
      <c r="BB23" s="175"/>
      <c r="BC23" s="242"/>
      <c r="BD23" s="573"/>
      <c r="BE23" s="171"/>
      <c r="BF23" s="172"/>
      <c r="BG23" s="173"/>
      <c r="BH23" s="174"/>
      <c r="BI23" s="174"/>
      <c r="BJ23" s="175"/>
      <c r="BK23" s="242"/>
      <c r="BL23" s="573"/>
      <c r="BM23" s="171"/>
      <c r="BN23" s="172"/>
      <c r="BO23" s="173"/>
      <c r="BP23" s="174"/>
      <c r="BQ23" s="174"/>
      <c r="BR23" s="175"/>
      <c r="BS23" s="242"/>
      <c r="BT23" s="573"/>
      <c r="BU23" s="171"/>
      <c r="BV23" s="172"/>
      <c r="BW23" s="173"/>
      <c r="BX23" s="174"/>
      <c r="BY23" s="174"/>
      <c r="BZ23" s="175"/>
      <c r="CA23" s="242"/>
      <c r="CB23" s="573"/>
      <c r="CC23" s="171"/>
      <c r="CD23" s="172"/>
      <c r="CE23" s="173"/>
      <c r="CF23" s="174"/>
      <c r="CG23" s="174"/>
      <c r="CH23" s="175"/>
      <c r="CI23" s="242"/>
      <c r="CJ23" s="573"/>
      <c r="CK23" s="171"/>
      <c r="CL23" s="172"/>
      <c r="CM23" s="173"/>
      <c r="CN23" s="174"/>
      <c r="CO23" s="174"/>
      <c r="CP23" s="175"/>
      <c r="CQ23" s="242"/>
      <c r="CR23" s="573"/>
      <c r="CS23" s="171"/>
      <c r="CT23" s="172"/>
      <c r="CU23" s="173"/>
      <c r="CV23" s="174"/>
      <c r="CW23" s="174"/>
      <c r="CX23" s="175"/>
      <c r="CY23" s="242"/>
      <c r="CZ23" s="573"/>
      <c r="DA23" s="171"/>
      <c r="DB23" s="172"/>
      <c r="DC23" s="173"/>
      <c r="DD23" s="174"/>
      <c r="DE23" s="174"/>
      <c r="DF23" s="175"/>
      <c r="DG23" s="242"/>
      <c r="DH23" s="573"/>
      <c r="DI23" s="171"/>
      <c r="DJ23" s="172"/>
      <c r="DK23" s="173"/>
      <c r="DL23" s="174"/>
      <c r="DM23" s="174"/>
      <c r="DN23" s="175"/>
      <c r="DO23" s="242"/>
      <c r="DP23" s="573"/>
      <c r="DQ23" s="171"/>
      <c r="DR23" s="172"/>
      <c r="DS23" s="173"/>
      <c r="DT23" s="174"/>
      <c r="DU23" s="174"/>
      <c r="DV23" s="175"/>
      <c r="DW23" s="242"/>
      <c r="DX23" s="573"/>
      <c r="DY23" s="171"/>
      <c r="DZ23" s="172"/>
      <c r="EA23" s="173"/>
      <c r="EB23" s="174"/>
      <c r="EC23" s="174"/>
      <c r="ED23" s="175"/>
      <c r="EE23" s="242"/>
    </row>
    <row r="24" spans="1:135" x14ac:dyDescent="0.25">
      <c r="A24" s="90" t="s">
        <v>192</v>
      </c>
      <c r="B24" s="229" t="s">
        <v>243</v>
      </c>
      <c r="C24" s="612" t="s">
        <v>122</v>
      </c>
      <c r="D24" s="88" t="s">
        <v>209</v>
      </c>
      <c r="E24" s="88">
        <v>1.5100961114540163</v>
      </c>
      <c r="F24" s="87">
        <v>1.4005981747368907</v>
      </c>
      <c r="G24" s="188"/>
      <c r="H24" s="605"/>
      <c r="I24" s="107">
        <v>473.768960037</v>
      </c>
      <c r="J24" s="108">
        <v>303.97159051199998</v>
      </c>
      <c r="K24" s="109">
        <v>118.513491444</v>
      </c>
      <c r="L24" s="201">
        <v>259.87836188394499</v>
      </c>
      <c r="M24" s="201">
        <v>155.851433249114</v>
      </c>
      <c r="N24" s="202">
        <v>105.284934074918</v>
      </c>
      <c r="O24" s="188"/>
      <c r="P24" s="602"/>
      <c r="Q24" s="107">
        <v>464.92826273200001</v>
      </c>
      <c r="R24" s="108">
        <v>295.82548817999998</v>
      </c>
      <c r="S24" s="109">
        <v>119.640024107</v>
      </c>
      <c r="T24" s="200">
        <v>259.87836188394499</v>
      </c>
      <c r="U24" s="201">
        <v>159.47965492865001</v>
      </c>
      <c r="V24" s="201">
        <v>108.238395648637</v>
      </c>
      <c r="W24" s="243"/>
      <c r="X24" s="573"/>
      <c r="Y24" s="107">
        <v>434.57270864700001</v>
      </c>
      <c r="Z24" s="108">
        <v>276.87027189200001</v>
      </c>
      <c r="AA24" s="109">
        <v>112.884670474</v>
      </c>
      <c r="AB24" s="200">
        <v>251.483003085756</v>
      </c>
      <c r="AC24" s="201">
        <v>152.55336291820001</v>
      </c>
      <c r="AD24" s="202">
        <v>103.885743719476</v>
      </c>
      <c r="AE24" s="243"/>
      <c r="AF24" s="573"/>
      <c r="AG24" s="107">
        <v>434.41954821600001</v>
      </c>
      <c r="AH24" s="108">
        <v>275.746754952</v>
      </c>
      <c r="AI24" s="109">
        <v>111.415822893</v>
      </c>
      <c r="AJ24" s="200">
        <v>259.87836188394499</v>
      </c>
      <c r="AK24" s="201">
        <v>155.74893434603501</v>
      </c>
      <c r="AL24" s="202">
        <v>102.787622531343</v>
      </c>
      <c r="AM24" s="243"/>
      <c r="AN24" s="573"/>
      <c r="AO24" s="107">
        <v>435.73806960000002</v>
      </c>
      <c r="AP24" s="108">
        <v>276.53957829699999</v>
      </c>
      <c r="AQ24" s="109">
        <v>112.35556735199999</v>
      </c>
      <c r="AR24" s="200">
        <v>241.93571</v>
      </c>
      <c r="AS24" s="201">
        <v>154.228357383804</v>
      </c>
      <c r="AT24" s="202">
        <v>100.85756660846199</v>
      </c>
      <c r="AU24" s="243"/>
      <c r="AV24" s="573"/>
      <c r="AW24" s="107">
        <v>438.079593192</v>
      </c>
      <c r="AX24" s="108">
        <v>277.63129141799999</v>
      </c>
      <c r="AY24" s="109">
        <v>112.407797132</v>
      </c>
      <c r="AZ24" s="200">
        <v>244.90431282057901</v>
      </c>
      <c r="BA24" s="201">
        <v>150.25798332796299</v>
      </c>
      <c r="BB24" s="202">
        <v>99.952929632096996</v>
      </c>
      <c r="BC24" s="243"/>
      <c r="BD24" s="573"/>
      <c r="BE24" s="107">
        <v>444.069459236</v>
      </c>
      <c r="BF24" s="108">
        <v>281.51497058699999</v>
      </c>
      <c r="BG24" s="109">
        <v>115.013016198</v>
      </c>
      <c r="BH24" s="200">
        <v>248.755771513008</v>
      </c>
      <c r="BI24" s="201">
        <v>156.27251615972901</v>
      </c>
      <c r="BJ24" s="202">
        <v>105.372339437866</v>
      </c>
      <c r="BK24" s="243"/>
      <c r="BL24" s="573"/>
      <c r="BM24" s="107">
        <v>450.74677322999997</v>
      </c>
      <c r="BN24" s="108">
        <v>285.77813232199998</v>
      </c>
      <c r="BO24" s="109">
        <v>117.948067916</v>
      </c>
      <c r="BP24" s="200">
        <v>265.99418651899401</v>
      </c>
      <c r="BQ24" s="201">
        <v>163.19681323528201</v>
      </c>
      <c r="BR24" s="202">
        <v>108.822947067149</v>
      </c>
      <c r="BS24" s="243"/>
      <c r="BT24" s="573"/>
      <c r="BU24" s="107">
        <v>437.39664644800001</v>
      </c>
      <c r="BV24" s="108">
        <v>276.98470457100001</v>
      </c>
      <c r="BW24" s="109">
        <v>112.535116043</v>
      </c>
      <c r="BX24" s="200">
        <v>263.17768120407698</v>
      </c>
      <c r="BY24" s="201">
        <v>164.000058714728</v>
      </c>
      <c r="BZ24" s="202">
        <v>109.807824481265</v>
      </c>
      <c r="CA24" s="243"/>
      <c r="CB24" s="573"/>
      <c r="CC24" s="107">
        <v>436.43310905200002</v>
      </c>
      <c r="CD24" s="108">
        <v>277.17678964100003</v>
      </c>
      <c r="CE24" s="109">
        <v>114.70414097</v>
      </c>
      <c r="CF24" s="200">
        <v>253.40091514906501</v>
      </c>
      <c r="CG24" s="201">
        <v>160.30669394676201</v>
      </c>
      <c r="CH24" s="202">
        <v>110.96255394207201</v>
      </c>
      <c r="CI24" s="243"/>
      <c r="CJ24" s="573"/>
      <c r="CK24" s="107">
        <v>424.75766220499997</v>
      </c>
      <c r="CL24" s="108">
        <v>267.37151568199999</v>
      </c>
      <c r="CM24" s="109">
        <v>109.336719571</v>
      </c>
      <c r="CN24" s="200">
        <v>254.33046851468399</v>
      </c>
      <c r="CO24" s="201">
        <v>159.45432217746699</v>
      </c>
      <c r="CP24" s="202">
        <v>110.505430466974</v>
      </c>
      <c r="CQ24" s="243"/>
      <c r="CR24" s="573"/>
      <c r="CS24" s="107">
        <v>421.66135144399999</v>
      </c>
      <c r="CT24" s="108">
        <v>265.95547719799998</v>
      </c>
      <c r="CU24" s="109">
        <v>110.530737273</v>
      </c>
      <c r="CV24" s="200">
        <v>258.28024712613802</v>
      </c>
      <c r="CW24" s="201">
        <v>163.49775726343799</v>
      </c>
      <c r="CX24" s="202">
        <v>112.470918427889</v>
      </c>
      <c r="CY24" s="243"/>
      <c r="CZ24" s="573"/>
      <c r="DA24" s="107">
        <v>415.20161477800002</v>
      </c>
      <c r="DB24" s="108">
        <v>261.88010905800002</v>
      </c>
      <c r="DC24" s="109">
        <v>109.397551009</v>
      </c>
      <c r="DD24" s="200">
        <v>252.14284151762001</v>
      </c>
      <c r="DE24" s="201">
        <v>159.624125534353</v>
      </c>
      <c r="DF24" s="202">
        <v>108.300653317799</v>
      </c>
      <c r="DG24" s="243"/>
      <c r="DH24" s="573"/>
      <c r="DI24" s="107">
        <v>413.96230815600001</v>
      </c>
      <c r="DJ24" s="108">
        <v>261.410568689</v>
      </c>
      <c r="DK24" s="109">
        <v>109.839618218</v>
      </c>
      <c r="DL24" s="200">
        <v>250.007054705895</v>
      </c>
      <c r="DM24" s="201">
        <v>154.86886180809699</v>
      </c>
      <c r="DN24" s="202">
        <v>107.10943951128201</v>
      </c>
      <c r="DO24" s="243"/>
      <c r="DP24" s="573"/>
      <c r="DQ24" s="411">
        <v>441.49619536900002</v>
      </c>
      <c r="DR24" s="412">
        <v>279.12049946500002</v>
      </c>
      <c r="DS24" s="413">
        <v>117.89230823600001</v>
      </c>
      <c r="DT24" s="200">
        <v>263.05482470715498</v>
      </c>
      <c r="DU24" s="201">
        <v>163.986359664091</v>
      </c>
      <c r="DV24" s="202">
        <v>114.29326825819599</v>
      </c>
      <c r="DW24" s="243"/>
      <c r="DX24" s="573"/>
      <c r="DY24" s="411">
        <v>440.40811275200002</v>
      </c>
      <c r="DZ24" s="412">
        <v>278.87884347699998</v>
      </c>
      <c r="EA24" s="413">
        <v>118.549308584</v>
      </c>
      <c r="EB24" s="200">
        <v>261.68180575081601</v>
      </c>
      <c r="EC24" s="201">
        <v>168.59447528962599</v>
      </c>
      <c r="ED24" s="202">
        <v>115.730566692558</v>
      </c>
      <c r="EE24" s="243"/>
    </row>
    <row r="25" spans="1:135" x14ac:dyDescent="0.25">
      <c r="A25" s="90" t="s">
        <v>193</v>
      </c>
      <c r="B25" s="229" t="s">
        <v>244</v>
      </c>
      <c r="C25" s="613"/>
      <c r="D25" s="88" t="s">
        <v>209</v>
      </c>
      <c r="E25" s="88">
        <v>1.5100961114540163</v>
      </c>
      <c r="F25" s="89">
        <v>1.4330279297565309</v>
      </c>
      <c r="G25" s="188"/>
      <c r="H25" s="605"/>
      <c r="I25" s="113">
        <v>423.10012115500001</v>
      </c>
      <c r="J25" s="114">
        <v>298.29916198500001</v>
      </c>
      <c r="K25" s="115">
        <v>157.67064500800001</v>
      </c>
      <c r="L25" s="195">
        <v>259.87836188394499</v>
      </c>
      <c r="M25" s="195">
        <v>155.851433249114</v>
      </c>
      <c r="N25" s="196">
        <v>105.284934074918</v>
      </c>
      <c r="O25" s="188"/>
      <c r="P25" s="602"/>
      <c r="Q25" s="113">
        <v>424.40874855099997</v>
      </c>
      <c r="R25" s="114">
        <v>299.37670819900001</v>
      </c>
      <c r="S25" s="115">
        <v>158.59246043799999</v>
      </c>
      <c r="T25" s="203">
        <v>259.87836188394499</v>
      </c>
      <c r="U25" s="195">
        <v>159.47965492865001</v>
      </c>
      <c r="V25" s="195">
        <v>108.238395648637</v>
      </c>
      <c r="W25" s="243"/>
      <c r="X25" s="573"/>
      <c r="Y25" s="113">
        <v>404.269928456</v>
      </c>
      <c r="Z25" s="114">
        <v>285.35074119799998</v>
      </c>
      <c r="AA25" s="115">
        <v>151.631020036</v>
      </c>
      <c r="AB25" s="203">
        <v>251.483003085756</v>
      </c>
      <c r="AC25" s="195">
        <v>152.55336291820001</v>
      </c>
      <c r="AD25" s="196">
        <v>103.885743719476</v>
      </c>
      <c r="AE25" s="243"/>
      <c r="AF25" s="573"/>
      <c r="AG25" s="113">
        <v>404.14219631600002</v>
      </c>
      <c r="AH25" s="114">
        <v>284.927543034</v>
      </c>
      <c r="AI25" s="115">
        <v>150.484143133</v>
      </c>
      <c r="AJ25" s="203">
        <v>258.42640826072699</v>
      </c>
      <c r="AK25" s="195">
        <v>155.74893434603501</v>
      </c>
      <c r="AL25" s="196">
        <v>102.787622531343</v>
      </c>
      <c r="AM25" s="243"/>
      <c r="AN25" s="573"/>
      <c r="AO25" s="113">
        <v>406.78906039999998</v>
      </c>
      <c r="AP25" s="114">
        <v>286.88294564</v>
      </c>
      <c r="AQ25" s="115">
        <v>151.5648248</v>
      </c>
      <c r="AR25" s="203">
        <v>241.93571</v>
      </c>
      <c r="AS25" s="195">
        <v>154.228357383804</v>
      </c>
      <c r="AT25" s="196">
        <v>100.85756660846199</v>
      </c>
      <c r="AU25" s="243"/>
      <c r="AV25" s="573"/>
      <c r="AW25" s="113">
        <v>408.929911715</v>
      </c>
      <c r="AX25" s="114">
        <v>288.19160197399998</v>
      </c>
      <c r="AY25" s="115">
        <v>151.69205318300001</v>
      </c>
      <c r="AZ25" s="203">
        <v>244.90431282057901</v>
      </c>
      <c r="BA25" s="195">
        <v>150.25798332796299</v>
      </c>
      <c r="BB25" s="196">
        <v>99.952929632096996</v>
      </c>
      <c r="BC25" s="243"/>
      <c r="BD25" s="573"/>
      <c r="BE25" s="113">
        <v>414.33598559000001</v>
      </c>
      <c r="BF25" s="114">
        <v>292.20030205699999</v>
      </c>
      <c r="BG25" s="115">
        <v>154.391872299</v>
      </c>
      <c r="BH25" s="203">
        <v>248.755771513008</v>
      </c>
      <c r="BI25" s="195">
        <v>156.27251615972901</v>
      </c>
      <c r="BJ25" s="196">
        <v>105.372339437866</v>
      </c>
      <c r="BK25" s="243"/>
      <c r="BL25" s="573"/>
      <c r="BM25" s="113">
        <v>419.90109604200001</v>
      </c>
      <c r="BN25" s="114">
        <v>296.31127011900003</v>
      </c>
      <c r="BO25" s="115">
        <v>157.09890236800001</v>
      </c>
      <c r="BP25" s="203">
        <v>265.99418651899401</v>
      </c>
      <c r="BQ25" s="195">
        <v>163.19681323528201</v>
      </c>
      <c r="BR25" s="196">
        <v>108.822947067149</v>
      </c>
      <c r="BS25" s="243"/>
      <c r="BT25" s="573"/>
      <c r="BU25" s="113">
        <v>411.87635340000003</v>
      </c>
      <c r="BV25" s="114">
        <v>287.406214788</v>
      </c>
      <c r="BW25" s="115">
        <v>147.39093596199999</v>
      </c>
      <c r="BX25" s="203">
        <v>263.17768120407698</v>
      </c>
      <c r="BY25" s="195">
        <v>164.000058714728</v>
      </c>
      <c r="BZ25" s="196">
        <v>109.807824481265</v>
      </c>
      <c r="CA25" s="243"/>
      <c r="CB25" s="573"/>
      <c r="CC25" s="113">
        <v>410.630254337</v>
      </c>
      <c r="CD25" s="114">
        <v>287.20177966799997</v>
      </c>
      <c r="CE25" s="115">
        <v>148.669347638</v>
      </c>
      <c r="CF25" s="203">
        <v>253.40091514906501</v>
      </c>
      <c r="CG25" s="195">
        <v>160.30669394676201</v>
      </c>
      <c r="CH25" s="196">
        <v>110.96255394207201</v>
      </c>
      <c r="CI25" s="243"/>
      <c r="CJ25" s="573"/>
      <c r="CK25" s="113">
        <v>405.55885627800001</v>
      </c>
      <c r="CL25" s="114">
        <v>282.99553726099998</v>
      </c>
      <c r="CM25" s="115">
        <v>145.16986926499999</v>
      </c>
      <c r="CN25" s="203">
        <v>254.33046851468399</v>
      </c>
      <c r="CO25" s="195">
        <v>159.45432217746699</v>
      </c>
      <c r="CP25" s="196">
        <v>110.505430466974</v>
      </c>
      <c r="CQ25" s="243"/>
      <c r="CR25" s="573"/>
      <c r="CS25" s="113">
        <v>402.25895601500002</v>
      </c>
      <c r="CT25" s="114">
        <v>281.07601600800001</v>
      </c>
      <c r="CU25" s="115">
        <v>145.119322625</v>
      </c>
      <c r="CV25" s="203">
        <v>258.28024712613802</v>
      </c>
      <c r="CW25" s="195">
        <v>163.49775726343799</v>
      </c>
      <c r="CX25" s="196">
        <v>112.470918427889</v>
      </c>
      <c r="CY25" s="243"/>
      <c r="CZ25" s="573"/>
      <c r="DA25" s="113">
        <v>398.185753546</v>
      </c>
      <c r="DB25" s="114">
        <v>278.01306542399999</v>
      </c>
      <c r="DC25" s="115">
        <v>143.01433342300001</v>
      </c>
      <c r="DD25" s="203">
        <v>252.14284151762001</v>
      </c>
      <c r="DE25" s="195">
        <v>159.624125534353</v>
      </c>
      <c r="DF25" s="196">
        <v>108.300653317799</v>
      </c>
      <c r="DG25" s="243"/>
      <c r="DH25" s="573"/>
      <c r="DI25" s="113">
        <v>398.90534206299998</v>
      </c>
      <c r="DJ25" s="114">
        <v>278.35313444600001</v>
      </c>
      <c r="DK25" s="115">
        <v>142.69705685900001</v>
      </c>
      <c r="DL25" s="203">
        <v>250.007054705895</v>
      </c>
      <c r="DM25" s="195">
        <v>154.86886180809699</v>
      </c>
      <c r="DN25" s="196">
        <v>107.10943951128201</v>
      </c>
      <c r="DO25" s="243"/>
      <c r="DP25" s="573"/>
      <c r="DQ25" s="414">
        <v>417.07174647900001</v>
      </c>
      <c r="DR25" s="167">
        <v>290.84374852500002</v>
      </c>
      <c r="DS25" s="415">
        <v>148.18284706</v>
      </c>
      <c r="DT25" s="203">
        <v>263.05482470715498</v>
      </c>
      <c r="DU25" s="195">
        <v>163.986359664091</v>
      </c>
      <c r="DV25" s="196">
        <v>114.29326825819599</v>
      </c>
      <c r="DW25" s="243"/>
      <c r="DX25" s="573"/>
      <c r="DY25" s="414">
        <v>417.118284765</v>
      </c>
      <c r="DZ25" s="167">
        <v>290.907043966</v>
      </c>
      <c r="EA25" s="415">
        <v>148.80112675699999</v>
      </c>
      <c r="EB25" s="203">
        <v>261.68180575081601</v>
      </c>
      <c r="EC25" s="195">
        <v>168.59447528962599</v>
      </c>
      <c r="ED25" s="196">
        <v>115.730566692558</v>
      </c>
      <c r="EE25" s="243"/>
    </row>
    <row r="26" spans="1:135" x14ac:dyDescent="0.25">
      <c r="A26" s="155" t="s">
        <v>194</v>
      </c>
      <c r="B26" s="230" t="s">
        <v>245</v>
      </c>
      <c r="C26" s="613"/>
      <c r="D26" s="140" t="s">
        <v>208</v>
      </c>
      <c r="E26" s="140">
        <v>1.5100961114540163</v>
      </c>
      <c r="F26" s="126" t="s">
        <v>179</v>
      </c>
      <c r="G26" s="187"/>
      <c r="H26" s="605"/>
      <c r="I26" s="141">
        <v>289.65425159799997</v>
      </c>
      <c r="J26" s="142">
        <v>216.769270089</v>
      </c>
      <c r="K26" s="143">
        <v>82.476408094000007</v>
      </c>
      <c r="L26" s="191">
        <v>259.87836188394499</v>
      </c>
      <c r="M26" s="191">
        <v>155.851433249114</v>
      </c>
      <c r="N26" s="192">
        <v>105.284934074918</v>
      </c>
      <c r="O26" s="187"/>
      <c r="P26" s="602"/>
      <c r="Q26" s="141">
        <v>291.19886310800001</v>
      </c>
      <c r="R26" s="142">
        <v>218.079757583</v>
      </c>
      <c r="S26" s="143">
        <v>83.388457591000005</v>
      </c>
      <c r="T26" s="199">
        <v>259.87836188394499</v>
      </c>
      <c r="U26" s="191">
        <v>159.47965492865001</v>
      </c>
      <c r="V26" s="191">
        <v>108.238395648637</v>
      </c>
      <c r="W26" s="241"/>
      <c r="X26" s="573"/>
      <c r="Y26" s="141">
        <v>290.001056484</v>
      </c>
      <c r="Z26" s="142">
        <v>216.99286785300001</v>
      </c>
      <c r="AA26" s="143">
        <v>82.318193223999998</v>
      </c>
      <c r="AB26" s="199">
        <v>251.483003085756</v>
      </c>
      <c r="AC26" s="191">
        <v>152.55336291820001</v>
      </c>
      <c r="AD26" s="192">
        <v>103.885743719476</v>
      </c>
      <c r="AE26" s="241"/>
      <c r="AF26" s="573"/>
      <c r="AG26" s="141">
        <v>291.427574607</v>
      </c>
      <c r="AH26" s="142">
        <v>217.691174743</v>
      </c>
      <c r="AI26" s="143">
        <v>81.273947691000004</v>
      </c>
      <c r="AJ26" s="199">
        <v>258.42640826072699</v>
      </c>
      <c r="AK26" s="191">
        <v>155.74893434603501</v>
      </c>
      <c r="AL26" s="192">
        <v>102.787622531343</v>
      </c>
      <c r="AM26" s="241"/>
      <c r="AN26" s="573"/>
      <c r="AO26" s="141">
        <v>295.81805379999997</v>
      </c>
      <c r="AP26" s="142">
        <v>220.98602388899999</v>
      </c>
      <c r="AQ26" s="143">
        <v>82.471701590999999</v>
      </c>
      <c r="AR26" s="199">
        <v>241.93571</v>
      </c>
      <c r="AS26" s="191">
        <v>154.228357383804</v>
      </c>
      <c r="AT26" s="192">
        <v>100.85756660846199</v>
      </c>
      <c r="AU26" s="241"/>
      <c r="AV26" s="573"/>
      <c r="AW26" s="141">
        <v>321.48703894300002</v>
      </c>
      <c r="AX26" s="142">
        <v>230.47108358</v>
      </c>
      <c r="AY26" s="143">
        <v>82.411831253000003</v>
      </c>
      <c r="AZ26" s="199">
        <v>244.90431282057901</v>
      </c>
      <c r="BA26" s="191">
        <v>150.25798332796299</v>
      </c>
      <c r="BB26" s="192">
        <v>99.952929632096996</v>
      </c>
      <c r="BC26" s="241"/>
      <c r="BD26" s="573"/>
      <c r="BE26" s="141">
        <v>326.61701518400002</v>
      </c>
      <c r="BF26" s="142">
        <v>234.392962823</v>
      </c>
      <c r="BG26" s="143">
        <v>84.526435161999999</v>
      </c>
      <c r="BH26" s="199">
        <v>248.755771513008</v>
      </c>
      <c r="BI26" s="191">
        <v>156.27251615972901</v>
      </c>
      <c r="BJ26" s="192">
        <v>105.372339437866</v>
      </c>
      <c r="BK26" s="241"/>
      <c r="BL26" s="573"/>
      <c r="BM26" s="141">
        <v>332.43039001400001</v>
      </c>
      <c r="BN26" s="142">
        <v>238.75835989300001</v>
      </c>
      <c r="BO26" s="143">
        <v>86.727162686</v>
      </c>
      <c r="BP26" s="199">
        <v>265.99418651899401</v>
      </c>
      <c r="BQ26" s="191">
        <v>163.19681323528201</v>
      </c>
      <c r="BR26" s="192">
        <v>108.822947067149</v>
      </c>
      <c r="BS26" s="241"/>
      <c r="BT26" s="573"/>
      <c r="BU26" s="141">
        <v>332.30681059</v>
      </c>
      <c r="BV26" s="142">
        <v>238.90141185300001</v>
      </c>
      <c r="BW26" s="143">
        <v>89.357119718000007</v>
      </c>
      <c r="BX26" s="199">
        <v>263.17768120407698</v>
      </c>
      <c r="BY26" s="191">
        <v>164.000058714728</v>
      </c>
      <c r="BZ26" s="192">
        <v>109.807824481265</v>
      </c>
      <c r="CA26" s="241"/>
      <c r="CB26" s="573"/>
      <c r="CC26" s="141">
        <v>329.40831315499997</v>
      </c>
      <c r="CD26" s="142">
        <v>237.44520623</v>
      </c>
      <c r="CE26" s="143">
        <v>90.653698036999998</v>
      </c>
      <c r="CF26" s="199">
        <v>253.40091514906501</v>
      </c>
      <c r="CG26" s="191">
        <v>160.30669394676201</v>
      </c>
      <c r="CH26" s="192">
        <v>110.96255394207201</v>
      </c>
      <c r="CI26" s="241"/>
      <c r="CJ26" s="573"/>
      <c r="CK26" s="141">
        <v>322.69037300799999</v>
      </c>
      <c r="CL26" s="142">
        <v>232.01758765</v>
      </c>
      <c r="CM26" s="143">
        <v>86.978009854999996</v>
      </c>
      <c r="CN26" s="199">
        <v>254.33046851468399</v>
      </c>
      <c r="CO26" s="191">
        <v>159.45432217746699</v>
      </c>
      <c r="CP26" s="192">
        <v>110.505430466974</v>
      </c>
      <c r="CQ26" s="241"/>
      <c r="CR26" s="573"/>
      <c r="CS26" s="141">
        <v>318.48068644699998</v>
      </c>
      <c r="CT26" s="142">
        <v>230.32728594400001</v>
      </c>
      <c r="CU26" s="143">
        <v>87.974775899999997</v>
      </c>
      <c r="CV26" s="199">
        <v>258.28024712613802</v>
      </c>
      <c r="CW26" s="191">
        <v>163.49775726343799</v>
      </c>
      <c r="CX26" s="192">
        <v>112.470918427889</v>
      </c>
      <c r="CY26" s="241"/>
      <c r="CZ26" s="573"/>
      <c r="DA26" s="141">
        <v>312.92676806700001</v>
      </c>
      <c r="DB26" s="142">
        <v>226.20239775900001</v>
      </c>
      <c r="DC26" s="143">
        <v>86.020957738999996</v>
      </c>
      <c r="DD26" s="199">
        <v>252.14284151762001</v>
      </c>
      <c r="DE26" s="191">
        <v>159.624125534353</v>
      </c>
      <c r="DF26" s="192">
        <v>108.300653317799</v>
      </c>
      <c r="DG26" s="241"/>
      <c r="DH26" s="573"/>
      <c r="DI26" s="141">
        <v>313.67183448999998</v>
      </c>
      <c r="DJ26" s="142">
        <v>226.53146129500001</v>
      </c>
      <c r="DK26" s="143">
        <v>85.728071503999999</v>
      </c>
      <c r="DL26" s="199">
        <v>250.007054705895</v>
      </c>
      <c r="DM26" s="191">
        <v>154.86886180809699</v>
      </c>
      <c r="DN26" s="192">
        <v>107.10943951128201</v>
      </c>
      <c r="DO26" s="241"/>
      <c r="DP26" s="573"/>
      <c r="DQ26" s="414">
        <v>316.67491331000002</v>
      </c>
      <c r="DR26" s="167">
        <v>228.972338167</v>
      </c>
      <c r="DS26" s="415">
        <v>87.662122870000005</v>
      </c>
      <c r="DT26" s="199">
        <v>263.05482470715498</v>
      </c>
      <c r="DU26" s="191">
        <v>163.986359664091</v>
      </c>
      <c r="DV26" s="192">
        <v>114.29326825819599</v>
      </c>
      <c r="DW26" s="241"/>
      <c r="DX26" s="573"/>
      <c r="DY26" s="414">
        <v>315.38996577900002</v>
      </c>
      <c r="DZ26" s="167">
        <v>227.680992293</v>
      </c>
      <c r="EA26" s="415">
        <v>86.889995705999993</v>
      </c>
      <c r="EB26" s="199">
        <v>261.68180575081601</v>
      </c>
      <c r="EC26" s="191">
        <v>168.59447528962599</v>
      </c>
      <c r="ED26" s="192">
        <v>115.730566692558</v>
      </c>
      <c r="EE26" s="241"/>
    </row>
    <row r="27" spans="1:135" x14ac:dyDescent="0.25">
      <c r="A27" s="90" t="s">
        <v>195</v>
      </c>
      <c r="B27" s="229" t="s">
        <v>246</v>
      </c>
      <c r="C27" s="613"/>
      <c r="D27" s="88" t="s">
        <v>209</v>
      </c>
      <c r="E27" s="88">
        <v>1.5100961114540163</v>
      </c>
      <c r="F27" s="89">
        <v>1.4330279297565309</v>
      </c>
      <c r="G27" s="188"/>
      <c r="H27" s="605"/>
      <c r="I27" s="113">
        <v>217.637439043</v>
      </c>
      <c r="J27" s="114">
        <v>144.02663766699999</v>
      </c>
      <c r="K27" s="115">
        <v>104.971890176</v>
      </c>
      <c r="L27" s="195">
        <v>259.87836188394499</v>
      </c>
      <c r="M27" s="195">
        <v>155.851433249114</v>
      </c>
      <c r="N27" s="196">
        <v>105.284934074918</v>
      </c>
      <c r="O27" s="188"/>
      <c r="P27" s="602"/>
      <c r="Q27" s="113">
        <v>218.99531425999999</v>
      </c>
      <c r="R27" s="114">
        <v>145.13505713999999</v>
      </c>
      <c r="S27" s="115">
        <v>104.753738377</v>
      </c>
      <c r="T27" s="203">
        <v>259.87836188394499</v>
      </c>
      <c r="U27" s="195">
        <v>159.47965492865001</v>
      </c>
      <c r="V27" s="195">
        <v>108.238395648637</v>
      </c>
      <c r="W27" s="243"/>
      <c r="X27" s="573"/>
      <c r="Y27" s="113">
        <v>209.03125446600001</v>
      </c>
      <c r="Z27" s="114">
        <v>138.77670120400001</v>
      </c>
      <c r="AA27" s="115">
        <v>100.606115573</v>
      </c>
      <c r="AB27" s="203">
        <v>251.483003085756</v>
      </c>
      <c r="AC27" s="195">
        <v>152.55336291820001</v>
      </c>
      <c r="AD27" s="196">
        <v>103.885743719476</v>
      </c>
      <c r="AE27" s="243"/>
      <c r="AF27" s="573"/>
      <c r="AG27" s="113">
        <v>208.051679756</v>
      </c>
      <c r="AH27" s="114">
        <v>137.65657754</v>
      </c>
      <c r="AI27" s="115">
        <v>98.212973618000007</v>
      </c>
      <c r="AJ27" s="203">
        <v>258.42640826072699</v>
      </c>
      <c r="AK27" s="195">
        <v>155.74893434603501</v>
      </c>
      <c r="AL27" s="196">
        <v>102.787622531343</v>
      </c>
      <c r="AM27" s="243"/>
      <c r="AN27" s="573"/>
      <c r="AO27" s="113">
        <v>209.48900879999999</v>
      </c>
      <c r="AP27" s="114">
        <v>138.66143811000001</v>
      </c>
      <c r="AQ27" s="115">
        <v>99.136491129000007</v>
      </c>
      <c r="AR27" s="203">
        <v>241.93571</v>
      </c>
      <c r="AS27" s="195">
        <v>154.228357383804</v>
      </c>
      <c r="AT27" s="196">
        <v>100.85756660846199</v>
      </c>
      <c r="AU27" s="243"/>
      <c r="AV27" s="573"/>
      <c r="AW27" s="113">
        <v>210.35089005399999</v>
      </c>
      <c r="AX27" s="114">
        <v>138.85407145600001</v>
      </c>
      <c r="AY27" s="115">
        <v>99.290735435000002</v>
      </c>
      <c r="AZ27" s="203">
        <v>244.90431282057901</v>
      </c>
      <c r="BA27" s="195">
        <v>150.25798332796299</v>
      </c>
      <c r="BB27" s="196">
        <v>99.952929632096996</v>
      </c>
      <c r="BC27" s="243"/>
      <c r="BD27" s="573"/>
      <c r="BE27" s="113">
        <v>213.937070745</v>
      </c>
      <c r="BF27" s="114">
        <v>141.50055295000001</v>
      </c>
      <c r="BG27" s="115">
        <v>101.779171007</v>
      </c>
      <c r="BH27" s="203">
        <v>248.755771513008</v>
      </c>
      <c r="BI27" s="195">
        <v>156.27251615972901</v>
      </c>
      <c r="BJ27" s="196">
        <v>105.372339437866</v>
      </c>
      <c r="BK27" s="243"/>
      <c r="BL27" s="573"/>
      <c r="BM27" s="113">
        <v>217.80603410099999</v>
      </c>
      <c r="BN27" s="114">
        <v>144.28178449500001</v>
      </c>
      <c r="BO27" s="115">
        <v>104.316647765</v>
      </c>
      <c r="BP27" s="203">
        <v>265.99418651899401</v>
      </c>
      <c r="BQ27" s="195">
        <v>163.19681323528201</v>
      </c>
      <c r="BR27" s="196">
        <v>108.822947067149</v>
      </c>
      <c r="BS27" s="243"/>
      <c r="BT27" s="573"/>
      <c r="BU27" s="113">
        <v>218.83986802000001</v>
      </c>
      <c r="BV27" s="114">
        <v>147.94539368</v>
      </c>
      <c r="BW27" s="115">
        <v>109.517249967</v>
      </c>
      <c r="BX27" s="203">
        <v>263.17768120407698</v>
      </c>
      <c r="BY27" s="195">
        <v>164.000058714728</v>
      </c>
      <c r="BZ27" s="196">
        <v>109.807824481265</v>
      </c>
      <c r="CA27" s="243"/>
      <c r="CB27" s="573"/>
      <c r="CC27" s="113">
        <v>220.17161172199999</v>
      </c>
      <c r="CD27" s="114">
        <v>149.44082842</v>
      </c>
      <c r="CE27" s="115">
        <v>111.804957493</v>
      </c>
      <c r="CF27" s="203">
        <v>253.40091514906501</v>
      </c>
      <c r="CG27" s="195">
        <v>160.30669394676201</v>
      </c>
      <c r="CH27" s="196">
        <v>110.96255394207201</v>
      </c>
      <c r="CI27" s="243"/>
      <c r="CJ27" s="573"/>
      <c r="CK27" s="113">
        <v>216.730243895</v>
      </c>
      <c r="CL27" s="114">
        <v>146.290260515</v>
      </c>
      <c r="CM27" s="115">
        <v>109.348191884</v>
      </c>
      <c r="CN27" s="203">
        <v>254.33046851468399</v>
      </c>
      <c r="CO27" s="195">
        <v>159.45432217746699</v>
      </c>
      <c r="CP27" s="196">
        <v>110.505430466974</v>
      </c>
      <c r="CQ27" s="243"/>
      <c r="CR27" s="573"/>
      <c r="CS27" s="113">
        <v>216.31512361200001</v>
      </c>
      <c r="CT27" s="114">
        <v>146.43108074599999</v>
      </c>
      <c r="CU27" s="115">
        <v>110.219913353</v>
      </c>
      <c r="CV27" s="203">
        <v>258.28024712613802</v>
      </c>
      <c r="CW27" s="195">
        <v>163.49775726343799</v>
      </c>
      <c r="CX27" s="196">
        <v>112.470918427889</v>
      </c>
      <c r="CY27" s="243"/>
      <c r="CZ27" s="573"/>
      <c r="DA27" s="113">
        <v>213.736793296</v>
      </c>
      <c r="DB27" s="114">
        <v>144.41515142200001</v>
      </c>
      <c r="DC27" s="115">
        <v>108.469890174</v>
      </c>
      <c r="DD27" s="203">
        <v>252.14284151762001</v>
      </c>
      <c r="DE27" s="195">
        <v>159.624125534353</v>
      </c>
      <c r="DF27" s="196">
        <v>108.300653317799</v>
      </c>
      <c r="DG27" s="243"/>
      <c r="DH27" s="573"/>
      <c r="DI27" s="113">
        <v>213.72364750700001</v>
      </c>
      <c r="DJ27" s="114">
        <v>144.24338945900001</v>
      </c>
      <c r="DK27" s="115">
        <v>108.290185299</v>
      </c>
      <c r="DL27" s="203">
        <v>250.007054705895</v>
      </c>
      <c r="DM27" s="195">
        <v>154.86886180809699</v>
      </c>
      <c r="DN27" s="196">
        <v>107.10943951128201</v>
      </c>
      <c r="DO27" s="243"/>
      <c r="DP27" s="573"/>
      <c r="DQ27" s="414">
        <v>223.79734794399999</v>
      </c>
      <c r="DR27" s="167">
        <v>151.007876848</v>
      </c>
      <c r="DS27" s="415">
        <v>112.65703370200001</v>
      </c>
      <c r="DT27" s="203">
        <v>263.05482470715498</v>
      </c>
      <c r="DU27" s="195">
        <v>163.986359664091</v>
      </c>
      <c r="DV27" s="196">
        <v>114.29326825819599</v>
      </c>
      <c r="DW27" s="243"/>
      <c r="DX27" s="573"/>
      <c r="DY27" s="414">
        <v>223.46342610299999</v>
      </c>
      <c r="DZ27" s="167">
        <v>150.64820877099999</v>
      </c>
      <c r="EA27" s="415">
        <v>113.125900066</v>
      </c>
      <c r="EB27" s="203">
        <v>261.68180575081601</v>
      </c>
      <c r="EC27" s="195">
        <v>168.59447528962599</v>
      </c>
      <c r="ED27" s="196">
        <v>115.730566692558</v>
      </c>
      <c r="EE27" s="243"/>
    </row>
    <row r="28" spans="1:135" x14ac:dyDescent="0.25">
      <c r="A28" s="90" t="s">
        <v>196</v>
      </c>
      <c r="B28" s="229" t="s">
        <v>247</v>
      </c>
      <c r="C28" s="614"/>
      <c r="D28" s="88" t="s">
        <v>209</v>
      </c>
      <c r="E28" s="88">
        <v>1.5100961114540163</v>
      </c>
      <c r="F28" s="89">
        <v>1.4330279297565309</v>
      </c>
      <c r="G28" s="188"/>
      <c r="H28" s="605"/>
      <c r="I28" s="113">
        <v>539.76547904999995</v>
      </c>
      <c r="J28" s="114">
        <v>431.916362268</v>
      </c>
      <c r="K28" s="115">
        <v>112.333287528</v>
      </c>
      <c r="L28" s="197">
        <v>259.87836188394499</v>
      </c>
      <c r="M28" s="197">
        <v>155.851433249114</v>
      </c>
      <c r="N28" s="198">
        <v>105.284934074918</v>
      </c>
      <c r="O28" s="188"/>
      <c r="P28" s="602"/>
      <c r="Q28" s="113">
        <v>524.15243505399997</v>
      </c>
      <c r="R28" s="114">
        <v>419.80368693499997</v>
      </c>
      <c r="S28" s="115">
        <v>109.93266029</v>
      </c>
      <c r="T28" s="204">
        <v>259.87836188394499</v>
      </c>
      <c r="U28" s="197">
        <v>159.47965492865001</v>
      </c>
      <c r="V28" s="197">
        <v>108.238395648637</v>
      </c>
      <c r="W28" s="243"/>
      <c r="X28" s="573"/>
      <c r="Y28" s="113">
        <v>498.69552188</v>
      </c>
      <c r="Z28" s="114">
        <v>399.499557778</v>
      </c>
      <c r="AA28" s="115">
        <v>105.166178313</v>
      </c>
      <c r="AB28" s="204">
        <v>251.483003085756</v>
      </c>
      <c r="AC28" s="197">
        <v>152.55336291820001</v>
      </c>
      <c r="AD28" s="198">
        <v>103.885743719476</v>
      </c>
      <c r="AE28" s="243"/>
      <c r="AF28" s="573"/>
      <c r="AG28" s="113">
        <v>497.99387423100001</v>
      </c>
      <c r="AH28" s="114">
        <v>398.448368088</v>
      </c>
      <c r="AI28" s="115">
        <v>102.41512636100001</v>
      </c>
      <c r="AJ28" s="204">
        <v>258.42640826072699</v>
      </c>
      <c r="AK28" s="197">
        <v>155.74893434603501</v>
      </c>
      <c r="AL28" s="198">
        <v>102.787622531343</v>
      </c>
      <c r="AM28" s="243"/>
      <c r="AN28" s="573"/>
      <c r="AO28" s="113">
        <v>503.897066</v>
      </c>
      <c r="AP28" s="114">
        <v>403.33377032700002</v>
      </c>
      <c r="AQ28" s="115">
        <v>104.358196116</v>
      </c>
      <c r="AR28" s="204">
        <v>241.93571</v>
      </c>
      <c r="AS28" s="197">
        <v>154.228357383804</v>
      </c>
      <c r="AT28" s="198">
        <v>100.85756660846199</v>
      </c>
      <c r="AU28" s="243"/>
      <c r="AV28" s="573"/>
      <c r="AW28" s="113">
        <v>510.17879454199999</v>
      </c>
      <c r="AX28" s="114">
        <v>408.163377922</v>
      </c>
      <c r="AY28" s="115">
        <v>104.58926284099999</v>
      </c>
      <c r="AZ28" s="204">
        <v>244.90431282057901</v>
      </c>
      <c r="BA28" s="197">
        <v>150.25798332796299</v>
      </c>
      <c r="BB28" s="198">
        <v>99.952929632096996</v>
      </c>
      <c r="BC28" s="243"/>
      <c r="BD28" s="573"/>
      <c r="BE28" s="113">
        <v>520.826335062</v>
      </c>
      <c r="BF28" s="114">
        <v>416.73793351099999</v>
      </c>
      <c r="BG28" s="115">
        <v>107.54388725</v>
      </c>
      <c r="BH28" s="204">
        <v>248.755771513008</v>
      </c>
      <c r="BI28" s="197">
        <v>156.27251615972901</v>
      </c>
      <c r="BJ28" s="198">
        <v>105.372339437866</v>
      </c>
      <c r="BK28" s="243"/>
      <c r="BL28" s="573"/>
      <c r="BM28" s="113">
        <v>517.17446378700004</v>
      </c>
      <c r="BN28" s="114">
        <v>412.122646686</v>
      </c>
      <c r="BO28" s="115">
        <v>98.431484928000003</v>
      </c>
      <c r="BP28" s="204">
        <v>265.99418651899401</v>
      </c>
      <c r="BQ28" s="197">
        <v>163.19681323528201</v>
      </c>
      <c r="BR28" s="198">
        <v>108.822947067149</v>
      </c>
      <c r="BS28" s="243"/>
      <c r="BT28" s="573"/>
      <c r="BU28" s="113">
        <v>510.30625048600001</v>
      </c>
      <c r="BV28" s="114">
        <v>407.84057796399998</v>
      </c>
      <c r="BW28" s="115">
        <v>97.974039228999999</v>
      </c>
      <c r="BX28" s="204">
        <v>263.17768120407698</v>
      </c>
      <c r="BY28" s="197">
        <v>164.000058714728</v>
      </c>
      <c r="BZ28" s="198">
        <v>109.807824481265</v>
      </c>
      <c r="CA28" s="243"/>
      <c r="CB28" s="573"/>
      <c r="CC28" s="113">
        <v>510.06148822300003</v>
      </c>
      <c r="CD28" s="114">
        <v>407.93172580200002</v>
      </c>
      <c r="CE28" s="115">
        <v>100.997769883</v>
      </c>
      <c r="CF28" s="204">
        <v>253.40091514906501</v>
      </c>
      <c r="CG28" s="197">
        <v>160.30669394676201</v>
      </c>
      <c r="CH28" s="198">
        <v>110.96255394207201</v>
      </c>
      <c r="CI28" s="243"/>
      <c r="CJ28" s="573"/>
      <c r="CK28" s="113">
        <v>506.97571098899999</v>
      </c>
      <c r="CL28" s="114">
        <v>404.99866009499999</v>
      </c>
      <c r="CM28" s="115">
        <v>99.246593927999996</v>
      </c>
      <c r="CN28" s="204">
        <v>254.33046851468399</v>
      </c>
      <c r="CO28" s="197">
        <v>159.45432217746699</v>
      </c>
      <c r="CP28" s="198">
        <v>110.505430466974</v>
      </c>
      <c r="CQ28" s="243"/>
      <c r="CR28" s="573"/>
      <c r="CS28" s="113">
        <v>504.12957399099997</v>
      </c>
      <c r="CT28" s="114">
        <v>402.91989858400001</v>
      </c>
      <c r="CU28" s="115">
        <v>101.19802735099999</v>
      </c>
      <c r="CV28" s="204">
        <v>258.28024712613802</v>
      </c>
      <c r="CW28" s="197">
        <v>163.49775726343799</v>
      </c>
      <c r="CX28" s="198">
        <v>112.470918427889</v>
      </c>
      <c r="CY28" s="243"/>
      <c r="CZ28" s="573"/>
      <c r="DA28" s="113">
        <v>497.35034452399998</v>
      </c>
      <c r="DB28" s="114">
        <v>397.37105935400001</v>
      </c>
      <c r="DC28" s="115">
        <v>99.691558028000003</v>
      </c>
      <c r="DD28" s="204">
        <v>252.14284151762001</v>
      </c>
      <c r="DE28" s="197">
        <v>159.624125534353</v>
      </c>
      <c r="DF28" s="198">
        <v>108.300653317799</v>
      </c>
      <c r="DG28" s="243"/>
      <c r="DH28" s="573"/>
      <c r="DI28" s="113">
        <v>497.88060373500002</v>
      </c>
      <c r="DJ28" s="114">
        <v>397.67125516099998</v>
      </c>
      <c r="DK28" s="115">
        <v>100.473924553</v>
      </c>
      <c r="DL28" s="204">
        <v>250.007054705895</v>
      </c>
      <c r="DM28" s="197">
        <v>154.86886180809699</v>
      </c>
      <c r="DN28" s="198">
        <v>107.10943951128201</v>
      </c>
      <c r="DO28" s="243"/>
      <c r="DP28" s="573"/>
      <c r="DQ28" s="414">
        <v>521.62041988800001</v>
      </c>
      <c r="DR28" s="167">
        <v>416.78748797999998</v>
      </c>
      <c r="DS28" s="415">
        <v>105.46315527900001</v>
      </c>
      <c r="DT28" s="204">
        <v>263.05482470715498</v>
      </c>
      <c r="DU28" s="197">
        <v>163.986359664091</v>
      </c>
      <c r="DV28" s="198">
        <v>114.29326825819599</v>
      </c>
      <c r="DW28" s="243"/>
      <c r="DX28" s="573"/>
      <c r="DY28" s="414">
        <v>517.24777750199996</v>
      </c>
      <c r="DZ28" s="167">
        <v>413.26110754000001</v>
      </c>
      <c r="EA28" s="415">
        <v>103.96767176</v>
      </c>
      <c r="EB28" s="204">
        <v>261.68180575081601</v>
      </c>
      <c r="EC28" s="197">
        <v>168.59447528962599</v>
      </c>
      <c r="ED28" s="198">
        <v>115.730566692558</v>
      </c>
      <c r="EE28" s="243"/>
    </row>
    <row r="29" spans="1:135" ht="3" customHeight="1" x14ac:dyDescent="0.25">
      <c r="A29" s="168"/>
      <c r="B29" s="226"/>
      <c r="C29" s="222"/>
      <c r="D29" s="169"/>
      <c r="E29" s="169"/>
      <c r="F29" s="170"/>
      <c r="G29" s="181"/>
      <c r="H29" s="605"/>
      <c r="I29" s="171"/>
      <c r="J29" s="172"/>
      <c r="K29" s="173"/>
      <c r="L29" s="174"/>
      <c r="M29" s="174"/>
      <c r="N29" s="175"/>
      <c r="O29" s="181"/>
      <c r="P29" s="602"/>
      <c r="Q29" s="171"/>
      <c r="R29" s="172"/>
      <c r="S29" s="173"/>
      <c r="T29" s="176"/>
      <c r="U29" s="174"/>
      <c r="V29" s="174"/>
      <c r="W29" s="242"/>
      <c r="X29" s="573"/>
      <c r="Y29" s="171"/>
      <c r="Z29" s="172"/>
      <c r="AA29" s="173"/>
      <c r="AB29" s="213"/>
      <c r="AC29" s="213"/>
      <c r="AD29" s="214"/>
      <c r="AE29" s="242"/>
      <c r="AF29" s="573"/>
      <c r="AG29" s="171"/>
      <c r="AH29" s="172"/>
      <c r="AI29" s="173"/>
      <c r="AJ29" s="213"/>
      <c r="AK29" s="213"/>
      <c r="AL29" s="214"/>
      <c r="AM29" s="242"/>
      <c r="AN29" s="573"/>
      <c r="AO29" s="171"/>
      <c r="AP29" s="172"/>
      <c r="AQ29" s="173"/>
      <c r="AR29" s="213"/>
      <c r="AS29" s="213"/>
      <c r="AT29" s="214"/>
      <c r="AU29" s="242"/>
      <c r="AV29" s="573"/>
      <c r="AW29" s="171"/>
      <c r="AX29" s="172"/>
      <c r="AY29" s="173"/>
      <c r="AZ29" s="213"/>
      <c r="BA29" s="213"/>
      <c r="BB29" s="214"/>
      <c r="BC29" s="242"/>
      <c r="BD29" s="573"/>
      <c r="BE29" s="171"/>
      <c r="BF29" s="172"/>
      <c r="BG29" s="173"/>
      <c r="BH29" s="213"/>
      <c r="BI29" s="213"/>
      <c r="BJ29" s="214"/>
      <c r="BK29" s="242"/>
      <c r="BL29" s="573"/>
      <c r="BM29" s="171"/>
      <c r="BN29" s="172"/>
      <c r="BO29" s="173"/>
      <c r="BP29" s="213"/>
      <c r="BQ29" s="213"/>
      <c r="BR29" s="214"/>
      <c r="BS29" s="242"/>
      <c r="BT29" s="573"/>
      <c r="BU29" s="171"/>
      <c r="BV29" s="172"/>
      <c r="BW29" s="173"/>
      <c r="BX29" s="213"/>
      <c r="BY29" s="213"/>
      <c r="BZ29" s="214"/>
      <c r="CA29" s="242"/>
      <c r="CB29" s="573"/>
      <c r="CC29" s="171"/>
      <c r="CD29" s="172"/>
      <c r="CE29" s="173"/>
      <c r="CF29" s="213"/>
      <c r="CG29" s="213"/>
      <c r="CH29" s="214"/>
      <c r="CI29" s="242"/>
      <c r="CJ29" s="573"/>
      <c r="CK29" s="171"/>
      <c r="CL29" s="172"/>
      <c r="CM29" s="173"/>
      <c r="CN29" s="213"/>
      <c r="CO29" s="213"/>
      <c r="CP29" s="214"/>
      <c r="CQ29" s="242"/>
      <c r="CR29" s="573"/>
      <c r="CS29" s="171"/>
      <c r="CT29" s="172"/>
      <c r="CU29" s="173"/>
      <c r="CV29" s="213"/>
      <c r="CW29" s="213"/>
      <c r="CX29" s="214"/>
      <c r="CY29" s="242"/>
      <c r="CZ29" s="573"/>
      <c r="DA29" s="171"/>
      <c r="DB29" s="172"/>
      <c r="DC29" s="173"/>
      <c r="DD29" s="213"/>
      <c r="DE29" s="213"/>
      <c r="DF29" s="214"/>
      <c r="DG29" s="242"/>
      <c r="DH29" s="573"/>
      <c r="DI29" s="171"/>
      <c r="DJ29" s="172"/>
      <c r="DK29" s="173"/>
      <c r="DL29" s="213"/>
      <c r="DM29" s="213"/>
      <c r="DN29" s="214"/>
      <c r="DO29" s="242"/>
      <c r="DP29" s="573"/>
      <c r="DQ29" s="171"/>
      <c r="DR29" s="172"/>
      <c r="DS29" s="173"/>
      <c r="DT29" s="213"/>
      <c r="DU29" s="213"/>
      <c r="DV29" s="214"/>
      <c r="DW29" s="242"/>
      <c r="DX29" s="573"/>
      <c r="DY29" s="171"/>
      <c r="DZ29" s="172"/>
      <c r="EA29" s="173"/>
      <c r="EB29" s="213"/>
      <c r="EC29" s="213"/>
      <c r="ED29" s="214"/>
      <c r="EE29" s="242"/>
    </row>
    <row r="30" spans="1:135" x14ac:dyDescent="0.25">
      <c r="A30" s="215" t="s">
        <v>197</v>
      </c>
      <c r="B30" s="231" t="s">
        <v>248</v>
      </c>
      <c r="C30" s="610" t="s">
        <v>123</v>
      </c>
      <c r="D30" s="156" t="s">
        <v>208</v>
      </c>
      <c r="E30" s="156">
        <v>1.5100961114540163</v>
      </c>
      <c r="F30" s="157" t="s">
        <v>179</v>
      </c>
      <c r="G30" s="187"/>
      <c r="H30" s="605"/>
      <c r="I30" s="158">
        <v>238.847405197</v>
      </c>
      <c r="J30" s="159">
        <v>64.408024569000005</v>
      </c>
      <c r="K30" s="160">
        <v>35.913036398999999</v>
      </c>
      <c r="L30" s="200">
        <v>306.795723944119</v>
      </c>
      <c r="M30" s="201">
        <v>221.24488546811699</v>
      </c>
      <c r="N30" s="202">
        <v>64.901117249148996</v>
      </c>
      <c r="O30" s="187"/>
      <c r="P30" s="602"/>
      <c r="Q30" s="158">
        <v>241.69756487199999</v>
      </c>
      <c r="R30" s="159">
        <v>65.439847913999998</v>
      </c>
      <c r="S30" s="160">
        <v>36.707861078999997</v>
      </c>
      <c r="T30" s="200">
        <v>308.62681930985798</v>
      </c>
      <c r="U30" s="201">
        <v>222.25820638737201</v>
      </c>
      <c r="V30" s="201">
        <v>67.310595360888996</v>
      </c>
      <c r="W30" s="241"/>
      <c r="X30" s="573"/>
      <c r="Y30" s="158">
        <v>240.546270953</v>
      </c>
      <c r="Z30" s="159">
        <v>64.366151205999998</v>
      </c>
      <c r="AA30" s="160">
        <v>35.641599923999998</v>
      </c>
      <c r="AB30" s="200">
        <v>305.38060216829501</v>
      </c>
      <c r="AC30" s="201">
        <v>219.83535968229799</v>
      </c>
      <c r="AD30" s="202">
        <v>66.104954068929999</v>
      </c>
      <c r="AE30" s="241"/>
      <c r="AF30" s="573"/>
      <c r="AG30" s="158">
        <v>240.95427502699999</v>
      </c>
      <c r="AH30" s="159">
        <v>62.951995822999997</v>
      </c>
      <c r="AI30" s="160">
        <v>33.926098611999997</v>
      </c>
      <c r="AJ30" s="200">
        <v>299.89280255693501</v>
      </c>
      <c r="AK30" s="201">
        <v>213.25127460899299</v>
      </c>
      <c r="AL30" s="202">
        <v>57.698388603490997</v>
      </c>
      <c r="AM30" s="241"/>
      <c r="AN30" s="573"/>
      <c r="AO30" s="158">
        <v>243.66114029100001</v>
      </c>
      <c r="AP30" s="159">
        <v>63.632629811999998</v>
      </c>
      <c r="AQ30" s="160">
        <v>34.333528076</v>
      </c>
      <c r="AR30" s="200">
        <v>305.12960977492202</v>
      </c>
      <c r="AS30" s="201">
        <v>216.73691825531901</v>
      </c>
      <c r="AT30" s="202">
        <v>59.344808832162002</v>
      </c>
      <c r="AU30" s="241"/>
      <c r="AV30" s="573"/>
      <c r="AW30" s="158">
        <v>239.76655406500001</v>
      </c>
      <c r="AX30" s="159">
        <v>62.494734258999998</v>
      </c>
      <c r="AY30" s="160">
        <v>33.696432921000003</v>
      </c>
      <c r="AZ30" s="200">
        <v>297.05294573708801</v>
      </c>
      <c r="BA30" s="201">
        <v>194.19399001909801</v>
      </c>
      <c r="BB30" s="202">
        <v>47.679603100949997</v>
      </c>
      <c r="BC30" s="241"/>
      <c r="BD30" s="573"/>
      <c r="BE30" s="158">
        <v>243.75716876800001</v>
      </c>
      <c r="BF30" s="159">
        <v>64.301083011000003</v>
      </c>
      <c r="BG30" s="160">
        <v>35.198706264000002</v>
      </c>
      <c r="BH30" s="200">
        <v>297.04940485099303</v>
      </c>
      <c r="BI30" s="201">
        <v>197.901623974454</v>
      </c>
      <c r="BJ30" s="202">
        <v>50.043167632141</v>
      </c>
      <c r="BK30" s="241"/>
      <c r="BL30" s="573"/>
      <c r="BM30" s="158">
        <v>246.88254864500001</v>
      </c>
      <c r="BN30" s="159">
        <v>65.914993077999995</v>
      </c>
      <c r="BO30" s="160">
        <v>36.585984967000002</v>
      </c>
      <c r="BP30" s="200">
        <v>294.52007340809701</v>
      </c>
      <c r="BQ30" s="201">
        <v>201.384741348988</v>
      </c>
      <c r="BR30" s="202">
        <v>52.530625944289</v>
      </c>
      <c r="BS30" s="241"/>
      <c r="BT30" s="573"/>
      <c r="BU30" s="158">
        <v>243.57397329099999</v>
      </c>
      <c r="BV30" s="159">
        <v>55.729056155000002</v>
      </c>
      <c r="BW30" s="160">
        <v>19.664975326</v>
      </c>
      <c r="BX30" s="200">
        <v>287.26358564057603</v>
      </c>
      <c r="BY30" s="201">
        <v>193.064814919333</v>
      </c>
      <c r="BZ30" s="202">
        <v>44.875181281056001</v>
      </c>
      <c r="CA30" s="241"/>
      <c r="CB30" s="573"/>
      <c r="CC30" s="158">
        <v>242.68613388099999</v>
      </c>
      <c r="CD30" s="159">
        <v>57.478053154000001</v>
      </c>
      <c r="CE30" s="160">
        <v>21.988585771</v>
      </c>
      <c r="CF30" s="200">
        <v>285.14313470253802</v>
      </c>
      <c r="CG30" s="201">
        <v>192.080867423505</v>
      </c>
      <c r="CH30" s="202">
        <v>46.714124515674001</v>
      </c>
      <c r="CI30" s="241"/>
      <c r="CJ30" s="573"/>
      <c r="CK30" s="158">
        <v>289.89549247799999</v>
      </c>
      <c r="CL30" s="159">
        <v>180.191924271</v>
      </c>
      <c r="CM30" s="160">
        <v>97.338884879999995</v>
      </c>
      <c r="CN30" s="200">
        <v>242.597800826368</v>
      </c>
      <c r="CO30" s="201">
        <v>161.08610473740501</v>
      </c>
      <c r="CP30" s="202">
        <v>71.361172411165995</v>
      </c>
      <c r="CQ30" s="241"/>
      <c r="CR30" s="573"/>
      <c r="CS30" s="158">
        <v>286.73718133599999</v>
      </c>
      <c r="CT30" s="159">
        <v>178.831913085</v>
      </c>
      <c r="CU30" s="160">
        <v>97.678939134000004</v>
      </c>
      <c r="CV30" s="200">
        <v>243.34892510445999</v>
      </c>
      <c r="CW30" s="201">
        <v>160.06948951911301</v>
      </c>
      <c r="CX30" s="202">
        <v>71.995274861764003</v>
      </c>
      <c r="CY30" s="241"/>
      <c r="CZ30" s="573"/>
      <c r="DA30" s="158">
        <v>281.40015979999998</v>
      </c>
      <c r="DB30" s="159">
        <v>175.36520467700001</v>
      </c>
      <c r="DC30" s="160">
        <v>95.749125285000005</v>
      </c>
      <c r="DD30" s="200">
        <v>241.36492769679501</v>
      </c>
      <c r="DE30" s="201">
        <v>157.402520200011</v>
      </c>
      <c r="DF30" s="202">
        <v>69.322819126385994</v>
      </c>
      <c r="DG30" s="241"/>
      <c r="DH30" s="573"/>
      <c r="DI30" s="158">
        <v>283.21947368000002</v>
      </c>
      <c r="DJ30" s="159">
        <v>176.25433175399999</v>
      </c>
      <c r="DK30" s="160">
        <v>95.945098157999993</v>
      </c>
      <c r="DL30" s="200">
        <v>236.10903287343001</v>
      </c>
      <c r="DM30" s="201">
        <v>157.332851173705</v>
      </c>
      <c r="DN30" s="202">
        <v>68.639225071783997</v>
      </c>
      <c r="DO30" s="241"/>
      <c r="DP30" s="573"/>
      <c r="DQ30" s="411">
        <v>285.17850626500001</v>
      </c>
      <c r="DR30" s="412">
        <v>178.12330515299999</v>
      </c>
      <c r="DS30" s="413">
        <v>97.806442473999994</v>
      </c>
      <c r="DT30" s="200">
        <v>238.78882883670599</v>
      </c>
      <c r="DU30" s="201">
        <v>160.06868788814199</v>
      </c>
      <c r="DV30" s="202">
        <v>70.129367684276005</v>
      </c>
      <c r="DW30" s="241"/>
      <c r="DX30" s="573"/>
      <c r="DY30" s="411">
        <v>282.83124566100003</v>
      </c>
      <c r="DZ30" s="412">
        <v>176.53810736599999</v>
      </c>
      <c r="EA30" s="413">
        <v>96.647932389999994</v>
      </c>
      <c r="EB30" s="200">
        <v>265.01788053475099</v>
      </c>
      <c r="EC30" s="201">
        <v>171.58663949082899</v>
      </c>
      <c r="ED30" s="202">
        <v>75.542902954653997</v>
      </c>
      <c r="EE30" s="241"/>
    </row>
    <row r="31" spans="1:135" x14ac:dyDescent="0.25">
      <c r="A31" s="216" t="s">
        <v>198</v>
      </c>
      <c r="B31" s="229" t="s">
        <v>258</v>
      </c>
      <c r="C31" s="608"/>
      <c r="D31" s="88" t="s">
        <v>209</v>
      </c>
      <c r="E31" s="88">
        <v>1.5100961114540163</v>
      </c>
      <c r="F31" s="89">
        <v>1.4330279297565309</v>
      </c>
      <c r="G31" s="188"/>
      <c r="H31" s="605"/>
      <c r="I31" s="113">
        <v>350.59148255700001</v>
      </c>
      <c r="J31" s="114">
        <v>237.481284827</v>
      </c>
      <c r="K31" s="115">
        <v>75.847668369999994</v>
      </c>
      <c r="L31" s="203">
        <v>306.795723944119</v>
      </c>
      <c r="M31" s="195">
        <v>221.24488546811699</v>
      </c>
      <c r="N31" s="196">
        <v>64.901117249148996</v>
      </c>
      <c r="O31" s="188"/>
      <c r="P31" s="602"/>
      <c r="Q31" s="113">
        <v>350.446205265</v>
      </c>
      <c r="R31" s="114">
        <v>237.59677501799999</v>
      </c>
      <c r="S31" s="115">
        <v>76.391872225</v>
      </c>
      <c r="T31" s="203">
        <v>308.62681930985798</v>
      </c>
      <c r="U31" s="195">
        <v>222.25820638737201</v>
      </c>
      <c r="V31" s="195">
        <v>67.310595360888996</v>
      </c>
      <c r="W31" s="243"/>
      <c r="X31" s="573"/>
      <c r="Y31" s="113">
        <v>333.511926647</v>
      </c>
      <c r="Z31" s="114">
        <v>226.33337059300001</v>
      </c>
      <c r="AA31" s="115">
        <v>73.346291461000007</v>
      </c>
      <c r="AB31" s="203">
        <v>305.38060216829501</v>
      </c>
      <c r="AC31" s="195">
        <v>219.83535968229799</v>
      </c>
      <c r="AD31" s="196">
        <v>66.104954068929999</v>
      </c>
      <c r="AE31" s="243"/>
      <c r="AF31" s="573"/>
      <c r="AG31" s="113">
        <v>332.80719583400003</v>
      </c>
      <c r="AH31" s="114">
        <v>225.36388373200001</v>
      </c>
      <c r="AI31" s="115">
        <v>71.740529041000002</v>
      </c>
      <c r="AJ31" s="203">
        <v>299.89280255693501</v>
      </c>
      <c r="AK31" s="195">
        <v>213.25127460899299</v>
      </c>
      <c r="AL31" s="196">
        <v>57.698388603490997</v>
      </c>
      <c r="AM31" s="243"/>
      <c r="AN31" s="573"/>
      <c r="AO31" s="113">
        <v>334.03118445500002</v>
      </c>
      <c r="AP31" s="114">
        <v>226.251992027</v>
      </c>
      <c r="AQ31" s="115">
        <v>72.186301126000004</v>
      </c>
      <c r="AR31" s="203">
        <v>305.12960977492202</v>
      </c>
      <c r="AS31" s="195">
        <v>216.73691825531901</v>
      </c>
      <c r="AT31" s="196">
        <v>59.344808832162002</v>
      </c>
      <c r="AU31" s="243"/>
      <c r="AV31" s="573"/>
      <c r="AW31" s="113">
        <v>335.20665762200002</v>
      </c>
      <c r="AX31" s="114">
        <v>226.77004474099999</v>
      </c>
      <c r="AY31" s="115">
        <v>71.692624945999995</v>
      </c>
      <c r="AZ31" s="203">
        <v>297.05294573708801</v>
      </c>
      <c r="BA31" s="195">
        <v>194.19399001909801</v>
      </c>
      <c r="BB31" s="196">
        <v>47.679603100949997</v>
      </c>
      <c r="BC31" s="243"/>
      <c r="BD31" s="573"/>
      <c r="BE31" s="113">
        <v>340.98354784600002</v>
      </c>
      <c r="BF31" s="114">
        <v>230.92911801299999</v>
      </c>
      <c r="BG31" s="115">
        <v>73.720780773000001</v>
      </c>
      <c r="BH31" s="203">
        <v>297.04940485099303</v>
      </c>
      <c r="BI31" s="195">
        <v>197.901623974454</v>
      </c>
      <c r="BJ31" s="196">
        <v>50.043167632141</v>
      </c>
      <c r="BK31" s="243"/>
      <c r="BL31" s="573"/>
      <c r="BM31" s="113">
        <v>346.284328738</v>
      </c>
      <c r="BN31" s="114">
        <v>234.81708075</v>
      </c>
      <c r="BO31" s="115">
        <v>75.606278208999996</v>
      </c>
      <c r="BP31" s="203">
        <v>294.52007340809701</v>
      </c>
      <c r="BQ31" s="195">
        <v>201.384741348988</v>
      </c>
      <c r="BR31" s="196">
        <v>52.530625944289</v>
      </c>
      <c r="BS31" s="243"/>
      <c r="BT31" s="573"/>
      <c r="BU31" s="113">
        <v>338.18986104499999</v>
      </c>
      <c r="BV31" s="114">
        <v>231.85887413399999</v>
      </c>
      <c r="BW31" s="115">
        <v>71.557713258000007</v>
      </c>
      <c r="BX31" s="203">
        <v>287.26358564057603</v>
      </c>
      <c r="BY31" s="195">
        <v>193.064814919333</v>
      </c>
      <c r="BZ31" s="196">
        <v>44.875181281056001</v>
      </c>
      <c r="CA31" s="243"/>
      <c r="CB31" s="573"/>
      <c r="CC31" s="113">
        <v>337.62813388199999</v>
      </c>
      <c r="CD31" s="114">
        <v>232.07351423099999</v>
      </c>
      <c r="CE31" s="115">
        <v>73.296314527999996</v>
      </c>
      <c r="CF31" s="203">
        <v>285.14313470253802</v>
      </c>
      <c r="CG31" s="195">
        <v>192.080867423505</v>
      </c>
      <c r="CH31" s="196">
        <v>46.714124515674001</v>
      </c>
      <c r="CI31" s="243"/>
      <c r="CJ31" s="573"/>
      <c r="CK31" s="113">
        <v>333.82734947400002</v>
      </c>
      <c r="CL31" s="114">
        <v>228.672279481</v>
      </c>
      <c r="CM31" s="115">
        <v>70.075840104999997</v>
      </c>
      <c r="CN31" s="203">
        <v>242.597800826368</v>
      </c>
      <c r="CO31" s="195">
        <v>161.08610473740501</v>
      </c>
      <c r="CP31" s="196">
        <v>71.361172411165995</v>
      </c>
      <c r="CQ31" s="243"/>
      <c r="CR31" s="573"/>
      <c r="CS31" s="113">
        <v>331.50268940699999</v>
      </c>
      <c r="CT31" s="114">
        <v>227.57107338099999</v>
      </c>
      <c r="CU31" s="115">
        <v>70.959765357999999</v>
      </c>
      <c r="CV31" s="203">
        <v>243.34892510445999</v>
      </c>
      <c r="CW31" s="195">
        <v>160.06948951911301</v>
      </c>
      <c r="CX31" s="196">
        <v>71.995274861764003</v>
      </c>
      <c r="CY31" s="243"/>
      <c r="CZ31" s="573"/>
      <c r="DA31" s="113">
        <v>327.313550507</v>
      </c>
      <c r="DB31" s="114">
        <v>224.437244644</v>
      </c>
      <c r="DC31" s="115">
        <v>69.273987296000001</v>
      </c>
      <c r="DD31" s="203">
        <v>241.36492769679501</v>
      </c>
      <c r="DE31" s="195">
        <v>157.402520200011</v>
      </c>
      <c r="DF31" s="196">
        <v>69.322819126385994</v>
      </c>
      <c r="DG31" s="243"/>
      <c r="DH31" s="573"/>
      <c r="DI31" s="113">
        <v>326.63448803599999</v>
      </c>
      <c r="DJ31" s="114">
        <v>223.84546961000001</v>
      </c>
      <c r="DK31" s="115">
        <v>68.607588175000004</v>
      </c>
      <c r="DL31" s="203">
        <v>236.10903287343001</v>
      </c>
      <c r="DM31" s="195">
        <v>157.332851173705</v>
      </c>
      <c r="DN31" s="196">
        <v>68.639225071783997</v>
      </c>
      <c r="DO31" s="243"/>
      <c r="DP31" s="573"/>
      <c r="DQ31" s="414">
        <v>341.09868375799999</v>
      </c>
      <c r="DR31" s="167">
        <v>233.80800278800001</v>
      </c>
      <c r="DS31" s="415">
        <v>71.789679198000002</v>
      </c>
      <c r="DT31" s="203">
        <v>238.78882883670599</v>
      </c>
      <c r="DU31" s="195">
        <v>160.06868788814199</v>
      </c>
      <c r="DV31" s="196">
        <v>70.129367684276005</v>
      </c>
      <c r="DW31" s="243"/>
      <c r="DX31" s="573"/>
      <c r="DY31" s="414">
        <v>338.29942164800002</v>
      </c>
      <c r="DZ31" s="167">
        <v>231.79112012300001</v>
      </c>
      <c r="EA31" s="415">
        <v>70.833268505999996</v>
      </c>
      <c r="EB31" s="203">
        <v>265.01788053475099</v>
      </c>
      <c r="EC31" s="195">
        <v>171.58663949082899</v>
      </c>
      <c r="ED31" s="196">
        <v>75.542902954653997</v>
      </c>
      <c r="EE31" s="243"/>
    </row>
    <row r="32" spans="1:135" x14ac:dyDescent="0.25">
      <c r="A32" s="217" t="s">
        <v>268</v>
      </c>
      <c r="B32" s="230" t="s">
        <v>269</v>
      </c>
      <c r="C32" s="608"/>
      <c r="D32" s="140" t="s">
        <v>208</v>
      </c>
      <c r="E32" s="140">
        <v>1.5100961114540163</v>
      </c>
      <c r="F32" s="321" t="s">
        <v>179</v>
      </c>
      <c r="G32" s="188"/>
      <c r="H32" s="605"/>
      <c r="I32" s="171"/>
      <c r="J32" s="172"/>
      <c r="K32" s="173"/>
      <c r="L32" s="203"/>
      <c r="M32" s="195"/>
      <c r="N32" s="196"/>
      <c r="O32" s="188"/>
      <c r="P32" s="602"/>
      <c r="Q32" s="171"/>
      <c r="R32" s="172"/>
      <c r="S32" s="173"/>
      <c r="T32" s="203"/>
      <c r="U32" s="195"/>
      <c r="V32" s="195"/>
      <c r="W32" s="243"/>
      <c r="X32" s="573"/>
      <c r="Y32" s="141">
        <v>491.90722399999999</v>
      </c>
      <c r="Z32" s="142">
        <v>338.47456560000001</v>
      </c>
      <c r="AA32" s="143">
        <v>131.4137427</v>
      </c>
      <c r="AB32" s="203">
        <v>305.38060216829501</v>
      </c>
      <c r="AC32" s="195">
        <v>219.83535968229799</v>
      </c>
      <c r="AD32" s="196">
        <v>66.104954068929999</v>
      </c>
      <c r="AE32" s="243"/>
      <c r="AF32" s="573"/>
      <c r="AG32" s="141">
        <v>493.9867198</v>
      </c>
      <c r="AH32" s="142">
        <v>339.89999599999999</v>
      </c>
      <c r="AI32" s="143">
        <v>131.95339469999999</v>
      </c>
      <c r="AJ32" s="203">
        <v>299.89280255693501</v>
      </c>
      <c r="AK32" s="195">
        <v>213.25127460899299</v>
      </c>
      <c r="AL32" s="196">
        <v>57.698388603490997</v>
      </c>
      <c r="AM32" s="243"/>
      <c r="AN32" s="573"/>
      <c r="AO32" s="141">
        <v>499.32000249999999</v>
      </c>
      <c r="AP32" s="142">
        <v>342.96503360000003</v>
      </c>
      <c r="AQ32" s="143">
        <v>131.61262189999999</v>
      </c>
      <c r="AR32" s="203">
        <v>305.12960977492202</v>
      </c>
      <c r="AS32" s="195">
        <v>216.73691825531901</v>
      </c>
      <c r="AT32" s="196">
        <v>59.344808832162002</v>
      </c>
      <c r="AU32" s="243"/>
      <c r="AV32" s="573"/>
      <c r="AW32" s="141">
        <v>508.42843529999999</v>
      </c>
      <c r="AX32" s="142">
        <v>349.18315660000002</v>
      </c>
      <c r="AY32" s="143">
        <v>133.90212080000001</v>
      </c>
      <c r="AZ32" s="203">
        <v>297.05294573708801</v>
      </c>
      <c r="BA32" s="195">
        <v>194.19399001909801</v>
      </c>
      <c r="BB32" s="196">
        <v>47.679603100949997</v>
      </c>
      <c r="BC32" s="243"/>
      <c r="BD32" s="573"/>
      <c r="BE32" s="141">
        <v>504.90286909999998</v>
      </c>
      <c r="BF32" s="142">
        <v>346.737998</v>
      </c>
      <c r="BG32" s="143">
        <v>132.90401309999999</v>
      </c>
      <c r="BH32" s="203">
        <v>297.04940485099303</v>
      </c>
      <c r="BI32" s="195">
        <v>197.901623974454</v>
      </c>
      <c r="BJ32" s="196">
        <v>50.043167632141</v>
      </c>
      <c r="BK32" s="243"/>
      <c r="BL32" s="573"/>
      <c r="BM32" s="141">
        <v>513.5269505</v>
      </c>
      <c r="BN32" s="142">
        <v>352.91117300000002</v>
      </c>
      <c r="BO32" s="143">
        <v>135.90592960000001</v>
      </c>
      <c r="BP32" s="203">
        <v>294.52007340809701</v>
      </c>
      <c r="BQ32" s="195">
        <v>201.384741348988</v>
      </c>
      <c r="BR32" s="196">
        <v>52.530625944289</v>
      </c>
      <c r="BS32" s="243"/>
      <c r="BT32" s="573"/>
      <c r="BU32" s="141">
        <v>521.98378330000003</v>
      </c>
      <c r="BV32" s="142">
        <v>358.88674359999999</v>
      </c>
      <c r="BW32" s="143">
        <v>138.6222276</v>
      </c>
      <c r="BX32" s="203">
        <v>287.26358564057603</v>
      </c>
      <c r="BY32" s="195">
        <v>193.064814919333</v>
      </c>
      <c r="BZ32" s="196">
        <v>44.875181281056001</v>
      </c>
      <c r="CA32" s="243"/>
      <c r="CB32" s="573"/>
      <c r="CC32" s="141">
        <v>521.98378330000003</v>
      </c>
      <c r="CD32" s="142">
        <v>358.88674359999999</v>
      </c>
      <c r="CE32" s="143">
        <v>138.6222276</v>
      </c>
      <c r="CF32" s="203">
        <v>285.14313470253802</v>
      </c>
      <c r="CG32" s="195">
        <v>192.080867423505</v>
      </c>
      <c r="CH32" s="196">
        <v>46.714124515674001</v>
      </c>
      <c r="CI32" s="243"/>
      <c r="CJ32" s="573"/>
      <c r="CK32" s="141">
        <v>515.05154000000005</v>
      </c>
      <c r="CL32" s="142">
        <v>354.21695099999999</v>
      </c>
      <c r="CM32" s="143">
        <v>136.79886569999999</v>
      </c>
      <c r="CN32" s="203">
        <v>242.597800826368</v>
      </c>
      <c r="CO32" s="195">
        <v>161.08610473740501</v>
      </c>
      <c r="CP32" s="196">
        <v>71.361172411165995</v>
      </c>
      <c r="CQ32" s="243"/>
      <c r="CR32" s="573"/>
      <c r="CS32" s="141">
        <v>507.69197600000001</v>
      </c>
      <c r="CT32" s="142">
        <v>348.50468059999997</v>
      </c>
      <c r="CU32" s="143">
        <v>132.94223779999999</v>
      </c>
      <c r="CV32" s="203">
        <v>243.34892510445999</v>
      </c>
      <c r="CW32" s="195">
        <v>160.06948951911301</v>
      </c>
      <c r="CX32" s="196">
        <v>71.995274861764003</v>
      </c>
      <c r="CY32" s="243"/>
      <c r="CZ32" s="573"/>
      <c r="DA32" s="141">
        <v>501.74769529999998</v>
      </c>
      <c r="DB32" s="142">
        <v>344.84778219999998</v>
      </c>
      <c r="DC32" s="143">
        <v>132.62334329999999</v>
      </c>
      <c r="DD32" s="203">
        <v>241.36492769679501</v>
      </c>
      <c r="DE32" s="195">
        <v>157.402520200011</v>
      </c>
      <c r="DF32" s="196">
        <v>69.322819126385994</v>
      </c>
      <c r="DG32" s="243"/>
      <c r="DH32" s="573"/>
      <c r="DI32" s="141">
        <v>496.57017480000002</v>
      </c>
      <c r="DJ32" s="142">
        <v>341.04160009999998</v>
      </c>
      <c r="DK32" s="143">
        <v>130.53097880000001</v>
      </c>
      <c r="DL32" s="203">
        <v>236.10903287343001</v>
      </c>
      <c r="DM32" s="195">
        <v>157.332851173705</v>
      </c>
      <c r="DN32" s="196">
        <v>68.639225071783997</v>
      </c>
      <c r="DO32" s="243"/>
      <c r="DP32" s="573"/>
      <c r="DQ32" s="414">
        <v>501.30878619999999</v>
      </c>
      <c r="DR32" s="167">
        <v>344.04281420000001</v>
      </c>
      <c r="DS32" s="415">
        <v>131.0366071</v>
      </c>
      <c r="DT32" s="203">
        <v>238.78882883670599</v>
      </c>
      <c r="DU32" s="195">
        <v>160.06868788814199</v>
      </c>
      <c r="DV32" s="196">
        <v>70.129367684276005</v>
      </c>
      <c r="DW32" s="243"/>
      <c r="DX32" s="573"/>
      <c r="DY32" s="414">
        <v>507.08752490000001</v>
      </c>
      <c r="DZ32" s="167">
        <v>348.30972539999999</v>
      </c>
      <c r="EA32" s="415">
        <v>133.42673400000001</v>
      </c>
      <c r="EB32" s="203">
        <v>265.01788053475099</v>
      </c>
      <c r="EC32" s="195">
        <v>171.58663949082899</v>
      </c>
      <c r="ED32" s="196">
        <v>75.542902954653997</v>
      </c>
      <c r="EE32" s="243"/>
    </row>
    <row r="33" spans="1:135" x14ac:dyDescent="0.25">
      <c r="A33" s="217" t="s">
        <v>199</v>
      </c>
      <c r="B33" s="230" t="s">
        <v>249</v>
      </c>
      <c r="C33" s="608"/>
      <c r="D33" s="140" t="s">
        <v>208</v>
      </c>
      <c r="E33" s="140">
        <v>1.5100961114540163</v>
      </c>
      <c r="F33" s="126" t="s">
        <v>179</v>
      </c>
      <c r="G33" s="187"/>
      <c r="H33" s="605"/>
      <c r="I33" s="141">
        <v>183.280953821</v>
      </c>
      <c r="J33" s="142">
        <v>141.26407108800001</v>
      </c>
      <c r="K33" s="143">
        <v>78.997937032999999</v>
      </c>
      <c r="L33" s="199">
        <v>306.795723944119</v>
      </c>
      <c r="M33" s="191">
        <v>221.24488546811699</v>
      </c>
      <c r="N33" s="192">
        <v>64.901117249148996</v>
      </c>
      <c r="O33" s="187"/>
      <c r="P33" s="602"/>
      <c r="Q33" s="141">
        <v>183.95387378500001</v>
      </c>
      <c r="R33" s="142">
        <v>141.92992129500001</v>
      </c>
      <c r="S33" s="143">
        <v>79.699889162999995</v>
      </c>
      <c r="T33" s="199">
        <v>308.62681930985798</v>
      </c>
      <c r="U33" s="191">
        <v>222.25820638737201</v>
      </c>
      <c r="V33" s="191">
        <v>67.310595360888996</v>
      </c>
      <c r="W33" s="241"/>
      <c r="X33" s="573"/>
      <c r="Y33" s="141">
        <v>182.77280829599999</v>
      </c>
      <c r="Z33" s="142">
        <v>140.83696629299999</v>
      </c>
      <c r="AA33" s="143">
        <v>78.622628887999994</v>
      </c>
      <c r="AB33" s="199">
        <v>305.38060216829501</v>
      </c>
      <c r="AC33" s="191">
        <v>219.83535968229799</v>
      </c>
      <c r="AD33" s="192">
        <v>66.104954068929999</v>
      </c>
      <c r="AE33" s="241"/>
      <c r="AF33" s="573"/>
      <c r="AG33" s="141">
        <v>177.95337595999999</v>
      </c>
      <c r="AH33" s="142">
        <v>135.65023172299999</v>
      </c>
      <c r="AI33" s="143">
        <v>72.631634411999997</v>
      </c>
      <c r="AJ33" s="199">
        <v>299.89280255693501</v>
      </c>
      <c r="AK33" s="191">
        <v>213.25127460899299</v>
      </c>
      <c r="AL33" s="192">
        <v>57.698388603490997</v>
      </c>
      <c r="AM33" s="241"/>
      <c r="AN33" s="573"/>
      <c r="AO33" s="141">
        <v>180.79073045800001</v>
      </c>
      <c r="AP33" s="142">
        <v>137.77745522500001</v>
      </c>
      <c r="AQ33" s="143">
        <v>73.673248689000005</v>
      </c>
      <c r="AR33" s="199">
        <v>305.12960977492202</v>
      </c>
      <c r="AS33" s="191">
        <v>216.73691825531901</v>
      </c>
      <c r="AT33" s="192">
        <v>59.344808832162002</v>
      </c>
      <c r="AU33" s="241"/>
      <c r="AV33" s="573"/>
      <c r="AW33" s="141">
        <v>179.22588393800001</v>
      </c>
      <c r="AX33" s="142">
        <v>136.43867930100001</v>
      </c>
      <c r="AY33" s="143">
        <v>72.675942282999998</v>
      </c>
      <c r="AZ33" s="199">
        <v>297.05294573708801</v>
      </c>
      <c r="BA33" s="191">
        <v>194.19399001909801</v>
      </c>
      <c r="BB33" s="192">
        <v>47.679603100949997</v>
      </c>
      <c r="BC33" s="241"/>
      <c r="BD33" s="573"/>
      <c r="BE33" s="141">
        <v>183.61965971399999</v>
      </c>
      <c r="BF33" s="142">
        <v>139.861258975</v>
      </c>
      <c r="BG33" s="143">
        <v>74.816077157999999</v>
      </c>
      <c r="BH33" s="199">
        <v>297.04940485099303</v>
      </c>
      <c r="BI33" s="191">
        <v>197.901623974454</v>
      </c>
      <c r="BJ33" s="192">
        <v>50.043167632141</v>
      </c>
      <c r="BK33" s="241"/>
      <c r="BL33" s="573"/>
      <c r="BM33" s="141">
        <v>187.75568045599999</v>
      </c>
      <c r="BN33" s="142">
        <v>143.092646699</v>
      </c>
      <c r="BO33" s="143">
        <v>76.788886617000003</v>
      </c>
      <c r="BP33" s="199">
        <v>294.52007340809701</v>
      </c>
      <c r="BQ33" s="191">
        <v>201.384741348988</v>
      </c>
      <c r="BR33" s="192">
        <v>52.530625944289</v>
      </c>
      <c r="BS33" s="241"/>
      <c r="BT33" s="573"/>
      <c r="BU33" s="141">
        <v>177.40167790999999</v>
      </c>
      <c r="BV33" s="142">
        <v>134.377764434</v>
      </c>
      <c r="BW33" s="143">
        <v>68.316202331</v>
      </c>
      <c r="BX33" s="199">
        <v>287.26358564057603</v>
      </c>
      <c r="BY33" s="191">
        <v>193.064814919333</v>
      </c>
      <c r="BZ33" s="192">
        <v>44.875181281056001</v>
      </c>
      <c r="CA33" s="241"/>
      <c r="CB33" s="573"/>
      <c r="CC33" s="141">
        <v>177.50843949099999</v>
      </c>
      <c r="CD33" s="142">
        <v>134.922252802</v>
      </c>
      <c r="CE33" s="143">
        <v>69.862476960999999</v>
      </c>
      <c r="CF33" s="199">
        <v>285.14313470253802</v>
      </c>
      <c r="CG33" s="191">
        <v>192.080867423505</v>
      </c>
      <c r="CH33" s="192">
        <v>46.714124515674001</v>
      </c>
      <c r="CI33" s="241"/>
      <c r="CJ33" s="573"/>
      <c r="CK33" s="141">
        <v>172.78494533599999</v>
      </c>
      <c r="CL33" s="142">
        <v>130.75846012700001</v>
      </c>
      <c r="CM33" s="143">
        <v>66.352036587000001</v>
      </c>
      <c r="CN33" s="199">
        <v>242.597800826368</v>
      </c>
      <c r="CO33" s="191">
        <v>161.08610473740501</v>
      </c>
      <c r="CP33" s="192">
        <v>71.361172411165995</v>
      </c>
      <c r="CQ33" s="241"/>
      <c r="CR33" s="573"/>
      <c r="CS33" s="141">
        <v>171.695513766</v>
      </c>
      <c r="CT33" s="142">
        <v>130.31002142599999</v>
      </c>
      <c r="CU33" s="143">
        <v>67.116255027999998</v>
      </c>
      <c r="CV33" s="199">
        <v>243.34892510445999</v>
      </c>
      <c r="CW33" s="191">
        <v>160.06948951911301</v>
      </c>
      <c r="CX33" s="192">
        <v>71.995274861764003</v>
      </c>
      <c r="CY33" s="241"/>
      <c r="CZ33" s="573"/>
      <c r="DA33" s="141">
        <v>168.488857435</v>
      </c>
      <c r="DB33" s="142">
        <v>127.707725004</v>
      </c>
      <c r="DC33" s="143">
        <v>65.407118699999998</v>
      </c>
      <c r="DD33" s="199">
        <v>241.36492769679501</v>
      </c>
      <c r="DE33" s="191">
        <v>157.402520200011</v>
      </c>
      <c r="DF33" s="192">
        <v>69.322819126385994</v>
      </c>
      <c r="DG33" s="241"/>
      <c r="DH33" s="573"/>
      <c r="DI33" s="141">
        <v>168.49765398100001</v>
      </c>
      <c r="DJ33" s="142">
        <v>127.56246818</v>
      </c>
      <c r="DK33" s="143">
        <v>64.929106509999997</v>
      </c>
      <c r="DL33" s="199">
        <v>236.10903287343001</v>
      </c>
      <c r="DM33" s="191">
        <v>157.332851173705</v>
      </c>
      <c r="DN33" s="192">
        <v>68.639225071783997</v>
      </c>
      <c r="DO33" s="241"/>
      <c r="DP33" s="573"/>
      <c r="DQ33" s="414">
        <v>170.958709809</v>
      </c>
      <c r="DR33" s="167">
        <v>129.70885399400001</v>
      </c>
      <c r="DS33" s="415">
        <v>66.732044763999994</v>
      </c>
      <c r="DT33" s="199">
        <v>238.78882883670599</v>
      </c>
      <c r="DU33" s="191">
        <v>160.06868788814199</v>
      </c>
      <c r="DV33" s="192">
        <v>70.129367684276005</v>
      </c>
      <c r="DW33" s="241"/>
      <c r="DX33" s="573"/>
      <c r="DY33" s="414">
        <v>204.77851368399999</v>
      </c>
      <c r="DZ33" s="167">
        <v>151.251246909</v>
      </c>
      <c r="EA33" s="415">
        <v>76.293856457000004</v>
      </c>
      <c r="EB33" s="199">
        <v>265.01788053475099</v>
      </c>
      <c r="EC33" s="191">
        <v>171.58663949082899</v>
      </c>
      <c r="ED33" s="192">
        <v>75.542902954653997</v>
      </c>
      <c r="EE33" s="241"/>
    </row>
    <row r="34" spans="1:135" x14ac:dyDescent="0.25">
      <c r="A34" s="217" t="s">
        <v>200</v>
      </c>
      <c r="B34" s="230" t="s">
        <v>250</v>
      </c>
      <c r="C34" s="608"/>
      <c r="D34" s="140" t="s">
        <v>208</v>
      </c>
      <c r="E34" s="140">
        <v>1.5100961114540163</v>
      </c>
      <c r="F34" s="126" t="s">
        <v>179</v>
      </c>
      <c r="G34" s="187"/>
      <c r="H34" s="605"/>
      <c r="I34" s="141">
        <v>586.37577178200002</v>
      </c>
      <c r="J34" s="142">
        <v>377.81999888500002</v>
      </c>
      <c r="K34" s="143">
        <v>32.716335829000002</v>
      </c>
      <c r="L34" s="203">
        <v>306.795723944119</v>
      </c>
      <c r="M34" s="195">
        <v>221.24488546811699</v>
      </c>
      <c r="N34" s="196">
        <v>64.901117249148996</v>
      </c>
      <c r="O34" s="187"/>
      <c r="P34" s="602"/>
      <c r="Q34" s="141">
        <v>588.39085207300002</v>
      </c>
      <c r="R34" s="142">
        <v>379.36893219199999</v>
      </c>
      <c r="S34" s="143">
        <v>33.569526042</v>
      </c>
      <c r="T34" s="203">
        <v>308.62681930985798</v>
      </c>
      <c r="U34" s="195">
        <v>222.25820638737201</v>
      </c>
      <c r="V34" s="195">
        <v>67.310595360888996</v>
      </c>
      <c r="W34" s="241"/>
      <c r="X34" s="573"/>
      <c r="Y34" s="141">
        <v>587.19292313200003</v>
      </c>
      <c r="Z34" s="142">
        <v>378.29295241699998</v>
      </c>
      <c r="AA34" s="143">
        <v>32.505416343</v>
      </c>
      <c r="AB34" s="203">
        <v>305.38060216829501</v>
      </c>
      <c r="AC34" s="195">
        <v>219.83535968229799</v>
      </c>
      <c r="AD34" s="196">
        <v>66.104954068929999</v>
      </c>
      <c r="AE34" s="241"/>
      <c r="AF34" s="573"/>
      <c r="AG34" s="141">
        <v>576.99340502799998</v>
      </c>
      <c r="AH34" s="142">
        <v>364.90332402400003</v>
      </c>
      <c r="AI34" s="143">
        <v>13.947804466999999</v>
      </c>
      <c r="AJ34" s="203">
        <v>299.89280255693501</v>
      </c>
      <c r="AK34" s="195">
        <v>213.25127460899299</v>
      </c>
      <c r="AL34" s="196">
        <v>57.698388603490997</v>
      </c>
      <c r="AM34" s="241"/>
      <c r="AN34" s="573"/>
      <c r="AO34" s="141">
        <v>587.523923029</v>
      </c>
      <c r="AP34" s="142">
        <v>371.48128150299999</v>
      </c>
      <c r="AQ34" s="143">
        <v>13.972512884</v>
      </c>
      <c r="AR34" s="203">
        <v>305.12960977492202</v>
      </c>
      <c r="AS34" s="195">
        <v>216.73691825531901</v>
      </c>
      <c r="AT34" s="196">
        <v>59.344808832162002</v>
      </c>
      <c r="AU34" s="241"/>
      <c r="AV34" s="573"/>
      <c r="AW34" s="141">
        <v>548.09306747200003</v>
      </c>
      <c r="AX34" s="142">
        <v>333.57151550499998</v>
      </c>
      <c r="AY34" s="143">
        <v>-21.433975407999998</v>
      </c>
      <c r="AZ34" s="203">
        <v>297.05294573708801</v>
      </c>
      <c r="BA34" s="195">
        <v>194.19399001909801</v>
      </c>
      <c r="BB34" s="196">
        <v>47.679603100949997</v>
      </c>
      <c r="BC34" s="241"/>
      <c r="BD34" s="573"/>
      <c r="BE34" s="141">
        <v>561.39887518499995</v>
      </c>
      <c r="BF34" s="142">
        <v>341.97869109499999</v>
      </c>
      <c r="BG34" s="143">
        <v>-20.808745085999998</v>
      </c>
      <c r="BH34" s="203">
        <v>297.04940485099303</v>
      </c>
      <c r="BI34" s="195">
        <v>197.901623974454</v>
      </c>
      <c r="BJ34" s="196">
        <v>50.043167632141</v>
      </c>
      <c r="BK34" s="241"/>
      <c r="BL34" s="573"/>
      <c r="BM34" s="141">
        <v>573.762234853</v>
      </c>
      <c r="BN34" s="142">
        <v>349.65246688100001</v>
      </c>
      <c r="BO34" s="143">
        <v>-20.315815400000002</v>
      </c>
      <c r="BP34" s="203">
        <v>294.52007340809701</v>
      </c>
      <c r="BQ34" s="195">
        <v>201.384741348988</v>
      </c>
      <c r="BR34" s="196">
        <v>52.530625944289</v>
      </c>
      <c r="BS34" s="241"/>
      <c r="BT34" s="573"/>
      <c r="BU34" s="141">
        <v>569.12724123700002</v>
      </c>
      <c r="BV34" s="142">
        <v>345.44154813900002</v>
      </c>
      <c r="BW34" s="143">
        <v>-23.745564905999998</v>
      </c>
      <c r="BX34" s="203">
        <v>287.26358564057603</v>
      </c>
      <c r="BY34" s="195">
        <v>193.064814919333</v>
      </c>
      <c r="BZ34" s="196">
        <v>44.875181281056001</v>
      </c>
      <c r="CA34" s="241"/>
      <c r="CB34" s="573"/>
      <c r="CC34" s="141">
        <v>563.80094976600003</v>
      </c>
      <c r="CD34" s="142">
        <v>343.14229791000002</v>
      </c>
      <c r="CE34" s="143">
        <v>-20.885846400999998</v>
      </c>
      <c r="CF34" s="203">
        <v>285.14313470253802</v>
      </c>
      <c r="CG34" s="195">
        <v>192.080867423505</v>
      </c>
      <c r="CH34" s="196">
        <v>46.714124515674001</v>
      </c>
      <c r="CI34" s="241"/>
      <c r="CJ34" s="573"/>
      <c r="CK34" s="141">
        <v>346.85046401800003</v>
      </c>
      <c r="CL34" s="142">
        <v>213.53260684599999</v>
      </c>
      <c r="CM34" s="143">
        <v>88.407255569</v>
      </c>
      <c r="CN34" s="203">
        <v>242.597800826368</v>
      </c>
      <c r="CO34" s="195">
        <v>161.08610473740501</v>
      </c>
      <c r="CP34" s="196">
        <v>71.361172411165995</v>
      </c>
      <c r="CQ34" s="241"/>
      <c r="CR34" s="573"/>
      <c r="CS34" s="141">
        <v>341.09576012100001</v>
      </c>
      <c r="CT34" s="142">
        <v>210.70099711099999</v>
      </c>
      <c r="CU34" s="143">
        <v>88.433579417999994</v>
      </c>
      <c r="CV34" s="203">
        <v>243.34892510445999</v>
      </c>
      <c r="CW34" s="195">
        <v>160.06948951911301</v>
      </c>
      <c r="CX34" s="196">
        <v>71.995274861764003</v>
      </c>
      <c r="CY34" s="241"/>
      <c r="CZ34" s="573"/>
      <c r="DA34" s="141">
        <v>331.69486619100002</v>
      </c>
      <c r="DB34" s="142">
        <v>204.825424094</v>
      </c>
      <c r="DC34" s="143">
        <v>85.687335345999998</v>
      </c>
      <c r="DD34" s="203">
        <v>241.36492769679501</v>
      </c>
      <c r="DE34" s="195">
        <v>157.402520200011</v>
      </c>
      <c r="DF34" s="196">
        <v>69.322819126385994</v>
      </c>
      <c r="DG34" s="241"/>
      <c r="DH34" s="573"/>
      <c r="DI34" s="141">
        <v>330.57312873699999</v>
      </c>
      <c r="DJ34" s="142">
        <v>203.98979750699999</v>
      </c>
      <c r="DK34" s="143">
        <v>84.955561385999999</v>
      </c>
      <c r="DL34" s="203">
        <v>236.10903287343001</v>
      </c>
      <c r="DM34" s="195">
        <v>157.332851173705</v>
      </c>
      <c r="DN34" s="196">
        <v>68.639225071783997</v>
      </c>
      <c r="DO34" s="241"/>
      <c r="DP34" s="573"/>
      <c r="DQ34" s="414">
        <v>330.97775566299998</v>
      </c>
      <c r="DR34" s="167">
        <v>204.86441191899999</v>
      </c>
      <c r="DS34" s="415">
        <v>86.348046795000002</v>
      </c>
      <c r="DT34" s="203">
        <v>238.78882883670599</v>
      </c>
      <c r="DU34" s="195">
        <v>160.06868788814199</v>
      </c>
      <c r="DV34" s="196">
        <v>70.129367684276005</v>
      </c>
      <c r="DW34" s="241"/>
      <c r="DX34" s="573"/>
      <c r="DY34" s="414">
        <v>326.63678848500001</v>
      </c>
      <c r="DZ34" s="167">
        <v>202.13508145399999</v>
      </c>
      <c r="EA34" s="415">
        <v>85.052925314999996</v>
      </c>
      <c r="EB34" s="203">
        <v>265.01788053475099</v>
      </c>
      <c r="EC34" s="195">
        <v>171.58663949082899</v>
      </c>
      <c r="ED34" s="196">
        <v>75.542902954653997</v>
      </c>
      <c r="EE34" s="241"/>
    </row>
    <row r="35" spans="1:135" x14ac:dyDescent="0.25">
      <c r="A35" s="218" t="s">
        <v>201</v>
      </c>
      <c r="B35" s="228" t="s">
        <v>251</v>
      </c>
      <c r="C35" s="611"/>
      <c r="D35" s="148" t="s">
        <v>208</v>
      </c>
      <c r="E35" s="148">
        <v>1.5100961114540163</v>
      </c>
      <c r="F35" s="164" t="s">
        <v>179</v>
      </c>
      <c r="G35" s="187"/>
      <c r="H35" s="605"/>
      <c r="I35" s="149">
        <v>319.91547501100001</v>
      </c>
      <c r="J35" s="150">
        <v>221.73782351400001</v>
      </c>
      <c r="K35" s="151">
        <v>77.785812415999999</v>
      </c>
      <c r="L35" s="204">
        <v>306.795723944119</v>
      </c>
      <c r="M35" s="197">
        <v>221.24488546811699</v>
      </c>
      <c r="N35" s="198">
        <v>64.901117249148996</v>
      </c>
      <c r="O35" s="187"/>
      <c r="P35" s="602"/>
      <c r="Q35" s="149">
        <v>320.63745663100002</v>
      </c>
      <c r="R35" s="150">
        <v>222.245504797</v>
      </c>
      <c r="S35" s="151">
        <v>78.401039166999993</v>
      </c>
      <c r="T35" s="204">
        <v>308.62681930985798</v>
      </c>
      <c r="U35" s="197">
        <v>222.25820638737201</v>
      </c>
      <c r="V35" s="197">
        <v>67.310595360888996</v>
      </c>
      <c r="W35" s="241"/>
      <c r="X35" s="573"/>
      <c r="Y35" s="149">
        <v>319.434301275</v>
      </c>
      <c r="Z35" s="150">
        <v>221.14967089800001</v>
      </c>
      <c r="AA35" s="151">
        <v>77.335854827000006</v>
      </c>
      <c r="AB35" s="204">
        <v>305.38060216829501</v>
      </c>
      <c r="AC35" s="197">
        <v>219.83535968229799</v>
      </c>
      <c r="AD35" s="198">
        <v>66.104954068929999</v>
      </c>
      <c r="AE35" s="241"/>
      <c r="AF35" s="573"/>
      <c r="AG35" s="149">
        <v>321.57738441700002</v>
      </c>
      <c r="AH35" s="150">
        <v>221.922292115</v>
      </c>
      <c r="AI35" s="151">
        <v>76.155096556000004</v>
      </c>
      <c r="AJ35" s="204">
        <v>299.89280255693501</v>
      </c>
      <c r="AK35" s="197">
        <v>213.25127460899299</v>
      </c>
      <c r="AL35" s="198">
        <v>57.698388603490997</v>
      </c>
      <c r="AM35" s="241"/>
      <c r="AN35" s="573"/>
      <c r="AO35" s="149">
        <v>335.00090166500001</v>
      </c>
      <c r="AP35" s="150">
        <v>232.91606886100001</v>
      </c>
      <c r="AQ35" s="151">
        <v>87.401864208000006</v>
      </c>
      <c r="AR35" s="204">
        <v>305.12960977492202</v>
      </c>
      <c r="AS35" s="197">
        <v>216.73691825531901</v>
      </c>
      <c r="AT35" s="198">
        <v>59.344808832162002</v>
      </c>
      <c r="AU35" s="241"/>
      <c r="AV35" s="573"/>
      <c r="AW35" s="149">
        <v>330.91272179600003</v>
      </c>
      <c r="AX35" s="150">
        <v>229.79564520400001</v>
      </c>
      <c r="AY35" s="151">
        <v>86.104724325999996</v>
      </c>
      <c r="AZ35" s="204">
        <v>297.05294573708801</v>
      </c>
      <c r="BA35" s="197">
        <v>194.19399001909801</v>
      </c>
      <c r="BB35" s="198">
        <v>47.679603100949997</v>
      </c>
      <c r="BC35" s="241"/>
      <c r="BD35" s="573"/>
      <c r="BE35" s="149">
        <v>336.41830129800002</v>
      </c>
      <c r="BF35" s="150">
        <v>233.70407793300001</v>
      </c>
      <c r="BG35" s="151">
        <v>88.258499533999995</v>
      </c>
      <c r="BH35" s="204">
        <v>297.04940485099303</v>
      </c>
      <c r="BI35" s="197">
        <v>197.901623974454</v>
      </c>
      <c r="BJ35" s="198">
        <v>50.043167632141</v>
      </c>
      <c r="BK35" s="241"/>
      <c r="BL35" s="573"/>
      <c r="BM35" s="149">
        <v>340.81277702199998</v>
      </c>
      <c r="BN35" s="150">
        <v>237.214011048</v>
      </c>
      <c r="BO35" s="151">
        <v>90.225699187999993</v>
      </c>
      <c r="BP35" s="204">
        <v>294.52007340809701</v>
      </c>
      <c r="BQ35" s="197">
        <v>201.384741348988</v>
      </c>
      <c r="BR35" s="198">
        <v>52.530625944289</v>
      </c>
      <c r="BS35" s="241"/>
      <c r="BT35" s="573"/>
      <c r="BU35" s="149">
        <v>336.14460080399999</v>
      </c>
      <c r="BV35" s="150">
        <v>211.48383113599999</v>
      </c>
      <c r="BW35" s="151">
        <v>66.529178782000002</v>
      </c>
      <c r="BX35" s="204">
        <v>287.26358564057603</v>
      </c>
      <c r="BY35" s="197">
        <v>193.064814919333</v>
      </c>
      <c r="BZ35" s="198">
        <v>44.875181281056001</v>
      </c>
      <c r="CA35" s="241"/>
      <c r="CB35" s="573"/>
      <c r="CC35" s="149">
        <v>334.23765990999999</v>
      </c>
      <c r="CD35" s="150">
        <v>210.92104460199999</v>
      </c>
      <c r="CE35" s="151">
        <v>68.086238241999993</v>
      </c>
      <c r="CF35" s="204">
        <v>285.14313470253802</v>
      </c>
      <c r="CG35" s="197">
        <v>192.080867423505</v>
      </c>
      <c r="CH35" s="198">
        <v>46.714124515674001</v>
      </c>
      <c r="CI35" s="241"/>
      <c r="CJ35" s="573"/>
      <c r="CK35" s="149">
        <v>320.78065148299999</v>
      </c>
      <c r="CL35" s="150">
        <v>200.30002945499999</v>
      </c>
      <c r="CM35" s="151">
        <v>61.514482637</v>
      </c>
      <c r="CN35" s="204">
        <v>242.597800826368</v>
      </c>
      <c r="CO35" s="197">
        <v>161.08610473740501</v>
      </c>
      <c r="CP35" s="198">
        <v>71.361172411165995</v>
      </c>
      <c r="CQ35" s="241"/>
      <c r="CR35" s="573"/>
      <c r="CS35" s="149">
        <v>317.70012167099998</v>
      </c>
      <c r="CT35" s="150">
        <v>198.90869550900001</v>
      </c>
      <c r="CU35" s="151">
        <v>62.183156797000002</v>
      </c>
      <c r="CV35" s="204">
        <v>243.34892510445999</v>
      </c>
      <c r="CW35" s="197">
        <v>160.06948951911301</v>
      </c>
      <c r="CX35" s="198">
        <v>71.995274861764003</v>
      </c>
      <c r="CY35" s="241"/>
      <c r="CZ35" s="573"/>
      <c r="DA35" s="149">
        <v>312.82331933299997</v>
      </c>
      <c r="DB35" s="150">
        <v>195.42672310099999</v>
      </c>
      <c r="DC35" s="151">
        <v>60.390526645000001</v>
      </c>
      <c r="DD35" s="204">
        <v>241.36492769679501</v>
      </c>
      <c r="DE35" s="197">
        <v>157.402520200011</v>
      </c>
      <c r="DF35" s="198">
        <v>69.322819126385994</v>
      </c>
      <c r="DG35" s="241"/>
      <c r="DH35" s="573"/>
      <c r="DI35" s="149">
        <v>314.93099291800002</v>
      </c>
      <c r="DJ35" s="150">
        <v>196.353062091</v>
      </c>
      <c r="DK35" s="151">
        <v>59.813921071000003</v>
      </c>
      <c r="DL35" s="204">
        <v>236.10903287343001</v>
      </c>
      <c r="DM35" s="197">
        <v>157.332851173705</v>
      </c>
      <c r="DN35" s="198">
        <v>68.639225071783997</v>
      </c>
      <c r="DO35" s="241"/>
      <c r="DP35" s="573"/>
      <c r="DQ35" s="408">
        <v>318.37866494500003</v>
      </c>
      <c r="DR35" s="409">
        <v>198.88141426499999</v>
      </c>
      <c r="DS35" s="410">
        <v>61.426995482999999</v>
      </c>
      <c r="DT35" s="204">
        <v>238.78882883670599</v>
      </c>
      <c r="DU35" s="197">
        <v>160.06868788814199</v>
      </c>
      <c r="DV35" s="198">
        <v>70.129367684276005</v>
      </c>
      <c r="DW35" s="241"/>
      <c r="DX35" s="573"/>
      <c r="DY35" s="408">
        <v>316.03331230999999</v>
      </c>
      <c r="DZ35" s="409">
        <v>197.17862806900001</v>
      </c>
      <c r="EA35" s="410">
        <v>60.321302678000002</v>
      </c>
      <c r="EB35" s="204">
        <v>265.01788053475099</v>
      </c>
      <c r="EC35" s="197">
        <v>171.58663949082899</v>
      </c>
      <c r="ED35" s="198">
        <v>75.542902954653997</v>
      </c>
      <c r="EE35" s="241"/>
    </row>
    <row r="36" spans="1:135" ht="3" customHeight="1" x14ac:dyDescent="0.25">
      <c r="A36" s="168"/>
      <c r="B36" s="226"/>
      <c r="C36" s="222"/>
      <c r="D36" s="169"/>
      <c r="E36" s="169"/>
      <c r="F36" s="170"/>
      <c r="G36" s="181"/>
      <c r="H36" s="605"/>
      <c r="I36" s="171"/>
      <c r="J36" s="172"/>
      <c r="K36" s="173"/>
      <c r="L36" s="174"/>
      <c r="M36" s="174"/>
      <c r="N36" s="175"/>
      <c r="O36" s="181"/>
      <c r="P36" s="602"/>
      <c r="Q36" s="171"/>
      <c r="R36" s="172"/>
      <c r="S36" s="173"/>
      <c r="T36" s="176"/>
      <c r="U36" s="174"/>
      <c r="V36" s="174"/>
      <c r="W36" s="242"/>
      <c r="X36" s="573"/>
      <c r="Y36" s="171"/>
      <c r="Z36" s="172"/>
      <c r="AA36" s="173"/>
      <c r="AB36" s="174"/>
      <c r="AC36" s="174"/>
      <c r="AD36" s="175"/>
      <c r="AE36" s="242"/>
      <c r="AF36" s="573"/>
      <c r="AG36" s="171"/>
      <c r="AH36" s="172"/>
      <c r="AI36" s="173"/>
      <c r="AJ36" s="174"/>
      <c r="AK36" s="174"/>
      <c r="AL36" s="175"/>
      <c r="AM36" s="242"/>
      <c r="AN36" s="573"/>
      <c r="AO36" s="171"/>
      <c r="AP36" s="172"/>
      <c r="AQ36" s="173"/>
      <c r="AR36" s="174"/>
      <c r="AS36" s="174"/>
      <c r="AT36" s="175"/>
      <c r="AU36" s="242"/>
      <c r="AV36" s="573"/>
      <c r="AW36" s="171"/>
      <c r="AX36" s="172"/>
      <c r="AY36" s="173"/>
      <c r="AZ36" s="174"/>
      <c r="BA36" s="174"/>
      <c r="BB36" s="175"/>
      <c r="BC36" s="242"/>
      <c r="BD36" s="573"/>
      <c r="BE36" s="171"/>
      <c r="BF36" s="172"/>
      <c r="BG36" s="173"/>
      <c r="BH36" s="174"/>
      <c r="BI36" s="174"/>
      <c r="BJ36" s="175"/>
      <c r="BK36" s="242"/>
      <c r="BL36" s="573"/>
      <c r="BM36" s="171"/>
      <c r="BN36" s="172"/>
      <c r="BO36" s="173"/>
      <c r="BP36" s="174"/>
      <c r="BQ36" s="174"/>
      <c r="BR36" s="175"/>
      <c r="BS36" s="242"/>
      <c r="BT36" s="573"/>
      <c r="BU36" s="171"/>
      <c r="BV36" s="172"/>
      <c r="BW36" s="173"/>
      <c r="BX36" s="174"/>
      <c r="BY36" s="174"/>
      <c r="BZ36" s="175"/>
      <c r="CA36" s="242"/>
      <c r="CB36" s="573"/>
      <c r="CC36" s="171"/>
      <c r="CD36" s="172"/>
      <c r="CE36" s="173"/>
      <c r="CF36" s="174"/>
      <c r="CG36" s="174"/>
      <c r="CH36" s="175"/>
      <c r="CI36" s="242"/>
      <c r="CJ36" s="573"/>
      <c r="CK36" s="171"/>
      <c r="CL36" s="172"/>
      <c r="CM36" s="173"/>
      <c r="CN36" s="174"/>
      <c r="CO36" s="174"/>
      <c r="CP36" s="175"/>
      <c r="CQ36" s="242"/>
      <c r="CR36" s="573"/>
      <c r="CS36" s="171"/>
      <c r="CT36" s="172"/>
      <c r="CU36" s="173"/>
      <c r="CV36" s="174"/>
      <c r="CW36" s="174"/>
      <c r="CX36" s="175"/>
      <c r="CY36" s="242"/>
      <c r="CZ36" s="573"/>
      <c r="DA36" s="171"/>
      <c r="DB36" s="172"/>
      <c r="DC36" s="173"/>
      <c r="DD36" s="174"/>
      <c r="DE36" s="174"/>
      <c r="DF36" s="175"/>
      <c r="DG36" s="242"/>
      <c r="DH36" s="573"/>
      <c r="DI36" s="171"/>
      <c r="DJ36" s="172"/>
      <c r="DK36" s="173"/>
      <c r="DL36" s="174"/>
      <c r="DM36" s="174"/>
      <c r="DN36" s="175"/>
      <c r="DO36" s="242"/>
      <c r="DP36" s="573"/>
      <c r="DQ36" s="171"/>
      <c r="DR36" s="172"/>
      <c r="DS36" s="173"/>
      <c r="DT36" s="174"/>
      <c r="DU36" s="174"/>
      <c r="DV36" s="175"/>
      <c r="DW36" s="242"/>
      <c r="DX36" s="573"/>
      <c r="DY36" s="171"/>
      <c r="DZ36" s="172"/>
      <c r="EA36" s="173"/>
      <c r="EB36" s="174"/>
      <c r="EC36" s="174"/>
      <c r="ED36" s="175"/>
      <c r="EE36" s="242"/>
    </row>
    <row r="37" spans="1:135" x14ac:dyDescent="0.25">
      <c r="A37" s="216" t="s">
        <v>202</v>
      </c>
      <c r="B37" s="229" t="s">
        <v>252</v>
      </c>
      <c r="C37" s="608" t="s">
        <v>120</v>
      </c>
      <c r="D37" s="88" t="s">
        <v>209</v>
      </c>
      <c r="E37" s="88">
        <v>1.5100961114540163</v>
      </c>
      <c r="F37" s="89">
        <v>1.4330279297565309</v>
      </c>
      <c r="G37" s="188"/>
      <c r="H37" s="605"/>
      <c r="I37" s="113">
        <v>194.65731248899999</v>
      </c>
      <c r="J37" s="114">
        <v>143.90261141799999</v>
      </c>
      <c r="K37" s="115">
        <v>712.391479172</v>
      </c>
      <c r="L37" s="533" t="s">
        <v>179</v>
      </c>
      <c r="M37" s="534"/>
      <c r="N37" s="535"/>
      <c r="O37" s="188"/>
      <c r="P37" s="602"/>
      <c r="Q37" s="113">
        <v>196.64858218099999</v>
      </c>
      <c r="R37" s="114">
        <v>145.407017943</v>
      </c>
      <c r="S37" s="115">
        <v>709.48028367999996</v>
      </c>
      <c r="T37" s="533" t="s">
        <v>179</v>
      </c>
      <c r="U37" s="534"/>
      <c r="V37" s="534"/>
      <c r="W37" s="243"/>
      <c r="X37" s="573"/>
      <c r="Y37" s="113">
        <v>187.685131412</v>
      </c>
      <c r="Z37" s="114">
        <v>138.949177561</v>
      </c>
      <c r="AA37" s="115">
        <v>675.16303655700005</v>
      </c>
      <c r="AB37" s="533" t="s">
        <v>179</v>
      </c>
      <c r="AC37" s="534"/>
      <c r="AD37" s="535"/>
      <c r="AE37" s="243"/>
      <c r="AF37" s="573"/>
      <c r="AG37" s="113">
        <v>186.75738644800001</v>
      </c>
      <c r="AH37" s="113">
        <v>137.840083561</v>
      </c>
      <c r="AI37" s="113">
        <v>671.47071880700003</v>
      </c>
      <c r="AJ37" s="533" t="s">
        <v>179</v>
      </c>
      <c r="AK37" s="534"/>
      <c r="AL37" s="535"/>
      <c r="AM37" s="243"/>
      <c r="AN37" s="573"/>
      <c r="AO37" s="113">
        <v>188.78200834800001</v>
      </c>
      <c r="AP37" s="113">
        <v>139.33290079099999</v>
      </c>
      <c r="AQ37" s="113">
        <v>674.25015771100004</v>
      </c>
      <c r="AR37" s="533" t="s">
        <v>179</v>
      </c>
      <c r="AS37" s="534"/>
      <c r="AT37" s="535"/>
      <c r="AU37" s="243"/>
      <c r="AV37" s="573"/>
      <c r="AW37" s="113">
        <v>190.13041756999999</v>
      </c>
      <c r="AX37" s="113">
        <v>140.093340063</v>
      </c>
      <c r="AY37" s="113">
        <v>672.45356766299994</v>
      </c>
      <c r="AZ37" s="533" t="s">
        <v>179</v>
      </c>
      <c r="BA37" s="534"/>
      <c r="BB37" s="535"/>
      <c r="BC37" s="243"/>
      <c r="BD37" s="573"/>
      <c r="BE37" s="113">
        <v>194.22412940300001</v>
      </c>
      <c r="BF37" s="113">
        <v>143.28891439500001</v>
      </c>
      <c r="BG37" s="113">
        <v>673.74163723000004</v>
      </c>
      <c r="BH37" s="533" t="s">
        <v>179</v>
      </c>
      <c r="BI37" s="534"/>
      <c r="BJ37" s="535"/>
      <c r="BK37" s="243"/>
      <c r="BL37" s="573"/>
      <c r="BM37" s="113">
        <v>197.95548804200001</v>
      </c>
      <c r="BN37" s="113">
        <v>146.206550814</v>
      </c>
      <c r="BO37" s="113">
        <v>677.34986144000004</v>
      </c>
      <c r="BP37" s="533" t="s">
        <v>179</v>
      </c>
      <c r="BQ37" s="534"/>
      <c r="BR37" s="535"/>
      <c r="BS37" s="243"/>
      <c r="BT37" s="573"/>
      <c r="BU37" s="113">
        <v>195.963699639</v>
      </c>
      <c r="BV37" s="113">
        <v>144.89329389700001</v>
      </c>
      <c r="BW37" s="113">
        <v>625.81048954899995</v>
      </c>
      <c r="BX37" s="533" t="s">
        <v>179</v>
      </c>
      <c r="BY37" s="534"/>
      <c r="BZ37" s="535"/>
      <c r="CA37" s="243"/>
      <c r="CB37" s="573"/>
      <c r="CC37" s="113">
        <v>197.181559682</v>
      </c>
      <c r="CD37" s="113">
        <v>146.25439089700001</v>
      </c>
      <c r="CE37" s="113">
        <v>611.63117256199996</v>
      </c>
      <c r="CF37" s="533" t="s">
        <v>179</v>
      </c>
      <c r="CG37" s="534"/>
      <c r="CH37" s="535"/>
      <c r="CI37" s="243"/>
      <c r="CJ37" s="573"/>
      <c r="CK37" s="113">
        <v>193.80349000000001</v>
      </c>
      <c r="CL37" s="113">
        <v>143.13285999999999</v>
      </c>
      <c r="CM37" s="113">
        <v>603.31551999999999</v>
      </c>
      <c r="CN37" s="533" t="s">
        <v>179</v>
      </c>
      <c r="CO37" s="534"/>
      <c r="CP37" s="535"/>
      <c r="CQ37" s="243"/>
      <c r="CR37" s="573"/>
      <c r="CS37" s="113">
        <v>191.81169219</v>
      </c>
      <c r="CT37" s="113">
        <v>142.026308062</v>
      </c>
      <c r="CU37" s="113">
        <v>585.55964359699999</v>
      </c>
      <c r="CV37" s="533" t="s">
        <v>179</v>
      </c>
      <c r="CW37" s="534"/>
      <c r="CX37" s="535"/>
      <c r="CY37" s="243"/>
      <c r="CZ37" s="573"/>
      <c r="DA37" s="113">
        <v>185.77493000000001</v>
      </c>
      <c r="DB37" s="113">
        <v>137.62822</v>
      </c>
      <c r="DC37" s="113">
        <v>573.32435999999996</v>
      </c>
      <c r="DD37" s="533" t="s">
        <v>179</v>
      </c>
      <c r="DE37" s="534"/>
      <c r="DF37" s="535"/>
      <c r="DG37" s="243"/>
      <c r="DH37" s="573"/>
      <c r="DI37" s="113">
        <v>185.14948000000001</v>
      </c>
      <c r="DJ37" s="113">
        <v>137.03429</v>
      </c>
      <c r="DK37" s="113">
        <v>570.92456000000004</v>
      </c>
      <c r="DL37" s="533" t="s">
        <v>179</v>
      </c>
      <c r="DM37" s="534"/>
      <c r="DN37" s="535"/>
      <c r="DO37" s="243"/>
      <c r="DP37" s="573"/>
      <c r="DQ37" s="414">
        <v>192.94058000000001</v>
      </c>
      <c r="DR37" s="414">
        <v>142.82538</v>
      </c>
      <c r="DS37" s="414">
        <v>595.03773000000001</v>
      </c>
      <c r="DT37" s="533" t="s">
        <v>179</v>
      </c>
      <c r="DU37" s="534"/>
      <c r="DV37" s="535"/>
      <c r="DW37" s="243"/>
      <c r="DX37" s="573"/>
      <c r="DY37" s="414">
        <v>190.84486315800001</v>
      </c>
      <c r="DZ37" s="414">
        <v>141.23781641599999</v>
      </c>
      <c r="EA37" s="414">
        <v>592.06620902099996</v>
      </c>
      <c r="EB37" s="533" t="s">
        <v>179</v>
      </c>
      <c r="EC37" s="534"/>
      <c r="ED37" s="535"/>
      <c r="EE37" s="243"/>
    </row>
    <row r="38" spans="1:135" x14ac:dyDescent="0.25">
      <c r="A38" s="218" t="s">
        <v>203</v>
      </c>
      <c r="B38" s="230" t="s">
        <v>253</v>
      </c>
      <c r="C38" s="608"/>
      <c r="D38" s="148" t="s">
        <v>208</v>
      </c>
      <c r="E38" s="148">
        <v>1.5100961114540163</v>
      </c>
      <c r="F38" s="164" t="s">
        <v>179</v>
      </c>
      <c r="G38" s="189"/>
      <c r="H38" s="606"/>
      <c r="I38" s="149">
        <v>217.03578782</v>
      </c>
      <c r="J38" s="150">
        <v>149.45569108399999</v>
      </c>
      <c r="K38" s="151">
        <v>-13.200822691999999</v>
      </c>
      <c r="L38" s="536"/>
      <c r="M38" s="537"/>
      <c r="N38" s="538"/>
      <c r="O38" s="189"/>
      <c r="P38" s="603"/>
      <c r="Q38" s="149">
        <v>216.96081713699999</v>
      </c>
      <c r="R38" s="150">
        <v>149.59569997899999</v>
      </c>
      <c r="S38" s="151">
        <v>-12.276909386</v>
      </c>
      <c r="T38" s="536"/>
      <c r="U38" s="537"/>
      <c r="V38" s="537"/>
      <c r="W38" s="244"/>
      <c r="X38" s="574"/>
      <c r="Y38" s="149">
        <v>215.81450317900001</v>
      </c>
      <c r="Z38" s="150">
        <v>148.515642969</v>
      </c>
      <c r="AA38" s="151">
        <v>-13.337808131999999</v>
      </c>
      <c r="AB38" s="536"/>
      <c r="AC38" s="537"/>
      <c r="AD38" s="538"/>
      <c r="AE38" s="244"/>
      <c r="AF38" s="574"/>
      <c r="AG38" s="149">
        <v>185.337758321</v>
      </c>
      <c r="AH38" s="149">
        <v>135.67957780500001</v>
      </c>
      <c r="AI38" s="149">
        <v>99.489277040000005</v>
      </c>
      <c r="AJ38" s="536"/>
      <c r="AK38" s="537"/>
      <c r="AL38" s="538"/>
      <c r="AM38" s="244"/>
      <c r="AN38" s="574"/>
      <c r="AO38" s="149">
        <v>188.036743</v>
      </c>
      <c r="AP38" s="149">
        <v>137.46424099999999</v>
      </c>
      <c r="AQ38" s="149">
        <v>100.778696</v>
      </c>
      <c r="AR38" s="536"/>
      <c r="AS38" s="537"/>
      <c r="AT38" s="538"/>
      <c r="AU38" s="244"/>
      <c r="AV38" s="574"/>
      <c r="AW38" s="149">
        <v>185.702706081</v>
      </c>
      <c r="AX38" s="149">
        <v>135.706901184</v>
      </c>
      <c r="AY38" s="149">
        <v>99.417519296999998</v>
      </c>
      <c r="AZ38" s="536"/>
      <c r="BA38" s="537"/>
      <c r="BB38" s="538"/>
      <c r="BC38" s="244"/>
      <c r="BD38" s="574"/>
      <c r="BE38" s="149">
        <v>189.70313378899999</v>
      </c>
      <c r="BF38" s="149">
        <v>138.757819947</v>
      </c>
      <c r="BG38" s="149">
        <v>101.90343882099999</v>
      </c>
      <c r="BH38" s="536"/>
      <c r="BI38" s="537"/>
      <c r="BJ38" s="538"/>
      <c r="BK38" s="244"/>
      <c r="BL38" s="574"/>
      <c r="BM38" s="149">
        <v>193.69923042900001</v>
      </c>
      <c r="BN38" s="149">
        <v>141.7687023</v>
      </c>
      <c r="BO38" s="149">
        <v>104.323634251</v>
      </c>
      <c r="BP38" s="536"/>
      <c r="BQ38" s="537"/>
      <c r="BR38" s="538"/>
      <c r="BS38" s="244"/>
      <c r="BT38" s="574"/>
      <c r="BU38" s="149">
        <v>212.06238712800001</v>
      </c>
      <c r="BV38" s="149">
        <v>155.15378301199999</v>
      </c>
      <c r="BW38" s="149">
        <v>122.92812504299999</v>
      </c>
      <c r="BX38" s="536"/>
      <c r="BY38" s="537"/>
      <c r="BZ38" s="538"/>
      <c r="CA38" s="244"/>
      <c r="CB38" s="574"/>
      <c r="CC38" s="149">
        <v>212.989431336</v>
      </c>
      <c r="CD38" s="149">
        <v>156.09862819400001</v>
      </c>
      <c r="CE38" s="149">
        <v>123.955601069</v>
      </c>
      <c r="CF38" s="536"/>
      <c r="CG38" s="537"/>
      <c r="CH38" s="538"/>
      <c r="CI38" s="244"/>
      <c r="CJ38" s="574"/>
      <c r="CK38" s="149">
        <v>209.39554999999999</v>
      </c>
      <c r="CL38" s="149">
        <v>151.76998</v>
      </c>
      <c r="CM38" s="149">
        <v>120.02415000000001</v>
      </c>
      <c r="CN38" s="536"/>
      <c r="CO38" s="537"/>
      <c r="CP38" s="538"/>
      <c r="CQ38" s="244"/>
      <c r="CR38" s="574"/>
      <c r="CS38" s="149">
        <v>207.62760660000001</v>
      </c>
      <c r="CT38" s="149">
        <v>150.88872092099999</v>
      </c>
      <c r="CU38" s="149">
        <v>119.692950365</v>
      </c>
      <c r="CV38" s="536"/>
      <c r="CW38" s="537"/>
      <c r="CX38" s="538"/>
      <c r="CY38" s="244"/>
      <c r="CZ38" s="574"/>
      <c r="DA38" s="149">
        <v>204.63646</v>
      </c>
      <c r="DB38" s="149">
        <v>148.50346999999999</v>
      </c>
      <c r="DC38" s="149">
        <v>117.60893</v>
      </c>
      <c r="DD38" s="536"/>
      <c r="DE38" s="537"/>
      <c r="DF38" s="538"/>
      <c r="DG38" s="244"/>
      <c r="DH38" s="574"/>
      <c r="DI38" s="149">
        <v>204.37734</v>
      </c>
      <c r="DJ38" s="149">
        <v>148.23803000000001</v>
      </c>
      <c r="DK38" s="149">
        <v>117.23694</v>
      </c>
      <c r="DL38" s="536"/>
      <c r="DM38" s="537"/>
      <c r="DN38" s="538"/>
      <c r="DO38" s="244"/>
      <c r="DP38" s="574"/>
      <c r="DQ38" s="408">
        <v>206.37513000000001</v>
      </c>
      <c r="DR38" s="408">
        <v>150.15647999999999</v>
      </c>
      <c r="DS38" s="408">
        <v>119.04655</v>
      </c>
      <c r="DT38" s="536"/>
      <c r="DU38" s="537"/>
      <c r="DV38" s="538"/>
      <c r="DW38" s="244"/>
      <c r="DX38" s="574"/>
      <c r="DY38" s="408">
        <v>204.04644501600001</v>
      </c>
      <c r="DZ38" s="408">
        <v>149.05337697100001</v>
      </c>
      <c r="EA38" s="408">
        <v>117.86228507</v>
      </c>
      <c r="EB38" s="536"/>
      <c r="EC38" s="537"/>
      <c r="ED38" s="538"/>
      <c r="EE38" s="244"/>
    </row>
    <row r="39" spans="1:135" x14ac:dyDescent="0.25">
      <c r="A39" s="155" t="s">
        <v>204</v>
      </c>
      <c r="B39" s="230" t="s">
        <v>254</v>
      </c>
      <c r="C39" s="608"/>
      <c r="D39" s="140" t="s">
        <v>208</v>
      </c>
      <c r="E39" s="140">
        <v>1.5100961114540163</v>
      </c>
      <c r="F39" s="126" t="s">
        <v>179</v>
      </c>
      <c r="G39" s="187"/>
      <c r="H39" s="597">
        <v>39.689612429999997</v>
      </c>
      <c r="I39" s="141">
        <v>220.19100626100001</v>
      </c>
      <c r="J39" s="142">
        <v>133.07053289000001</v>
      </c>
      <c r="K39" s="143">
        <v>102.28944612399999</v>
      </c>
      <c r="L39" s="536"/>
      <c r="M39" s="537"/>
      <c r="N39" s="538"/>
      <c r="O39" s="187"/>
      <c r="P39" s="599">
        <v>41.376805230999999</v>
      </c>
      <c r="Q39" s="141">
        <v>223.235548653</v>
      </c>
      <c r="R39" s="142">
        <v>135.20358464</v>
      </c>
      <c r="S39" s="143">
        <v>104.35489271100001</v>
      </c>
      <c r="T39" s="536"/>
      <c r="U39" s="537"/>
      <c r="V39" s="537"/>
      <c r="W39" s="241"/>
      <c r="X39" s="575">
        <v>40.763949277999998</v>
      </c>
      <c r="Y39" s="141">
        <v>222.38740805099999</v>
      </c>
      <c r="Z39" s="142">
        <v>134.542925518</v>
      </c>
      <c r="AA39" s="143">
        <v>103.71950661699999</v>
      </c>
      <c r="AB39" s="536"/>
      <c r="AC39" s="537"/>
      <c r="AD39" s="538"/>
      <c r="AE39" s="241"/>
      <c r="AF39" s="575">
        <v>41.302090800999999</v>
      </c>
      <c r="AG39" s="141">
        <v>225.84831006100001</v>
      </c>
      <c r="AH39" s="141">
        <v>136.454933963</v>
      </c>
      <c r="AI39" s="141">
        <v>105.236645559</v>
      </c>
      <c r="AJ39" s="536"/>
      <c r="AK39" s="537"/>
      <c r="AL39" s="538"/>
      <c r="AM39" s="241"/>
      <c r="AN39" s="575">
        <v>44.548456250999998</v>
      </c>
      <c r="AO39" s="141">
        <v>233.59030344000001</v>
      </c>
      <c r="AP39" s="141">
        <v>141.66192609300001</v>
      </c>
      <c r="AQ39" s="141">
        <v>109.785930373</v>
      </c>
      <c r="AR39" s="536"/>
      <c r="AS39" s="537"/>
      <c r="AT39" s="538"/>
      <c r="AU39" s="241"/>
      <c r="AV39" s="575">
        <v>42.338574047000002</v>
      </c>
      <c r="AW39" s="141">
        <v>229.680426434</v>
      </c>
      <c r="AX39" s="141">
        <v>138.78813415900001</v>
      </c>
      <c r="AY39" s="141">
        <v>107.17681553600001</v>
      </c>
      <c r="AZ39" s="536"/>
      <c r="BA39" s="537"/>
      <c r="BB39" s="538"/>
      <c r="BC39" s="241"/>
      <c r="BD39" s="575">
        <v>43.300717841000001</v>
      </c>
      <c r="BE39" s="141">
        <v>233.76128266200001</v>
      </c>
      <c r="BF39" s="141">
        <v>141.29240293199999</v>
      </c>
      <c r="BG39" s="141">
        <v>108.98132376</v>
      </c>
      <c r="BH39" s="536"/>
      <c r="BI39" s="537"/>
      <c r="BJ39" s="538"/>
      <c r="BK39" s="241"/>
      <c r="BL39" s="575">
        <v>48.588281614000003</v>
      </c>
      <c r="BM39" s="141">
        <v>244.04574679699999</v>
      </c>
      <c r="BN39" s="141">
        <v>148.61679402799999</v>
      </c>
      <c r="BO39" s="141">
        <v>115.46674772</v>
      </c>
      <c r="BP39" s="536"/>
      <c r="BQ39" s="537"/>
      <c r="BR39" s="538"/>
      <c r="BS39" s="241"/>
      <c r="BT39" s="575">
        <v>41.491576575000003</v>
      </c>
      <c r="BU39" s="141">
        <v>226.21658057799999</v>
      </c>
      <c r="BV39" s="141">
        <v>137.17793314100001</v>
      </c>
      <c r="BW39" s="141">
        <v>105.11741908899999</v>
      </c>
      <c r="BX39" s="536"/>
      <c r="BY39" s="537"/>
      <c r="BZ39" s="538"/>
      <c r="CA39" s="241"/>
      <c r="CB39" s="575">
        <v>41.689780472000002</v>
      </c>
      <c r="CC39" s="141">
        <v>225.16050411099999</v>
      </c>
      <c r="CD39" s="141">
        <v>136.69033657200001</v>
      </c>
      <c r="CE39" s="141">
        <v>105.583342874</v>
      </c>
      <c r="CF39" s="536"/>
      <c r="CG39" s="537"/>
      <c r="CH39" s="538"/>
      <c r="CI39" s="241"/>
      <c r="CJ39" s="575">
        <v>37.550649999999997</v>
      </c>
      <c r="CK39" s="141">
        <v>218.32468</v>
      </c>
      <c r="CL39" s="141">
        <v>131.51963000000001</v>
      </c>
      <c r="CM39" s="141">
        <v>100.68992</v>
      </c>
      <c r="CN39" s="536"/>
      <c r="CO39" s="537"/>
      <c r="CP39" s="538"/>
      <c r="CQ39" s="241"/>
      <c r="CR39" s="575">
        <v>38.098083084999999</v>
      </c>
      <c r="CS39" s="141">
        <v>213.94766486099999</v>
      </c>
      <c r="CT39" s="141">
        <v>129.62267796500001</v>
      </c>
      <c r="CU39" s="141">
        <v>99.518223574999993</v>
      </c>
      <c r="CV39" s="536"/>
      <c r="CW39" s="537"/>
      <c r="CX39" s="538"/>
      <c r="CY39" s="241"/>
      <c r="CZ39" s="575">
        <v>34.769085379000003</v>
      </c>
      <c r="DA39" s="141">
        <v>207.48117999999999</v>
      </c>
      <c r="DB39" s="141">
        <v>125.0445</v>
      </c>
      <c r="DC39" s="141">
        <v>95.301760000000002</v>
      </c>
      <c r="DD39" s="536"/>
      <c r="DE39" s="537"/>
      <c r="DF39" s="538"/>
      <c r="DG39" s="241"/>
      <c r="DH39" s="575">
        <v>33.856661950000003</v>
      </c>
      <c r="DI39" s="141">
        <v>206.66363000000001</v>
      </c>
      <c r="DJ39" s="141">
        <v>124.34726000000001</v>
      </c>
      <c r="DK39" s="141">
        <v>94.521069999999995</v>
      </c>
      <c r="DL39" s="536"/>
      <c r="DM39" s="537"/>
      <c r="DN39" s="538"/>
      <c r="DO39" s="241"/>
      <c r="DP39" s="575">
        <v>34.737656512936603</v>
      </c>
      <c r="DQ39" s="414">
        <v>208.19442000000001</v>
      </c>
      <c r="DR39" s="414">
        <v>125.12641000000001</v>
      </c>
      <c r="DS39" s="414">
        <v>95.351489999999998</v>
      </c>
      <c r="DT39" s="536"/>
      <c r="DU39" s="537"/>
      <c r="DV39" s="538"/>
      <c r="DW39" s="241"/>
      <c r="DX39" s="575">
        <v>36.528111675762702</v>
      </c>
      <c r="DY39" s="414">
        <v>207.68240885200001</v>
      </c>
      <c r="DZ39" s="414">
        <v>125.152872151</v>
      </c>
      <c r="EA39" s="414">
        <v>96.018798946999993</v>
      </c>
      <c r="EB39" s="536"/>
      <c r="EC39" s="537"/>
      <c r="ED39" s="538"/>
      <c r="EE39" s="241"/>
    </row>
    <row r="40" spans="1:135" ht="15.75" thickBot="1" x14ac:dyDescent="0.3">
      <c r="A40" s="221" t="s">
        <v>205</v>
      </c>
      <c r="B40" s="232" t="s">
        <v>255</v>
      </c>
      <c r="C40" s="609"/>
      <c r="D40" s="91" t="s">
        <v>209</v>
      </c>
      <c r="E40" s="91">
        <v>1.5100961114540163</v>
      </c>
      <c r="F40" s="92">
        <v>1.4330279297565309</v>
      </c>
      <c r="G40" s="190"/>
      <c r="H40" s="598"/>
      <c r="I40" s="119">
        <v>184.80322844299999</v>
      </c>
      <c r="J40" s="120">
        <v>107.737345764</v>
      </c>
      <c r="K40" s="121">
        <v>74.998470355999999</v>
      </c>
      <c r="L40" s="539"/>
      <c r="M40" s="540"/>
      <c r="N40" s="541"/>
      <c r="O40" s="190"/>
      <c r="P40" s="600"/>
      <c r="Q40" s="119">
        <v>187.819538462</v>
      </c>
      <c r="R40" s="120">
        <v>109.80635073800001</v>
      </c>
      <c r="S40" s="121">
        <v>76.83087123</v>
      </c>
      <c r="T40" s="539"/>
      <c r="U40" s="540"/>
      <c r="V40" s="540"/>
      <c r="W40" s="245"/>
      <c r="X40" s="576"/>
      <c r="Y40" s="119">
        <v>180.61159786600001</v>
      </c>
      <c r="Z40" s="120">
        <v>106.00575501500001</v>
      </c>
      <c r="AA40" s="121">
        <v>74.589256745</v>
      </c>
      <c r="AB40" s="539"/>
      <c r="AC40" s="540"/>
      <c r="AD40" s="541"/>
      <c r="AE40" s="245"/>
      <c r="AF40" s="576"/>
      <c r="AG40" s="119">
        <v>181.76095174700001</v>
      </c>
      <c r="AH40" s="119">
        <v>106.96431103800001</v>
      </c>
      <c r="AI40" s="119">
        <v>75.338663419</v>
      </c>
      <c r="AJ40" s="539"/>
      <c r="AK40" s="540"/>
      <c r="AL40" s="541"/>
      <c r="AM40" s="245"/>
      <c r="AN40" s="576"/>
      <c r="AO40" s="119">
        <v>187.75450746800001</v>
      </c>
      <c r="AP40" s="119">
        <v>111.08634817799999</v>
      </c>
      <c r="AQ40" s="119">
        <v>79.146112770000002</v>
      </c>
      <c r="AR40" s="539"/>
      <c r="AS40" s="540"/>
      <c r="AT40" s="541"/>
      <c r="AU40" s="245"/>
      <c r="AV40" s="576"/>
      <c r="AW40" s="119">
        <v>185.83804522700001</v>
      </c>
      <c r="AX40" s="119">
        <v>109.407249097</v>
      </c>
      <c r="AY40" s="119">
        <v>77.482852660000006</v>
      </c>
      <c r="AZ40" s="539"/>
      <c r="BA40" s="540"/>
      <c r="BB40" s="541"/>
      <c r="BC40" s="245"/>
      <c r="BD40" s="576"/>
      <c r="BE40" s="119">
        <v>189.92880900700001</v>
      </c>
      <c r="BF40" s="119">
        <v>111.564667959</v>
      </c>
      <c r="BG40" s="119">
        <v>79.325537768999993</v>
      </c>
      <c r="BH40" s="539"/>
      <c r="BI40" s="540"/>
      <c r="BJ40" s="541"/>
      <c r="BK40" s="245"/>
      <c r="BL40" s="576"/>
      <c r="BM40" s="119">
        <v>199.56408603200001</v>
      </c>
      <c r="BN40" s="119">
        <v>118.39178064399999</v>
      </c>
      <c r="BO40" s="119">
        <v>85.598268496000003</v>
      </c>
      <c r="BP40" s="539"/>
      <c r="BQ40" s="540"/>
      <c r="BR40" s="541"/>
      <c r="BS40" s="245"/>
      <c r="BT40" s="576"/>
      <c r="BU40" s="119">
        <v>184.95909158699999</v>
      </c>
      <c r="BV40" s="119">
        <v>106.847158925</v>
      </c>
      <c r="BW40" s="119">
        <v>71.984738875000005</v>
      </c>
      <c r="BX40" s="539"/>
      <c r="BY40" s="540"/>
      <c r="BZ40" s="541"/>
      <c r="CA40" s="245"/>
      <c r="CB40" s="576"/>
      <c r="CC40" s="119">
        <v>182.92240376199999</v>
      </c>
      <c r="CD40" s="119">
        <v>106.578561628</v>
      </c>
      <c r="CE40" s="119">
        <v>72.194365114999997</v>
      </c>
      <c r="CF40" s="539"/>
      <c r="CG40" s="540"/>
      <c r="CH40" s="541"/>
      <c r="CI40" s="245"/>
      <c r="CJ40" s="576"/>
      <c r="CK40" s="119">
        <v>177.68444</v>
      </c>
      <c r="CL40" s="119">
        <v>102.36257999999999</v>
      </c>
      <c r="CM40" s="119">
        <v>68.309799999999996</v>
      </c>
      <c r="CN40" s="539"/>
      <c r="CO40" s="540"/>
      <c r="CP40" s="541"/>
      <c r="CQ40" s="245"/>
      <c r="CR40" s="576"/>
      <c r="CS40" s="119">
        <v>175.547307219</v>
      </c>
      <c r="CT40" s="119">
        <v>102.25213504600001</v>
      </c>
      <c r="CU40" s="119">
        <v>68.828151430999995</v>
      </c>
      <c r="CV40" s="539"/>
      <c r="CW40" s="540"/>
      <c r="CX40" s="541"/>
      <c r="CY40" s="245"/>
      <c r="CZ40" s="576"/>
      <c r="DA40" s="119">
        <v>169.18929</v>
      </c>
      <c r="DB40" s="119">
        <v>97.982990000000001</v>
      </c>
      <c r="DC40" s="119">
        <v>65.390990000000002</v>
      </c>
      <c r="DD40" s="539"/>
      <c r="DE40" s="540"/>
      <c r="DF40" s="541"/>
      <c r="DG40" s="245"/>
      <c r="DH40" s="576"/>
      <c r="DI40" s="119">
        <v>165.58729</v>
      </c>
      <c r="DJ40" s="119">
        <v>96.513189999999994</v>
      </c>
      <c r="DK40" s="119">
        <v>64.502809999999997</v>
      </c>
      <c r="DL40" s="539"/>
      <c r="DM40" s="540"/>
      <c r="DN40" s="541"/>
      <c r="DO40" s="245"/>
      <c r="DP40" s="576"/>
      <c r="DQ40" s="416">
        <v>170.45582999999999</v>
      </c>
      <c r="DR40" s="416">
        <v>99.632189999999994</v>
      </c>
      <c r="DS40" s="416">
        <v>66.939819999999997</v>
      </c>
      <c r="DT40" s="539"/>
      <c r="DU40" s="540"/>
      <c r="DV40" s="541"/>
      <c r="DW40" s="245"/>
      <c r="DX40" s="576"/>
      <c r="DY40" s="416">
        <v>171.378370692</v>
      </c>
      <c r="DZ40" s="416">
        <v>100.933664033</v>
      </c>
      <c r="EA40" s="416">
        <v>68.946129798000001</v>
      </c>
      <c r="EB40" s="539"/>
      <c r="EC40" s="540"/>
      <c r="ED40" s="541"/>
      <c r="EE40" s="245"/>
    </row>
    <row r="41" spans="1:135" x14ac:dyDescent="0.25">
      <c r="G41" s="233"/>
      <c r="O41" s="233"/>
      <c r="W41" s="234"/>
      <c r="AE41" s="234"/>
      <c r="AM41" s="234"/>
      <c r="AU41" s="234"/>
      <c r="BC41" s="234"/>
      <c r="BK41" s="234"/>
      <c r="BS41" s="234"/>
      <c r="CA41" s="234"/>
      <c r="CI41" s="234"/>
      <c r="CQ41" s="234"/>
      <c r="CY41" s="234"/>
      <c r="DG41" s="234"/>
      <c r="DO41" s="234"/>
      <c r="DW41" s="234"/>
      <c r="EE41" s="234"/>
    </row>
    <row r="42" spans="1:135" ht="21" x14ac:dyDescent="0.35">
      <c r="G42" s="234"/>
      <c r="I42" s="526" t="s">
        <v>262</v>
      </c>
      <c r="J42" s="526"/>
      <c r="K42" s="526"/>
      <c r="L42" s="526"/>
      <c r="O42" s="234"/>
      <c r="Q42" s="526" t="s">
        <v>262</v>
      </c>
      <c r="R42" s="526"/>
      <c r="S42" s="526"/>
      <c r="T42" s="526"/>
      <c r="W42" s="234"/>
      <c r="Y42" s="526" t="s">
        <v>262</v>
      </c>
      <c r="Z42" s="526"/>
      <c r="AA42" s="526"/>
      <c r="AB42" s="526"/>
      <c r="AE42" s="234"/>
      <c r="AG42" s="526" t="s">
        <v>262</v>
      </c>
      <c r="AH42" s="526"/>
      <c r="AI42" s="526"/>
      <c r="AJ42" s="526"/>
      <c r="AM42" s="234"/>
      <c r="AO42" s="526" t="s">
        <v>262</v>
      </c>
      <c r="AP42" s="526"/>
      <c r="AQ42" s="526"/>
      <c r="AR42" s="526"/>
      <c r="AU42" s="234"/>
      <c r="AW42" s="526" t="s">
        <v>262</v>
      </c>
      <c r="AX42" s="526"/>
      <c r="AY42" s="526"/>
      <c r="AZ42" s="526"/>
      <c r="BC42" s="234"/>
      <c r="BE42" s="526" t="s">
        <v>262</v>
      </c>
      <c r="BF42" s="526"/>
      <c r="BG42" s="526"/>
      <c r="BH42" s="526"/>
      <c r="BK42" s="234"/>
      <c r="BM42" s="526" t="s">
        <v>262</v>
      </c>
      <c r="BN42" s="526"/>
      <c r="BO42" s="526"/>
      <c r="BP42" s="526"/>
      <c r="BS42" s="234"/>
      <c r="BU42" s="526" t="s">
        <v>262</v>
      </c>
      <c r="BV42" s="526"/>
      <c r="BW42" s="526"/>
      <c r="BX42" s="526"/>
      <c r="CA42" s="234"/>
      <c r="CC42" s="526" t="s">
        <v>262</v>
      </c>
      <c r="CD42" s="526"/>
      <c r="CE42" s="526"/>
      <c r="CF42" s="526"/>
      <c r="CI42" s="234"/>
      <c r="CK42" s="526" t="s">
        <v>262</v>
      </c>
      <c r="CL42" s="526"/>
      <c r="CM42" s="526"/>
      <c r="CN42" s="526"/>
      <c r="CQ42" s="234"/>
      <c r="CS42" s="526" t="s">
        <v>262</v>
      </c>
      <c r="CT42" s="526"/>
      <c r="CU42" s="526"/>
      <c r="CV42" s="526"/>
      <c r="CY42" s="234"/>
      <c r="DA42" s="526" t="s">
        <v>262</v>
      </c>
      <c r="DB42" s="526"/>
      <c r="DC42" s="526"/>
      <c r="DD42" s="526"/>
      <c r="DG42" s="234"/>
      <c r="DI42" s="526" t="s">
        <v>262</v>
      </c>
      <c r="DJ42" s="526"/>
      <c r="DK42" s="526"/>
      <c r="DL42" s="526"/>
      <c r="DO42" s="234"/>
      <c r="DQ42" s="526" t="s">
        <v>262</v>
      </c>
      <c r="DR42" s="526"/>
      <c r="DS42" s="526"/>
      <c r="DT42" s="526"/>
      <c r="DW42" s="234"/>
      <c r="DY42" s="526" t="s">
        <v>262</v>
      </c>
      <c r="DZ42" s="526"/>
      <c r="EA42" s="526"/>
      <c r="EB42" s="526"/>
      <c r="EE42" s="234"/>
    </row>
    <row r="43" spans="1:135" x14ac:dyDescent="0.25">
      <c r="A43" t="s">
        <v>257</v>
      </c>
      <c r="G43" s="234"/>
      <c r="O43" s="234"/>
      <c r="W43" s="234"/>
      <c r="AE43" s="234"/>
      <c r="AM43" s="234"/>
      <c r="AU43" s="234"/>
      <c r="BC43" s="234"/>
      <c r="BK43" s="234"/>
      <c r="BS43" s="234"/>
      <c r="CA43" s="234"/>
      <c r="CI43" s="234"/>
      <c r="CQ43" s="234"/>
      <c r="CY43" s="234"/>
      <c r="DG43" s="234"/>
      <c r="DO43" s="234"/>
      <c r="DW43" s="234"/>
      <c r="EE43" s="234"/>
    </row>
    <row r="44" spans="1:135" x14ac:dyDescent="0.25">
      <c r="A44" t="s">
        <v>256</v>
      </c>
      <c r="G44" s="234"/>
      <c r="O44" s="234"/>
      <c r="W44" s="234"/>
      <c r="AE44" s="234"/>
      <c r="AM44" s="234"/>
      <c r="AU44" s="234"/>
      <c r="BC44" s="234"/>
      <c r="BK44" s="234"/>
      <c r="BS44" s="234"/>
      <c r="CA44" s="234"/>
      <c r="CI44" s="234"/>
      <c r="CQ44" s="234"/>
      <c r="CY44" s="234"/>
      <c r="DG44" s="234"/>
      <c r="DO44" s="234"/>
      <c r="DW44" s="234"/>
      <c r="EE44" s="234"/>
    </row>
    <row r="45" spans="1:135" x14ac:dyDescent="0.25">
      <c r="G45" s="234"/>
      <c r="O45" s="234"/>
      <c r="W45" s="234"/>
      <c r="AE45" s="234"/>
      <c r="AM45" s="234"/>
      <c r="AU45" s="234"/>
      <c r="BC45" s="234"/>
      <c r="BK45" s="234"/>
      <c r="BS45" s="234"/>
      <c r="CA45" s="234"/>
      <c r="CI45" s="234"/>
      <c r="CQ45" s="234"/>
      <c r="CY45" s="234"/>
      <c r="DG45" s="234"/>
      <c r="DO45" s="234"/>
      <c r="DW45" s="234"/>
      <c r="EE45" s="234"/>
    </row>
    <row r="46" spans="1:135" x14ac:dyDescent="0.25">
      <c r="G46" s="234"/>
      <c r="O46" s="234"/>
      <c r="W46" s="234"/>
      <c r="AE46" s="234"/>
      <c r="AM46" s="234"/>
      <c r="AU46" s="234"/>
      <c r="BC46" s="234"/>
      <c r="BK46" s="234"/>
      <c r="BS46" s="234"/>
      <c r="CA46" s="234"/>
      <c r="CI46" s="234"/>
      <c r="CQ46" s="234"/>
      <c r="CY46" s="234"/>
      <c r="DG46" s="234"/>
      <c r="DO46" s="234"/>
      <c r="DW46" s="234"/>
      <c r="EE46" s="234"/>
    </row>
    <row r="47" spans="1:135" x14ac:dyDescent="0.25">
      <c r="G47" s="234"/>
      <c r="O47" s="234"/>
      <c r="W47" s="234"/>
      <c r="AE47" s="234"/>
      <c r="AM47" s="234"/>
      <c r="AU47" s="234"/>
      <c r="BC47" s="234"/>
      <c r="BK47" s="234"/>
      <c r="BS47" s="234"/>
      <c r="CA47" s="234"/>
      <c r="CI47" s="234"/>
      <c r="CQ47" s="234"/>
      <c r="CY47" s="234"/>
      <c r="DG47" s="234"/>
      <c r="DO47" s="234"/>
      <c r="DW47" s="234"/>
      <c r="EE47" s="234"/>
    </row>
    <row r="48" spans="1:135" x14ac:dyDescent="0.25">
      <c r="G48" s="234"/>
      <c r="O48" s="234"/>
      <c r="W48" s="234"/>
      <c r="AE48" s="234"/>
      <c r="AM48" s="234"/>
      <c r="AU48" s="234"/>
      <c r="BC48" s="234"/>
      <c r="BK48" s="234"/>
      <c r="BS48" s="234"/>
      <c r="CA48" s="234"/>
      <c r="CI48" s="234"/>
      <c r="CQ48" s="234"/>
      <c r="CY48" s="234"/>
      <c r="DG48" s="234"/>
      <c r="DO48" s="234"/>
      <c r="DW48" s="234"/>
      <c r="EE48" s="234"/>
    </row>
    <row r="49" spans="7:135" x14ac:dyDescent="0.25">
      <c r="G49" s="234"/>
      <c r="O49" s="234"/>
      <c r="W49" s="234"/>
      <c r="AE49" s="234"/>
      <c r="AM49" s="234"/>
      <c r="AU49" s="234"/>
      <c r="BC49" s="234"/>
      <c r="BK49" s="234"/>
      <c r="BS49" s="234"/>
      <c r="CA49" s="234"/>
      <c r="CI49" s="234"/>
      <c r="CQ49" s="234"/>
      <c r="CY49" s="234"/>
      <c r="DG49" s="234"/>
      <c r="DO49" s="234"/>
      <c r="DW49" s="234"/>
      <c r="EE49" s="234"/>
    </row>
    <row r="50" spans="7:135" x14ac:dyDescent="0.25">
      <c r="G50" s="234"/>
      <c r="O50" s="234"/>
      <c r="W50" s="234"/>
      <c r="AE50" s="234"/>
      <c r="AM50" s="234"/>
      <c r="AU50" s="234"/>
      <c r="BC50" s="234"/>
      <c r="BK50" s="234"/>
      <c r="BS50" s="234"/>
      <c r="CA50" s="234"/>
      <c r="CI50" s="234"/>
      <c r="CQ50" s="234"/>
      <c r="CY50" s="234"/>
      <c r="DG50" s="234"/>
      <c r="DO50" s="234"/>
      <c r="DW50" s="234"/>
      <c r="EE50" s="234"/>
    </row>
    <row r="51" spans="7:135" x14ac:dyDescent="0.25">
      <c r="G51" s="234"/>
      <c r="O51" s="234"/>
      <c r="W51" s="234"/>
      <c r="AE51" s="234"/>
      <c r="AM51" s="234"/>
      <c r="AU51" s="234"/>
      <c r="BC51" s="234"/>
      <c r="BK51" s="234"/>
      <c r="BS51" s="234"/>
      <c r="CA51" s="234"/>
      <c r="CI51" s="234"/>
      <c r="CQ51" s="234"/>
      <c r="CY51" s="234"/>
      <c r="DG51" s="234"/>
      <c r="DO51" s="234"/>
      <c r="DW51" s="234"/>
      <c r="EE51" s="234"/>
    </row>
    <row r="52" spans="7:135" x14ac:dyDescent="0.25">
      <c r="G52" s="234"/>
      <c r="O52" s="234"/>
      <c r="W52" s="234"/>
      <c r="AE52" s="234"/>
      <c r="AM52" s="234"/>
      <c r="AU52" s="234"/>
      <c r="BC52" s="234"/>
      <c r="BK52" s="234"/>
      <c r="BS52" s="234"/>
      <c r="CA52" s="234"/>
      <c r="CI52" s="234"/>
      <c r="CQ52" s="234"/>
      <c r="CY52" s="234"/>
      <c r="DG52" s="234"/>
      <c r="DO52" s="234"/>
      <c r="DW52" s="234"/>
      <c r="EE52" s="234"/>
    </row>
    <row r="53" spans="7:135" x14ac:dyDescent="0.25">
      <c r="G53" s="234"/>
      <c r="O53" s="234"/>
      <c r="W53" s="234"/>
      <c r="AE53" s="234"/>
      <c r="AM53" s="234"/>
      <c r="AU53" s="234"/>
      <c r="BC53" s="234"/>
      <c r="BK53" s="234"/>
      <c r="BS53" s="234"/>
      <c r="CA53" s="234"/>
      <c r="CI53" s="234"/>
      <c r="CQ53" s="234"/>
      <c r="CY53" s="234"/>
      <c r="DG53" s="234"/>
      <c r="DO53" s="234"/>
      <c r="DW53" s="234"/>
      <c r="EE53" s="234"/>
    </row>
    <row r="54" spans="7:135" x14ac:dyDescent="0.25">
      <c r="G54" s="234"/>
      <c r="O54" s="234"/>
      <c r="W54" s="234"/>
      <c r="AE54" s="234"/>
      <c r="AM54" s="234"/>
      <c r="AU54" s="234"/>
      <c r="BC54" s="234"/>
      <c r="BK54" s="234"/>
      <c r="BS54" s="234"/>
      <c r="CA54" s="234"/>
      <c r="CI54" s="234"/>
      <c r="CQ54" s="234"/>
      <c r="CY54" s="234"/>
      <c r="DG54" s="234"/>
      <c r="DO54" s="234"/>
      <c r="DW54" s="234"/>
      <c r="EE54" s="234"/>
    </row>
    <row r="55" spans="7:135" x14ac:dyDescent="0.25">
      <c r="G55" s="234"/>
      <c r="O55" s="234"/>
      <c r="W55" s="234"/>
      <c r="AE55" s="234"/>
      <c r="AM55" s="234"/>
      <c r="AU55" s="234"/>
      <c r="BC55" s="234"/>
      <c r="BK55" s="234"/>
      <c r="BS55" s="234"/>
      <c r="CA55" s="234"/>
      <c r="CI55" s="234"/>
      <c r="CQ55" s="234"/>
      <c r="CY55" s="234"/>
      <c r="DG55" s="234"/>
      <c r="DO55" s="234"/>
      <c r="DW55" s="234"/>
      <c r="EE55" s="234"/>
    </row>
    <row r="56" spans="7:135" x14ac:dyDescent="0.25">
      <c r="G56" s="234"/>
      <c r="O56" s="234"/>
      <c r="W56" s="234"/>
      <c r="AE56" s="234"/>
      <c r="AM56" s="234"/>
      <c r="AU56" s="234"/>
      <c r="BC56" s="234"/>
      <c r="BK56" s="234"/>
      <c r="BS56" s="234"/>
      <c r="CA56" s="234"/>
      <c r="CI56" s="234"/>
      <c r="CQ56" s="234"/>
      <c r="CY56" s="234"/>
      <c r="DG56" s="234"/>
      <c r="DO56" s="234"/>
      <c r="DW56" s="234"/>
      <c r="EE56" s="234"/>
    </row>
    <row r="57" spans="7:135" x14ac:dyDescent="0.25">
      <c r="G57" s="234"/>
      <c r="O57" s="234"/>
      <c r="W57" s="234"/>
      <c r="AE57" s="234"/>
      <c r="AM57" s="234"/>
      <c r="AU57" s="234"/>
      <c r="BC57" s="234"/>
      <c r="BK57" s="234"/>
      <c r="BS57" s="234"/>
      <c r="CA57" s="234"/>
      <c r="CI57" s="234"/>
      <c r="CQ57" s="234"/>
      <c r="CY57" s="234"/>
      <c r="DG57" s="234"/>
      <c r="DO57" s="234"/>
      <c r="DW57" s="234"/>
      <c r="EE57" s="234"/>
    </row>
    <row r="58" spans="7:135" x14ac:dyDescent="0.25">
      <c r="G58" s="234"/>
      <c r="O58" s="234"/>
      <c r="W58" s="234"/>
      <c r="AE58" s="234"/>
      <c r="AM58" s="234"/>
      <c r="AU58" s="234"/>
      <c r="BC58" s="234"/>
      <c r="BK58" s="234"/>
      <c r="BS58" s="234"/>
      <c r="CA58" s="234"/>
      <c r="CI58" s="234"/>
      <c r="CQ58" s="234"/>
      <c r="CY58" s="234"/>
      <c r="DG58" s="234"/>
      <c r="DO58" s="234"/>
      <c r="DW58" s="234"/>
      <c r="EE58" s="234"/>
    </row>
    <row r="59" spans="7:135" x14ac:dyDescent="0.25">
      <c r="G59" s="234"/>
      <c r="O59" s="234"/>
      <c r="W59" s="234"/>
      <c r="AE59" s="234"/>
      <c r="AM59" s="234"/>
      <c r="AU59" s="234"/>
      <c r="BC59" s="234"/>
      <c r="BK59" s="234"/>
      <c r="BS59" s="234"/>
      <c r="CA59" s="234"/>
      <c r="CI59" s="234"/>
      <c r="CQ59" s="234"/>
      <c r="CY59" s="234"/>
      <c r="DG59" s="234"/>
      <c r="DO59" s="234"/>
      <c r="DW59" s="234"/>
      <c r="EE59" s="234"/>
    </row>
    <row r="60" spans="7:135" x14ac:dyDescent="0.25">
      <c r="G60" s="234"/>
      <c r="O60" s="234"/>
      <c r="W60" s="234"/>
      <c r="AE60" s="234"/>
      <c r="AM60" s="234"/>
      <c r="AU60" s="234"/>
      <c r="BC60" s="234"/>
      <c r="BK60" s="234"/>
      <c r="BS60" s="234"/>
      <c r="CA60" s="234"/>
      <c r="CI60" s="234"/>
      <c r="CQ60" s="234"/>
      <c r="CY60" s="234"/>
      <c r="DG60" s="234"/>
      <c r="DO60" s="234"/>
      <c r="DW60" s="234"/>
      <c r="EE60" s="234"/>
    </row>
    <row r="61" spans="7:135" x14ac:dyDescent="0.25">
      <c r="G61" s="234"/>
      <c r="O61" s="234"/>
      <c r="W61" s="234"/>
      <c r="AE61" s="234"/>
      <c r="AM61" s="234"/>
      <c r="AU61" s="234"/>
      <c r="BC61" s="234"/>
      <c r="BK61" s="234"/>
      <c r="BS61" s="234"/>
      <c r="CA61" s="234"/>
      <c r="CI61" s="234"/>
      <c r="CQ61" s="234"/>
      <c r="CY61" s="234"/>
      <c r="DG61" s="234"/>
      <c r="DO61" s="234"/>
      <c r="DW61" s="234"/>
      <c r="EE61" s="234"/>
    </row>
    <row r="62" spans="7:135" x14ac:dyDescent="0.25">
      <c r="G62" s="234"/>
      <c r="O62" s="234"/>
      <c r="W62" s="234"/>
      <c r="AE62" s="234"/>
      <c r="AM62" s="234"/>
      <c r="AU62" s="234"/>
      <c r="BC62" s="234"/>
      <c r="BK62" s="234"/>
      <c r="BS62" s="234"/>
      <c r="CA62" s="234"/>
      <c r="CI62" s="234"/>
      <c r="CQ62" s="234"/>
      <c r="CY62" s="234"/>
      <c r="DG62" s="234"/>
      <c r="DO62" s="234"/>
      <c r="DW62" s="234"/>
      <c r="EE62" s="234"/>
    </row>
    <row r="63" spans="7:135" x14ac:dyDescent="0.25">
      <c r="G63" s="234"/>
      <c r="O63" s="234"/>
      <c r="W63" s="234"/>
      <c r="AE63" s="234"/>
      <c r="AM63" s="234"/>
      <c r="AU63" s="234"/>
      <c r="BC63" s="234"/>
      <c r="BK63" s="234"/>
      <c r="BS63" s="234"/>
      <c r="CA63" s="234"/>
      <c r="CI63" s="234"/>
      <c r="CQ63" s="234"/>
      <c r="CY63" s="234"/>
      <c r="DG63" s="234"/>
      <c r="DO63" s="234"/>
      <c r="DW63" s="234"/>
      <c r="EE63" s="234"/>
    </row>
    <row r="64" spans="7:135" x14ac:dyDescent="0.25">
      <c r="G64" s="234"/>
      <c r="O64" s="234"/>
      <c r="W64" s="234"/>
      <c r="AE64" s="234"/>
      <c r="AM64" s="234"/>
      <c r="AU64" s="234"/>
      <c r="BC64" s="234"/>
      <c r="BK64" s="234"/>
      <c r="BS64" s="234"/>
      <c r="CA64" s="234"/>
      <c r="CI64" s="234"/>
      <c r="CQ64" s="234"/>
      <c r="CY64" s="234"/>
      <c r="DG64" s="234"/>
      <c r="DO64" s="234"/>
      <c r="DW64" s="234"/>
      <c r="EE64" s="234"/>
    </row>
    <row r="65" spans="7:135" x14ac:dyDescent="0.25">
      <c r="G65" s="234"/>
      <c r="O65" s="234"/>
      <c r="W65" s="234"/>
      <c r="AE65" s="234"/>
      <c r="AM65" s="234"/>
      <c r="AU65" s="234"/>
      <c r="BC65" s="234"/>
      <c r="BK65" s="234"/>
      <c r="BS65" s="234"/>
      <c r="CA65" s="234"/>
      <c r="CI65" s="234"/>
      <c r="CQ65" s="234"/>
      <c r="CY65" s="234"/>
      <c r="DG65" s="234"/>
      <c r="DO65" s="234"/>
      <c r="DW65" s="234"/>
      <c r="EE65" s="234"/>
    </row>
    <row r="66" spans="7:135" x14ac:dyDescent="0.25">
      <c r="G66" s="234"/>
      <c r="O66" s="234"/>
      <c r="W66" s="234"/>
      <c r="AE66" s="234"/>
      <c r="AM66" s="234"/>
      <c r="AU66" s="234"/>
      <c r="BC66" s="234"/>
      <c r="BK66" s="234"/>
      <c r="BS66" s="234"/>
      <c r="CA66" s="234"/>
      <c r="CI66" s="234"/>
      <c r="CQ66" s="234"/>
      <c r="CY66" s="234"/>
      <c r="DG66" s="234"/>
      <c r="DO66" s="234"/>
      <c r="DW66" s="234"/>
      <c r="EE66" s="234"/>
    </row>
    <row r="67" spans="7:135" x14ac:dyDescent="0.25">
      <c r="G67" s="234"/>
      <c r="O67" s="234"/>
      <c r="W67" s="234"/>
      <c r="AE67" s="234"/>
      <c r="AM67" s="234"/>
      <c r="AU67" s="234"/>
      <c r="BC67" s="234"/>
      <c r="BK67" s="234"/>
      <c r="BS67" s="234"/>
      <c r="CA67" s="234"/>
      <c r="CI67" s="234"/>
      <c r="CQ67" s="234"/>
      <c r="CY67" s="234"/>
      <c r="DG67" s="234"/>
      <c r="DO67" s="234"/>
      <c r="DW67" s="234"/>
      <c r="EE67" s="234"/>
    </row>
    <row r="68" spans="7:135" x14ac:dyDescent="0.25">
      <c r="G68" s="234"/>
      <c r="O68" s="234"/>
      <c r="W68" s="234"/>
      <c r="AE68" s="234"/>
      <c r="AM68" s="234"/>
      <c r="AU68" s="234"/>
      <c r="BC68" s="234"/>
      <c r="BK68" s="234"/>
      <c r="BS68" s="234"/>
      <c r="CA68" s="234"/>
      <c r="CI68" s="234"/>
      <c r="CQ68" s="234"/>
      <c r="CY68" s="234"/>
      <c r="DG68" s="234"/>
      <c r="DO68" s="234"/>
      <c r="DW68" s="234"/>
      <c r="EE68" s="234"/>
    </row>
    <row r="69" spans="7:135" x14ac:dyDescent="0.25">
      <c r="G69" s="234"/>
      <c r="O69" s="234"/>
      <c r="W69" s="234"/>
      <c r="AE69" s="234"/>
      <c r="AM69" s="234"/>
      <c r="AU69" s="234"/>
      <c r="BC69" s="234"/>
      <c r="BK69" s="234"/>
      <c r="BS69" s="234"/>
      <c r="CA69" s="234"/>
      <c r="CI69" s="234"/>
      <c r="CQ69" s="234"/>
      <c r="CY69" s="234"/>
      <c r="DG69" s="234"/>
      <c r="DO69" s="234"/>
      <c r="DW69" s="234"/>
      <c r="EE69" s="234"/>
    </row>
    <row r="70" spans="7:135" x14ac:dyDescent="0.25">
      <c r="G70" s="234"/>
      <c r="O70" s="234"/>
      <c r="W70" s="234"/>
      <c r="AE70" s="234"/>
      <c r="AM70" s="234"/>
      <c r="AU70" s="234"/>
      <c r="BC70" s="234"/>
      <c r="BK70" s="234"/>
      <c r="BS70" s="234"/>
      <c r="CA70" s="234"/>
      <c r="CI70" s="234"/>
      <c r="CQ70" s="234"/>
      <c r="CY70" s="234"/>
      <c r="DG70" s="234"/>
      <c r="DO70" s="234"/>
      <c r="DW70" s="234"/>
      <c r="EE70" s="234"/>
    </row>
    <row r="71" spans="7:135" x14ac:dyDescent="0.25">
      <c r="G71" s="234"/>
      <c r="O71" s="234"/>
      <c r="W71" s="234"/>
      <c r="AE71" s="234"/>
      <c r="AM71" s="234"/>
      <c r="AU71" s="234"/>
      <c r="BC71" s="234"/>
      <c r="BK71" s="234"/>
      <c r="BS71" s="234"/>
      <c r="CA71" s="234"/>
      <c r="CI71" s="234"/>
      <c r="CQ71" s="234"/>
      <c r="CY71" s="234"/>
      <c r="DG71" s="234"/>
      <c r="DO71" s="234"/>
      <c r="DW71" s="234"/>
      <c r="EE71" s="234"/>
    </row>
    <row r="72" spans="7:135" x14ac:dyDescent="0.25">
      <c r="G72" s="234"/>
      <c r="O72" s="234"/>
      <c r="W72" s="234"/>
      <c r="AE72" s="234"/>
      <c r="AM72" s="234"/>
      <c r="AU72" s="234"/>
      <c r="BC72" s="234"/>
      <c r="BK72" s="234"/>
      <c r="BS72" s="234"/>
      <c r="CA72" s="234"/>
      <c r="CI72" s="234"/>
      <c r="CQ72" s="234"/>
      <c r="CY72" s="234"/>
      <c r="DG72" s="234"/>
      <c r="DO72" s="234"/>
      <c r="DW72" s="234"/>
      <c r="EE72" s="234"/>
    </row>
    <row r="73" spans="7:135" x14ac:dyDescent="0.25">
      <c r="G73" s="234"/>
      <c r="O73" s="234"/>
      <c r="W73" s="234"/>
      <c r="AE73" s="234"/>
      <c r="AM73" s="234"/>
      <c r="AU73" s="234"/>
      <c r="BC73" s="234"/>
      <c r="BK73" s="234"/>
      <c r="BS73" s="234"/>
      <c r="CA73" s="234"/>
      <c r="CI73" s="234"/>
      <c r="CQ73" s="234"/>
      <c r="CY73" s="234"/>
      <c r="DG73" s="234"/>
      <c r="DO73" s="234"/>
      <c r="DW73" s="234"/>
      <c r="EE73" s="234"/>
    </row>
    <row r="74" spans="7:135" x14ac:dyDescent="0.25">
      <c r="G74" s="234"/>
      <c r="O74" s="234"/>
      <c r="W74" s="234"/>
      <c r="AE74" s="234"/>
      <c r="AM74" s="234"/>
      <c r="AU74" s="234"/>
      <c r="BC74" s="234"/>
      <c r="BK74" s="234"/>
      <c r="BS74" s="234"/>
      <c r="CA74" s="234"/>
      <c r="CI74" s="234"/>
      <c r="CQ74" s="234"/>
      <c r="CY74" s="234"/>
      <c r="DG74" s="234"/>
      <c r="DO74" s="234"/>
      <c r="DW74" s="234"/>
      <c r="EE74" s="234"/>
    </row>
    <row r="75" spans="7:135" x14ac:dyDescent="0.25">
      <c r="G75" s="234"/>
      <c r="O75" s="234"/>
      <c r="W75" s="234"/>
      <c r="AE75" s="234"/>
      <c r="AM75" s="234"/>
      <c r="AU75" s="234"/>
      <c r="BC75" s="234"/>
      <c r="BK75" s="234"/>
      <c r="BS75" s="234"/>
      <c r="CA75" s="234"/>
      <c r="CI75" s="234"/>
      <c r="CQ75" s="234"/>
      <c r="CY75" s="234"/>
      <c r="DG75" s="234"/>
      <c r="DO75" s="234"/>
      <c r="DW75" s="234"/>
      <c r="EE75" s="234"/>
    </row>
    <row r="76" spans="7:135" x14ac:dyDescent="0.25">
      <c r="G76" s="234"/>
      <c r="O76" s="234"/>
      <c r="W76" s="234"/>
      <c r="AE76" s="234"/>
      <c r="AM76" s="234"/>
      <c r="AU76" s="234"/>
      <c r="BC76" s="234"/>
      <c r="BK76" s="234"/>
      <c r="BS76" s="234"/>
      <c r="CA76" s="234"/>
      <c r="CI76" s="234"/>
      <c r="CQ76" s="234"/>
      <c r="CY76" s="234"/>
      <c r="DG76" s="234"/>
      <c r="DO76" s="234"/>
      <c r="DW76" s="234"/>
      <c r="EE76" s="234"/>
    </row>
    <row r="77" spans="7:135" x14ac:dyDescent="0.25">
      <c r="G77" s="234"/>
      <c r="O77" s="234"/>
      <c r="W77" s="234"/>
      <c r="AE77" s="234"/>
      <c r="AM77" s="234"/>
      <c r="AU77" s="234"/>
      <c r="BC77" s="234"/>
      <c r="BK77" s="234"/>
      <c r="BS77" s="234"/>
      <c r="CA77" s="234"/>
      <c r="CI77" s="234"/>
      <c r="CQ77" s="234"/>
      <c r="CY77" s="234"/>
      <c r="DG77" s="234"/>
      <c r="DO77" s="234"/>
      <c r="DW77" s="234"/>
      <c r="EE77" s="234"/>
    </row>
    <row r="78" spans="7:135" x14ac:dyDescent="0.25">
      <c r="G78" s="234"/>
      <c r="O78" s="234"/>
      <c r="W78" s="234"/>
      <c r="AE78" s="234"/>
      <c r="AM78" s="234"/>
      <c r="AU78" s="234"/>
      <c r="BC78" s="234"/>
      <c r="BK78" s="234"/>
      <c r="BS78" s="234"/>
      <c r="CA78" s="234"/>
      <c r="CI78" s="234"/>
      <c r="CQ78" s="234"/>
      <c r="CY78" s="234"/>
      <c r="DG78" s="234"/>
      <c r="DO78" s="234"/>
      <c r="DW78" s="234"/>
      <c r="EE78" s="234"/>
    </row>
    <row r="79" spans="7:135" x14ac:dyDescent="0.25">
      <c r="G79" s="234"/>
      <c r="O79" s="234"/>
      <c r="W79" s="234"/>
      <c r="AE79" s="234"/>
      <c r="AM79" s="234"/>
      <c r="AU79" s="234"/>
      <c r="BC79" s="234"/>
      <c r="BK79" s="234"/>
      <c r="BS79" s="234"/>
      <c r="CA79" s="234"/>
      <c r="CI79" s="234"/>
      <c r="CQ79" s="234"/>
      <c r="CY79" s="234"/>
      <c r="DG79" s="234"/>
      <c r="DO79" s="234"/>
      <c r="DW79" s="234"/>
      <c r="EE79" s="234"/>
    </row>
    <row r="80" spans="7:135" x14ac:dyDescent="0.25">
      <c r="G80" s="234"/>
      <c r="O80" s="234"/>
      <c r="W80" s="234"/>
      <c r="AE80" s="234"/>
      <c r="AM80" s="234"/>
      <c r="AU80" s="234"/>
      <c r="BC80" s="234"/>
      <c r="BK80" s="234"/>
      <c r="BS80" s="234"/>
      <c r="CA80" s="234"/>
      <c r="CI80" s="234"/>
      <c r="CQ80" s="234"/>
      <c r="CY80" s="234"/>
      <c r="DG80" s="234"/>
      <c r="DO80" s="234"/>
      <c r="DW80" s="234"/>
      <c r="EE80" s="234"/>
    </row>
    <row r="81" spans="7:135" x14ac:dyDescent="0.25">
      <c r="G81" s="234"/>
      <c r="O81" s="234"/>
      <c r="W81" s="234"/>
      <c r="AE81" s="234"/>
      <c r="AM81" s="234"/>
      <c r="AU81" s="234"/>
      <c r="BC81" s="234"/>
      <c r="BK81" s="234"/>
      <c r="BS81" s="234"/>
      <c r="CA81" s="234"/>
      <c r="CI81" s="234"/>
      <c r="CQ81" s="234"/>
      <c r="CY81" s="234"/>
      <c r="DG81" s="234"/>
      <c r="DO81" s="234"/>
      <c r="DW81" s="234"/>
      <c r="EE81" s="234"/>
    </row>
    <row r="82" spans="7:135" x14ac:dyDescent="0.25">
      <c r="G82" s="234"/>
      <c r="O82" s="234"/>
      <c r="W82" s="234"/>
      <c r="AE82" s="234"/>
      <c r="AM82" s="234"/>
      <c r="AU82" s="234"/>
      <c r="BC82" s="234"/>
      <c r="BK82" s="234"/>
      <c r="BS82" s="234"/>
      <c r="CA82" s="234"/>
      <c r="CI82" s="234"/>
      <c r="CQ82" s="234"/>
      <c r="CY82" s="234"/>
      <c r="DG82" s="234"/>
      <c r="DO82" s="234"/>
      <c r="DW82" s="234"/>
      <c r="EE82" s="234"/>
    </row>
    <row r="83" spans="7:135" x14ac:dyDescent="0.25">
      <c r="G83" s="234"/>
      <c r="O83" s="234"/>
      <c r="W83" s="234"/>
      <c r="AE83" s="234"/>
      <c r="AM83" s="234"/>
      <c r="AU83" s="234"/>
      <c r="BC83" s="234"/>
      <c r="BK83" s="234"/>
      <c r="BS83" s="234"/>
      <c r="CA83" s="234"/>
      <c r="CI83" s="234"/>
      <c r="CQ83" s="234"/>
      <c r="CY83" s="234"/>
      <c r="DG83" s="234"/>
      <c r="DO83" s="234"/>
      <c r="DW83" s="234"/>
      <c r="EE83" s="234"/>
    </row>
    <row r="84" spans="7:135" x14ac:dyDescent="0.25">
      <c r="G84" s="234"/>
      <c r="O84" s="234"/>
      <c r="W84" s="234"/>
      <c r="AE84" s="234"/>
      <c r="AM84" s="234"/>
      <c r="AU84" s="234"/>
      <c r="BC84" s="234"/>
      <c r="BK84" s="234"/>
      <c r="BS84" s="234"/>
      <c r="CA84" s="234"/>
      <c r="CI84" s="234"/>
      <c r="CQ84" s="234"/>
      <c r="CY84" s="234"/>
      <c r="DG84" s="234"/>
      <c r="DO84" s="234"/>
      <c r="DW84" s="234"/>
      <c r="EE84" s="234"/>
    </row>
    <row r="85" spans="7:135" x14ac:dyDescent="0.25">
      <c r="G85" s="234"/>
      <c r="O85" s="234"/>
      <c r="W85" s="234"/>
      <c r="AE85" s="234"/>
      <c r="AM85" s="234"/>
      <c r="AU85" s="234"/>
      <c r="BC85" s="234"/>
      <c r="BK85" s="234"/>
      <c r="BS85" s="234"/>
      <c r="CA85" s="234"/>
      <c r="CI85" s="234"/>
      <c r="CQ85" s="234"/>
      <c r="CY85" s="234"/>
      <c r="DG85" s="234"/>
      <c r="DO85" s="234"/>
      <c r="DW85" s="234"/>
      <c r="EE85" s="234"/>
    </row>
    <row r="86" spans="7:135" x14ac:dyDescent="0.25">
      <c r="G86" s="234"/>
      <c r="O86" s="234"/>
      <c r="W86" s="234"/>
      <c r="AE86" s="234"/>
      <c r="AM86" s="234"/>
      <c r="AU86" s="234"/>
      <c r="BC86" s="234"/>
      <c r="BK86" s="234"/>
      <c r="BS86" s="234"/>
      <c r="CA86" s="234"/>
      <c r="CI86" s="234"/>
      <c r="CQ86" s="234"/>
      <c r="CY86" s="234"/>
      <c r="DG86" s="234"/>
      <c r="DO86" s="234"/>
      <c r="DW86" s="234"/>
      <c r="EE86" s="234"/>
    </row>
    <row r="87" spans="7:135" x14ac:dyDescent="0.25">
      <c r="G87" s="234"/>
      <c r="O87" s="234"/>
      <c r="W87" s="234"/>
      <c r="AE87" s="234"/>
      <c r="AM87" s="234"/>
      <c r="AU87" s="234"/>
      <c r="BC87" s="234"/>
      <c r="BK87" s="234"/>
      <c r="BS87" s="234"/>
      <c r="CA87" s="234"/>
      <c r="CI87" s="234"/>
      <c r="CQ87" s="234"/>
      <c r="CY87" s="234"/>
      <c r="DG87" s="234"/>
      <c r="DO87" s="234"/>
      <c r="DW87" s="234"/>
      <c r="EE87" s="234"/>
    </row>
    <row r="88" spans="7:135" x14ac:dyDescent="0.25">
      <c r="G88" s="234"/>
      <c r="O88" s="234"/>
      <c r="W88" s="234"/>
      <c r="AE88" s="234"/>
      <c r="AM88" s="234"/>
      <c r="AU88" s="234"/>
      <c r="BC88" s="234"/>
      <c r="BK88" s="234"/>
      <c r="BS88" s="234"/>
      <c r="CA88" s="234"/>
      <c r="CI88" s="234"/>
      <c r="CQ88" s="234"/>
      <c r="CY88" s="234"/>
      <c r="DG88" s="234"/>
      <c r="DO88" s="234"/>
      <c r="DW88" s="234"/>
      <c r="EE88" s="234"/>
    </row>
    <row r="89" spans="7:135" x14ac:dyDescent="0.25">
      <c r="G89" s="234"/>
      <c r="O89" s="234"/>
      <c r="W89" s="234"/>
      <c r="AE89" s="234"/>
      <c r="AM89" s="234"/>
      <c r="AU89" s="234"/>
      <c r="BC89" s="234"/>
      <c r="BK89" s="234"/>
      <c r="BS89" s="234"/>
      <c r="CA89" s="234"/>
      <c r="CI89" s="234"/>
      <c r="CQ89" s="234"/>
      <c r="CY89" s="234"/>
      <c r="DG89" s="234"/>
      <c r="DO89" s="234"/>
      <c r="DW89" s="234"/>
      <c r="EE89" s="234"/>
    </row>
    <row r="90" spans="7:135" x14ac:dyDescent="0.25">
      <c r="G90" s="234"/>
      <c r="O90" s="234"/>
      <c r="W90" s="234"/>
      <c r="AE90" s="234"/>
      <c r="AM90" s="234"/>
      <c r="AU90" s="234"/>
      <c r="BC90" s="234"/>
      <c r="BK90" s="234"/>
      <c r="BS90" s="234"/>
      <c r="CA90" s="234"/>
      <c r="CI90" s="234"/>
      <c r="CQ90" s="234"/>
      <c r="CY90" s="234"/>
      <c r="DG90" s="234"/>
      <c r="DO90" s="234"/>
      <c r="DW90" s="234"/>
      <c r="EE90" s="234"/>
    </row>
    <row r="91" spans="7:135" x14ac:dyDescent="0.25">
      <c r="G91" s="234"/>
      <c r="O91" s="234"/>
      <c r="W91" s="234"/>
      <c r="AE91" s="234"/>
      <c r="AM91" s="234"/>
      <c r="AU91" s="234"/>
      <c r="BC91" s="234"/>
      <c r="BK91" s="234"/>
      <c r="BS91" s="234"/>
      <c r="CA91" s="234"/>
      <c r="CI91" s="234"/>
      <c r="CQ91" s="234"/>
      <c r="CY91" s="234"/>
      <c r="DG91" s="234"/>
      <c r="DO91" s="234"/>
      <c r="DW91" s="234"/>
      <c r="EE91" s="234"/>
    </row>
    <row r="92" spans="7:135" x14ac:dyDescent="0.25">
      <c r="G92" s="234"/>
      <c r="O92" s="234"/>
      <c r="W92" s="234"/>
      <c r="AE92" s="234"/>
      <c r="AM92" s="234"/>
      <c r="AU92" s="234"/>
      <c r="BC92" s="234"/>
      <c r="BK92" s="234"/>
      <c r="BS92" s="234"/>
      <c r="CA92" s="234"/>
      <c r="CI92" s="234"/>
      <c r="CQ92" s="234"/>
      <c r="CY92" s="234"/>
      <c r="DG92" s="234"/>
      <c r="DO92" s="234"/>
      <c r="DW92" s="234"/>
      <c r="EE92" s="234"/>
    </row>
    <row r="93" spans="7:135" x14ac:dyDescent="0.25">
      <c r="G93" s="234"/>
      <c r="O93" s="234"/>
      <c r="W93" s="234"/>
      <c r="AE93" s="234"/>
      <c r="AM93" s="234"/>
      <c r="AU93" s="234"/>
      <c r="BC93" s="234"/>
      <c r="BK93" s="234"/>
      <c r="BS93" s="234"/>
      <c r="CA93" s="234"/>
      <c r="CI93" s="234"/>
      <c r="CQ93" s="234"/>
      <c r="CY93" s="234"/>
      <c r="DG93" s="234"/>
      <c r="DO93" s="234"/>
      <c r="DW93" s="234"/>
      <c r="EE93" s="234"/>
    </row>
    <row r="94" spans="7:135" x14ac:dyDescent="0.25">
      <c r="G94" s="234"/>
      <c r="O94" s="234"/>
      <c r="W94" s="234"/>
      <c r="AE94" s="234"/>
      <c r="AM94" s="234"/>
      <c r="AU94" s="234"/>
      <c r="BC94" s="234"/>
      <c r="BK94" s="234"/>
      <c r="BS94" s="234"/>
      <c r="CA94" s="234"/>
      <c r="CI94" s="234"/>
      <c r="CQ94" s="234"/>
      <c r="CY94" s="234"/>
      <c r="DG94" s="234"/>
      <c r="DO94" s="234"/>
      <c r="DW94" s="234"/>
      <c r="EE94" s="234"/>
    </row>
    <row r="95" spans="7:135" x14ac:dyDescent="0.25">
      <c r="G95" s="234"/>
      <c r="O95" s="234"/>
      <c r="W95" s="234"/>
      <c r="AE95" s="234"/>
      <c r="AM95" s="234"/>
      <c r="AU95" s="234"/>
      <c r="BC95" s="234"/>
      <c r="BK95" s="234"/>
      <c r="BS95" s="234"/>
      <c r="CA95" s="234"/>
      <c r="CI95" s="234"/>
      <c r="CQ95" s="234"/>
      <c r="CY95" s="234"/>
      <c r="DG95" s="234"/>
      <c r="DO95" s="234"/>
      <c r="DW95" s="234"/>
      <c r="EE95" s="234"/>
    </row>
    <row r="96" spans="7:135" x14ac:dyDescent="0.25">
      <c r="G96" s="234"/>
      <c r="O96" s="234"/>
      <c r="W96" s="234"/>
      <c r="AE96" s="234"/>
      <c r="AM96" s="234"/>
      <c r="AU96" s="234"/>
      <c r="BC96" s="234"/>
      <c r="BK96" s="234"/>
      <c r="BS96" s="234"/>
      <c r="CA96" s="234"/>
      <c r="CI96" s="234"/>
      <c r="CQ96" s="234"/>
      <c r="CY96" s="234"/>
      <c r="DG96" s="234"/>
      <c r="DO96" s="234"/>
      <c r="DW96" s="234"/>
      <c r="EE96" s="234"/>
    </row>
    <row r="97" spans="7:135" x14ac:dyDescent="0.25">
      <c r="G97" s="234"/>
      <c r="O97" s="234"/>
      <c r="W97" s="234"/>
      <c r="AE97" s="234"/>
      <c r="AM97" s="234"/>
      <c r="AU97" s="234"/>
      <c r="BC97" s="234"/>
      <c r="BK97" s="234"/>
      <c r="BS97" s="234"/>
      <c r="CA97" s="234"/>
      <c r="CI97" s="234"/>
      <c r="CQ97" s="234"/>
      <c r="CY97" s="234"/>
      <c r="DG97" s="234"/>
      <c r="DO97" s="234"/>
      <c r="DW97" s="234"/>
      <c r="EE97" s="234"/>
    </row>
    <row r="98" spans="7:135" x14ac:dyDescent="0.25">
      <c r="G98" s="234"/>
      <c r="O98" s="234"/>
      <c r="W98" s="234"/>
      <c r="AE98" s="234"/>
      <c r="AM98" s="234"/>
      <c r="AU98" s="234"/>
      <c r="BC98" s="234"/>
      <c r="BK98" s="234"/>
      <c r="BS98" s="234"/>
      <c r="CA98" s="234"/>
      <c r="CI98" s="234"/>
      <c r="CQ98" s="234"/>
      <c r="CY98" s="234"/>
      <c r="DG98" s="234"/>
      <c r="DO98" s="234"/>
      <c r="DW98" s="234"/>
      <c r="EE98" s="234"/>
    </row>
    <row r="99" spans="7:135" x14ac:dyDescent="0.25">
      <c r="G99" s="234"/>
      <c r="O99" s="234"/>
      <c r="W99" s="234"/>
      <c r="AE99" s="234"/>
      <c r="AM99" s="234"/>
      <c r="AU99" s="234"/>
      <c r="BC99" s="234"/>
      <c r="BK99" s="234"/>
      <c r="BS99" s="234"/>
      <c r="CA99" s="234"/>
      <c r="CI99" s="234"/>
      <c r="CQ99" s="234"/>
      <c r="CY99" s="234"/>
      <c r="DG99" s="234"/>
      <c r="DO99" s="234"/>
      <c r="DW99" s="234"/>
      <c r="EE99" s="234"/>
    </row>
    <row r="100" spans="7:135" x14ac:dyDescent="0.25">
      <c r="G100" s="234"/>
      <c r="O100" s="234"/>
      <c r="W100" s="234"/>
      <c r="AE100" s="234"/>
      <c r="AM100" s="234"/>
      <c r="AU100" s="234"/>
      <c r="BC100" s="234"/>
      <c r="BK100" s="234"/>
      <c r="BS100" s="234"/>
      <c r="CA100" s="234"/>
      <c r="CI100" s="234"/>
      <c r="CQ100" s="234"/>
      <c r="CY100" s="234"/>
      <c r="DG100" s="234"/>
      <c r="DO100" s="234"/>
      <c r="DW100" s="234"/>
      <c r="EE100" s="234"/>
    </row>
    <row r="101" spans="7:135" x14ac:dyDescent="0.25">
      <c r="G101" s="234"/>
      <c r="O101" s="234"/>
      <c r="W101" s="234"/>
      <c r="AE101" s="234"/>
      <c r="AM101" s="234"/>
      <c r="AU101" s="234"/>
      <c r="BC101" s="234"/>
      <c r="BK101" s="234"/>
      <c r="BS101" s="234"/>
      <c r="CA101" s="234"/>
      <c r="CI101" s="234"/>
      <c r="CQ101" s="234"/>
      <c r="CY101" s="234"/>
      <c r="DG101" s="234"/>
      <c r="DO101" s="234"/>
      <c r="DW101" s="234"/>
      <c r="EE101" s="234"/>
    </row>
    <row r="102" spans="7:135" x14ac:dyDescent="0.25">
      <c r="G102" s="234"/>
      <c r="O102" s="234"/>
      <c r="W102" s="234"/>
      <c r="AE102" s="234"/>
      <c r="AM102" s="234"/>
      <c r="AU102" s="234"/>
      <c r="BC102" s="234"/>
      <c r="BK102" s="234"/>
      <c r="BS102" s="234"/>
      <c r="CA102" s="234"/>
      <c r="CI102" s="234"/>
      <c r="CQ102" s="234"/>
      <c r="CY102" s="234"/>
      <c r="DG102" s="234"/>
      <c r="DO102" s="234"/>
      <c r="DW102" s="234"/>
      <c r="EE102" s="234"/>
    </row>
    <row r="103" spans="7:135" x14ac:dyDescent="0.25">
      <c r="G103" s="234"/>
      <c r="O103" s="234"/>
      <c r="W103" s="234"/>
      <c r="AE103" s="234"/>
      <c r="AM103" s="234"/>
      <c r="AU103" s="234"/>
      <c r="BC103" s="234"/>
      <c r="BK103" s="234"/>
      <c r="BS103" s="234"/>
      <c r="CA103" s="234"/>
      <c r="CI103" s="234"/>
      <c r="CQ103" s="234"/>
      <c r="CY103" s="234"/>
      <c r="DG103" s="234"/>
      <c r="DO103" s="234"/>
      <c r="DW103" s="234"/>
      <c r="EE103" s="234"/>
    </row>
    <row r="104" spans="7:135" x14ac:dyDescent="0.25">
      <c r="G104" s="234"/>
      <c r="O104" s="234"/>
      <c r="W104" s="234"/>
      <c r="AE104" s="234"/>
      <c r="AM104" s="234"/>
      <c r="AU104" s="234"/>
      <c r="BC104" s="234"/>
      <c r="BK104" s="234"/>
      <c r="BS104" s="234"/>
      <c r="CA104" s="234"/>
      <c r="CI104" s="234"/>
      <c r="CQ104" s="234"/>
      <c r="CY104" s="234"/>
      <c r="DG104" s="234"/>
      <c r="DO104" s="234"/>
      <c r="DW104" s="234"/>
      <c r="EE104" s="234"/>
    </row>
    <row r="105" spans="7:135" x14ac:dyDescent="0.25">
      <c r="G105" s="234"/>
      <c r="O105" s="234"/>
      <c r="W105" s="234"/>
      <c r="AE105" s="234"/>
      <c r="AM105" s="234"/>
      <c r="AU105" s="234"/>
      <c r="BC105" s="234"/>
      <c r="BK105" s="234"/>
      <c r="BS105" s="234"/>
      <c r="CA105" s="234"/>
      <c r="CI105" s="234"/>
      <c r="CQ105" s="234"/>
      <c r="CY105" s="234"/>
      <c r="DG105" s="234"/>
      <c r="DO105" s="234"/>
      <c r="DW105" s="234"/>
      <c r="EE105" s="234"/>
    </row>
    <row r="106" spans="7:135" x14ac:dyDescent="0.25">
      <c r="G106" s="234"/>
      <c r="O106" s="234"/>
      <c r="W106" s="234"/>
      <c r="AE106" s="234"/>
      <c r="AM106" s="234"/>
      <c r="AU106" s="234"/>
      <c r="BC106" s="234"/>
      <c r="BK106" s="234"/>
      <c r="BS106" s="234"/>
      <c r="CA106" s="234"/>
      <c r="CI106" s="234"/>
      <c r="CQ106" s="234"/>
      <c r="CY106" s="234"/>
      <c r="DG106" s="234"/>
      <c r="DO106" s="234"/>
      <c r="DW106" s="234"/>
      <c r="EE106" s="234"/>
    </row>
    <row r="107" spans="7:135" x14ac:dyDescent="0.25">
      <c r="G107" s="234"/>
      <c r="O107" s="234"/>
      <c r="W107" s="234"/>
      <c r="AE107" s="234"/>
      <c r="AM107" s="234"/>
      <c r="AU107" s="234"/>
      <c r="BC107" s="234"/>
      <c r="BK107" s="234"/>
      <c r="BS107" s="234"/>
      <c r="CA107" s="234"/>
      <c r="CI107" s="234"/>
      <c r="CQ107" s="234"/>
      <c r="CY107" s="234"/>
      <c r="DG107" s="234"/>
      <c r="DO107" s="234"/>
      <c r="DW107" s="234"/>
      <c r="EE107" s="234"/>
    </row>
    <row r="108" spans="7:135" x14ac:dyDescent="0.25">
      <c r="G108" s="234"/>
      <c r="O108" s="234"/>
      <c r="W108" s="234"/>
      <c r="AE108" s="234"/>
      <c r="AM108" s="234"/>
      <c r="AU108" s="234"/>
      <c r="BC108" s="234"/>
      <c r="BK108" s="234"/>
      <c r="BS108" s="234"/>
      <c r="CA108" s="234"/>
      <c r="CI108" s="234"/>
      <c r="CQ108" s="234"/>
      <c r="CY108" s="234"/>
      <c r="DG108" s="234"/>
      <c r="DO108" s="234"/>
      <c r="DW108" s="234"/>
      <c r="EE108" s="234"/>
    </row>
    <row r="109" spans="7:135" x14ac:dyDescent="0.25">
      <c r="G109" s="234"/>
      <c r="O109" s="234"/>
      <c r="W109" s="234"/>
      <c r="AE109" s="234"/>
      <c r="AM109" s="234"/>
      <c r="AU109" s="234"/>
      <c r="BC109" s="234"/>
      <c r="BK109" s="234"/>
      <c r="BS109" s="234"/>
      <c r="CA109" s="234"/>
      <c r="CI109" s="234"/>
      <c r="CQ109" s="234"/>
      <c r="CY109" s="234"/>
      <c r="DG109" s="234"/>
      <c r="DO109" s="234"/>
      <c r="DW109" s="234"/>
      <c r="EE109" s="234"/>
    </row>
    <row r="110" spans="7:135" x14ac:dyDescent="0.25">
      <c r="G110" s="234"/>
      <c r="O110" s="234"/>
      <c r="W110" s="234"/>
      <c r="AE110" s="234"/>
      <c r="AM110" s="234"/>
      <c r="AU110" s="234"/>
      <c r="BC110" s="234"/>
      <c r="BK110" s="234"/>
      <c r="BS110" s="234"/>
      <c r="CA110" s="234"/>
      <c r="CI110" s="234"/>
      <c r="CQ110" s="234"/>
      <c r="CY110" s="234"/>
      <c r="DG110" s="234"/>
      <c r="DO110" s="234"/>
      <c r="DW110" s="234"/>
      <c r="EE110" s="234"/>
    </row>
    <row r="111" spans="7:135" x14ac:dyDescent="0.25">
      <c r="G111" s="234"/>
      <c r="O111" s="234"/>
      <c r="W111" s="234"/>
      <c r="AE111" s="234"/>
      <c r="AM111" s="234"/>
      <c r="AU111" s="234"/>
      <c r="BC111" s="234"/>
      <c r="BK111" s="234"/>
      <c r="BS111" s="234"/>
      <c r="CA111" s="234"/>
      <c r="CI111" s="234"/>
      <c r="CQ111" s="234"/>
      <c r="CY111" s="234"/>
      <c r="DG111" s="234"/>
      <c r="DO111" s="234"/>
      <c r="DW111" s="234"/>
      <c r="EE111" s="234"/>
    </row>
    <row r="112" spans="7:135" x14ac:dyDescent="0.25">
      <c r="G112" s="234"/>
      <c r="O112" s="234"/>
      <c r="W112" s="234"/>
      <c r="AE112" s="234"/>
      <c r="AM112" s="234"/>
      <c r="AU112" s="234"/>
      <c r="BC112" s="234"/>
      <c r="BK112" s="234"/>
      <c r="BS112" s="234"/>
      <c r="CA112" s="234"/>
      <c r="CI112" s="234"/>
      <c r="CQ112" s="234"/>
      <c r="CY112" s="234"/>
      <c r="DG112" s="234"/>
      <c r="DO112" s="234"/>
      <c r="DW112" s="234"/>
      <c r="EE112" s="234"/>
    </row>
    <row r="113" spans="1:135" x14ac:dyDescent="0.25">
      <c r="G113" s="234"/>
      <c r="O113" s="234"/>
      <c r="W113" s="234"/>
      <c r="AE113" s="234"/>
      <c r="AM113" s="234"/>
      <c r="AU113" s="234"/>
      <c r="BC113" s="234"/>
      <c r="BK113" s="234"/>
      <c r="BS113" s="234"/>
      <c r="CA113" s="234"/>
      <c r="CI113" s="234"/>
      <c r="CQ113" s="234"/>
      <c r="CY113" s="234"/>
      <c r="DG113" s="234"/>
      <c r="DO113" s="234"/>
      <c r="DW113" s="234"/>
      <c r="EE113" s="234"/>
    </row>
    <row r="114" spans="1:135" x14ac:dyDescent="0.25">
      <c r="G114" s="234"/>
      <c r="O114" s="234"/>
      <c r="W114" s="234"/>
      <c r="AE114" s="234"/>
      <c r="AM114" s="234"/>
      <c r="AU114" s="234"/>
      <c r="BC114" s="234"/>
      <c r="BK114" s="234"/>
      <c r="BS114" s="234"/>
      <c r="CA114" s="234"/>
      <c r="CI114" s="234"/>
      <c r="CQ114" s="234"/>
      <c r="CY114" s="234"/>
      <c r="DG114" s="234"/>
      <c r="DO114" s="234"/>
      <c r="DW114" s="234"/>
      <c r="EE114" s="234"/>
    </row>
    <row r="115" spans="1:135" x14ac:dyDescent="0.25">
      <c r="G115" s="234"/>
      <c r="O115" s="234"/>
      <c r="W115" s="234"/>
      <c r="AE115" s="234"/>
      <c r="AM115" s="234"/>
      <c r="AU115" s="234"/>
      <c r="BC115" s="234"/>
      <c r="BK115" s="234"/>
      <c r="BS115" s="234"/>
      <c r="CA115" s="234"/>
      <c r="CI115" s="234"/>
      <c r="CQ115" s="234"/>
      <c r="CY115" s="234"/>
      <c r="DG115" s="234"/>
      <c r="DO115" s="234"/>
      <c r="DW115" s="234"/>
      <c r="EE115" s="234"/>
    </row>
    <row r="116" spans="1:135" x14ac:dyDescent="0.25">
      <c r="G116" s="234"/>
      <c r="O116" s="234"/>
      <c r="W116" s="234"/>
      <c r="AE116" s="234"/>
      <c r="AM116" s="234"/>
      <c r="AU116" s="234"/>
      <c r="BC116" s="234"/>
      <c r="BK116" s="234"/>
      <c r="BS116" s="234"/>
      <c r="CA116" s="234"/>
      <c r="CI116" s="234"/>
      <c r="CQ116" s="234"/>
      <c r="CY116" s="234"/>
      <c r="DG116" s="234"/>
      <c r="DO116" s="234"/>
      <c r="DW116" s="234"/>
      <c r="EE116" s="234"/>
    </row>
    <row r="117" spans="1:135" ht="15.75" thickBot="1" x14ac:dyDescent="0.3">
      <c r="G117" s="235"/>
      <c r="O117" s="235"/>
      <c r="W117" s="234"/>
      <c r="AE117" s="234"/>
      <c r="AM117" s="234"/>
      <c r="AU117" s="234"/>
      <c r="BC117" s="234"/>
      <c r="BK117" s="234"/>
      <c r="BS117" s="234"/>
      <c r="CA117" s="234"/>
      <c r="CI117" s="234"/>
      <c r="CQ117" s="234"/>
      <c r="CY117" s="234"/>
      <c r="DG117" s="234"/>
      <c r="DO117" s="234"/>
      <c r="DW117" s="234"/>
      <c r="EE117" s="234"/>
    </row>
    <row r="118" spans="1:135" ht="15.75" thickBot="1" x14ac:dyDescent="0.3">
      <c r="G118" s="235"/>
      <c r="O118" s="235"/>
      <c r="W118" s="235"/>
      <c r="AE118" s="235"/>
      <c r="AM118" s="235"/>
      <c r="AU118" s="235"/>
      <c r="BC118" s="235"/>
      <c r="BK118" s="235"/>
      <c r="BS118" s="235"/>
      <c r="CA118" s="235"/>
      <c r="CI118" s="235"/>
      <c r="CQ118" s="235"/>
      <c r="CY118" s="235"/>
      <c r="DG118" s="235"/>
      <c r="DO118" s="235"/>
      <c r="DW118" s="235"/>
      <c r="EE118" s="235"/>
    </row>
    <row r="119" spans="1:135" ht="15.75" thickBot="1" x14ac:dyDescent="0.3">
      <c r="G119" s="235"/>
      <c r="O119" s="235"/>
      <c r="W119" s="235"/>
      <c r="AE119" s="235"/>
      <c r="AM119" s="235"/>
      <c r="AU119" s="235"/>
      <c r="BC119" s="235"/>
      <c r="BK119" s="235"/>
      <c r="BS119" s="235"/>
      <c r="CA119" s="235"/>
      <c r="CI119" s="235"/>
      <c r="CQ119" s="235"/>
      <c r="CY119" s="235"/>
      <c r="DG119" s="235"/>
      <c r="DO119" s="235"/>
      <c r="DW119" s="235"/>
      <c r="EE119" s="235"/>
    </row>
    <row r="120" spans="1:135" ht="15.75" thickBot="1" x14ac:dyDescent="0.3">
      <c r="G120" s="234"/>
      <c r="O120" s="234"/>
      <c r="W120" s="247"/>
      <c r="AE120" s="235"/>
      <c r="AM120" s="235"/>
      <c r="AU120" s="235"/>
      <c r="BC120" s="235"/>
      <c r="BK120" s="235"/>
      <c r="BS120" s="235"/>
      <c r="CA120" s="235"/>
      <c r="CI120" s="235"/>
      <c r="CQ120" s="235"/>
      <c r="CY120" s="235"/>
      <c r="DG120" s="235"/>
      <c r="DO120" s="235"/>
      <c r="DW120" s="235"/>
      <c r="EE120" s="235"/>
    </row>
    <row r="121" spans="1:135" ht="21.75" thickBot="1" x14ac:dyDescent="0.4">
      <c r="I121" s="616"/>
      <c r="J121" s="616"/>
      <c r="K121" s="616"/>
      <c r="L121" s="616"/>
      <c r="Q121" s="616"/>
      <c r="R121" s="616"/>
      <c r="S121" s="616"/>
      <c r="T121" s="616"/>
      <c r="W121" s="235"/>
      <c r="X121" s="527" t="s">
        <v>260</v>
      </c>
      <c r="Y121" s="528"/>
      <c r="Z121" s="528"/>
      <c r="AA121" s="528"/>
      <c r="AB121" s="528"/>
      <c r="AC121" s="528"/>
      <c r="AD121" s="529"/>
      <c r="AE121" s="235"/>
      <c r="AF121" s="527" t="s">
        <v>297</v>
      </c>
      <c r="AG121" s="528"/>
      <c r="AH121" s="528"/>
      <c r="AI121" s="528"/>
      <c r="AJ121" s="528"/>
      <c r="AK121" s="528"/>
      <c r="AL121" s="529"/>
      <c r="AM121" s="235"/>
      <c r="AN121" s="527" t="s">
        <v>298</v>
      </c>
      <c r="AO121" s="528"/>
      <c r="AP121" s="528"/>
      <c r="AQ121" s="528"/>
      <c r="AR121" s="528"/>
      <c r="AS121" s="528"/>
      <c r="AT121" s="529"/>
      <c r="AU121" s="235"/>
      <c r="AV121" s="527" t="s">
        <v>299</v>
      </c>
      <c r="AW121" s="528"/>
      <c r="AX121" s="528"/>
      <c r="AY121" s="528"/>
      <c r="AZ121" s="528"/>
      <c r="BA121" s="528"/>
      <c r="BB121" s="529"/>
      <c r="BC121" s="235"/>
      <c r="BD121" s="527" t="s">
        <v>304</v>
      </c>
      <c r="BE121" s="528"/>
      <c r="BF121" s="528"/>
      <c r="BG121" s="528"/>
      <c r="BH121" s="528"/>
      <c r="BI121" s="528"/>
      <c r="BJ121" s="529"/>
      <c r="BK121" s="235"/>
      <c r="BL121" s="527" t="s">
        <v>327</v>
      </c>
      <c r="BM121" s="528"/>
      <c r="BN121" s="528"/>
      <c r="BO121" s="528"/>
      <c r="BP121" s="528"/>
      <c r="BQ121" s="528"/>
      <c r="BR121" s="529"/>
      <c r="BS121" s="235"/>
      <c r="BT121" s="527" t="s">
        <v>328</v>
      </c>
      <c r="BU121" s="528"/>
      <c r="BV121" s="528"/>
      <c r="BW121" s="528"/>
      <c r="BX121" s="528"/>
      <c r="BY121" s="528"/>
      <c r="BZ121" s="529"/>
      <c r="CA121" s="235"/>
      <c r="CB121" s="527" t="s">
        <v>329</v>
      </c>
      <c r="CC121" s="528"/>
      <c r="CD121" s="528"/>
      <c r="CE121" s="528"/>
      <c r="CF121" s="528"/>
      <c r="CG121" s="528"/>
      <c r="CH121" s="529"/>
      <c r="CI121" s="235"/>
      <c r="CJ121" s="527" t="s">
        <v>340</v>
      </c>
      <c r="CK121" s="528"/>
      <c r="CL121" s="528"/>
      <c r="CM121" s="528"/>
      <c r="CN121" s="528"/>
      <c r="CO121" s="528"/>
      <c r="CP121" s="529"/>
      <c r="CQ121" s="235"/>
      <c r="CR121" s="527" t="s">
        <v>341</v>
      </c>
      <c r="CS121" s="528"/>
      <c r="CT121" s="528"/>
      <c r="CU121" s="528"/>
      <c r="CV121" s="528"/>
      <c r="CW121" s="528"/>
      <c r="CX121" s="529"/>
      <c r="CY121" s="235"/>
      <c r="CZ121" s="527" t="s">
        <v>349</v>
      </c>
      <c r="DA121" s="528"/>
      <c r="DB121" s="528"/>
      <c r="DC121" s="528"/>
      <c r="DD121" s="528"/>
      <c r="DE121" s="528"/>
      <c r="DF121" s="529"/>
      <c r="DG121" s="235"/>
      <c r="DH121" s="527" t="s">
        <v>351</v>
      </c>
      <c r="DI121" s="528"/>
      <c r="DJ121" s="528"/>
      <c r="DK121" s="528"/>
      <c r="DL121" s="528"/>
      <c r="DM121" s="528"/>
      <c r="DN121" s="529"/>
      <c r="DO121" s="235"/>
      <c r="DP121" s="527" t="s">
        <v>361</v>
      </c>
      <c r="DQ121" s="528"/>
      <c r="DR121" s="528"/>
      <c r="DS121" s="528"/>
      <c r="DT121" s="528"/>
      <c r="DU121" s="528"/>
      <c r="DV121" s="529"/>
      <c r="DW121" s="235"/>
      <c r="DX121" s="527" t="s">
        <v>362</v>
      </c>
      <c r="DY121" s="528"/>
      <c r="DZ121" s="528"/>
      <c r="EA121" s="528"/>
      <c r="EB121" s="528"/>
      <c r="EC121" s="528"/>
      <c r="ED121" s="529"/>
      <c r="EE121" s="235"/>
    </row>
    <row r="122" spans="1:135" ht="15.75" thickBot="1" x14ac:dyDescent="0.3">
      <c r="A122" s="219" t="s">
        <v>178</v>
      </c>
      <c r="B122" s="223" t="s">
        <v>229</v>
      </c>
      <c r="C122" s="615" t="s">
        <v>121</v>
      </c>
      <c r="D122" s="261" t="s">
        <v>208</v>
      </c>
      <c r="P122" s="617"/>
      <c r="Q122" s="246"/>
      <c r="R122" s="6"/>
      <c r="S122" s="6"/>
      <c r="T122" s="210"/>
      <c r="U122" s="210"/>
      <c r="V122" s="210"/>
      <c r="W122" s="235"/>
      <c r="X122" s="530">
        <f>+(X8-P8)/P8</f>
        <v>-2.8478966216062343E-2</v>
      </c>
      <c r="Y122" s="130">
        <f>+(Y8-Q8)/Q8</f>
        <v>-4.1980854238001216E-3</v>
      </c>
      <c r="Z122" s="131">
        <f>+(Z8-R8)/R8</f>
        <v>-5.8414744779711203E-3</v>
      </c>
      <c r="AA122" s="132">
        <f>+(AA8-S8)/S8</f>
        <v>-1.1118675941856707E-2</v>
      </c>
      <c r="AB122" s="250">
        <f t="shared" ref="AB122:AD128" si="0">+(AB8-T8)/T8</f>
        <v>-3.9989897267499628E-3</v>
      </c>
      <c r="AC122" s="250">
        <f t="shared" si="0"/>
        <v>-5.518492220511444E-3</v>
      </c>
      <c r="AD122" s="251">
        <f t="shared" si="0"/>
        <v>-1.2513177076479733E-2</v>
      </c>
      <c r="AE122" s="235"/>
      <c r="AF122" s="530">
        <f t="shared" ref="AF122:AL122" si="1">+(AF8-X8)/X8</f>
        <v>-4.848949775851167E-2</v>
      </c>
      <c r="AG122" s="130">
        <f t="shared" si="1"/>
        <v>4.4013450033274018E-3</v>
      </c>
      <c r="AH122" s="131">
        <f t="shared" si="1"/>
        <v>-2.571767066071142E-3</v>
      </c>
      <c r="AI122" s="132">
        <f t="shared" si="1"/>
        <v>-0.13439422430081449</v>
      </c>
      <c r="AJ122" s="250">
        <f t="shared" si="1"/>
        <v>7.6028988346504862E-3</v>
      </c>
      <c r="AK122" s="250">
        <f t="shared" si="1"/>
        <v>-3.1730798177635487E-2</v>
      </c>
      <c r="AL122" s="251">
        <f t="shared" si="1"/>
        <v>0.10760076375460419</v>
      </c>
      <c r="AM122" s="235"/>
      <c r="AN122" s="530">
        <f>+(AN8-AF8)/AF8</f>
        <v>1.2587411242959057E-2</v>
      </c>
      <c r="AO122" s="130">
        <f t="shared" ref="AO122:AO128" si="2">+(AO8-AG8)/AG8</f>
        <v>1.6683631403433843E-2</v>
      </c>
      <c r="AP122" s="131">
        <f t="shared" ref="AP122:AP128" si="3">+(AP8-AH8)/AH8</f>
        <v>1.6147178426575027E-2</v>
      </c>
      <c r="AQ122" s="132">
        <f t="shared" ref="AQ122:AQ128" si="4">+(AQ8-AI8)/AI8</f>
        <v>0.12695908650429288</v>
      </c>
      <c r="AR122" s="250">
        <f t="shared" ref="AR122:AR128" si="5">+(AR8-AJ8)/AJ8</f>
        <v>7.5343465227662313E-3</v>
      </c>
      <c r="AS122" s="250">
        <f t="shared" ref="AS122:AS128" si="6">+(AS8-AK8)/AK8</f>
        <v>-3.1823107938144727E-3</v>
      </c>
      <c r="AT122" s="251">
        <f t="shared" ref="AT122:AT128" si="7">+(AT8-AL8)/AL8</f>
        <v>-9.2869433497760737E-2</v>
      </c>
      <c r="AU122" s="235"/>
      <c r="AV122" s="530">
        <f>+(AV8-AN8)/AN8</f>
        <v>-2.100356417293445E-2</v>
      </c>
      <c r="AW122" s="130">
        <f t="shared" ref="AW122:AW128" si="8">+(AW8-AO8)/AO8</f>
        <v>-8.5964659300625541E-3</v>
      </c>
      <c r="AX122" s="131">
        <f t="shared" ref="AX122:AX128" si="9">+(AX8-AP8)/AP8</f>
        <v>-9.3627537600818496E-3</v>
      </c>
      <c r="AY122" s="132">
        <f t="shared" ref="AY122:AY128" si="10">+(AY8-AQ8)/AQ8</f>
        <v>-1.1628985839360242E-2</v>
      </c>
      <c r="AZ122" s="250">
        <f t="shared" ref="AZ122:AZ128" si="11">+(AZ8-AR8)/AR8</f>
        <v>-5.9593486195099625E-2</v>
      </c>
      <c r="BA122" s="250">
        <f t="shared" ref="BA122:BA128" si="12">+(BA8-AS8)/AS8</f>
        <v>-4.1571187236407327E-2</v>
      </c>
      <c r="BB122" s="251">
        <f t="shared" ref="BB122:BB128" si="13">+(BB8-AT8)/AT8</f>
        <v>-4.3942045604568998E-2</v>
      </c>
      <c r="BC122" s="235"/>
      <c r="BD122" s="530">
        <f>+(BD8-AV8)/AV8</f>
        <v>4.7932600942443601E-2</v>
      </c>
      <c r="BE122" s="130">
        <f t="shared" ref="BE122:BE128" si="14">+(BE8-AW8)/AW8</f>
        <v>1.8591818483755417E-2</v>
      </c>
      <c r="BF122" s="131">
        <f t="shared" ref="BF122:BF128" si="15">+(BF8-AX8)/AX8</f>
        <v>1.9966205273961049E-2</v>
      </c>
      <c r="BG122" s="132">
        <f t="shared" ref="BG122:BG128" si="16">+(BG8-AY8)/AY8</f>
        <v>2.5227242806545976E-2</v>
      </c>
      <c r="BH122" s="250">
        <f t="shared" ref="BH122:BH128" si="17">+(BH8-AZ8)/AZ8</f>
        <v>1.9772760512682758E-2</v>
      </c>
      <c r="BI122" s="250">
        <f t="shared" ref="BI122:BI128" si="18">+(BI8-BA8)/BA8</f>
        <v>3.1168361995433019E-2</v>
      </c>
      <c r="BJ122" s="251">
        <f t="shared" ref="BJ122:BJ128" si="19">+(BJ8-BB8)/BB8</f>
        <v>2.79647785377794E-2</v>
      </c>
      <c r="BK122" s="235"/>
      <c r="BL122" s="530">
        <f>+(BL8-BD8)/BD8</f>
        <v>3.8775948070926658E-2</v>
      </c>
      <c r="BM122" s="130">
        <f t="shared" ref="BM122:BM128" si="20">+(BM8-BE8)/BE8</f>
        <v>1.9429109889260998E-2</v>
      </c>
      <c r="BN122" s="131">
        <f t="shared" ref="BN122:BN128" si="21">+(BN8-BF8)/BF8</f>
        <v>2.0582859442786979E-2</v>
      </c>
      <c r="BO122" s="132">
        <f t="shared" ref="BO122:BO128" si="22">+(BO8-BG8)/BG8</f>
        <v>2.4853818028223194E-2</v>
      </c>
      <c r="BP122" s="250">
        <f t="shared" ref="BP122:BP128" si="23">+(BP8-BH8)/BH8</f>
        <v>6.8956396467339531E-2</v>
      </c>
      <c r="BQ122" s="250">
        <f t="shared" ref="BQ122:BQ128" si="24">+(BQ8-BI8)/BI8</f>
        <v>5.7856985890840408E-2</v>
      </c>
      <c r="BR122" s="251">
        <f t="shared" ref="BR122:BR128" si="25">+(BR8-BJ8)/BJ8</f>
        <v>5.5923456786889265E-2</v>
      </c>
      <c r="BS122" s="235"/>
      <c r="BT122" s="530">
        <f>+(BT8-BL8)/BL8</f>
        <v>-6.8077461430629788E-2</v>
      </c>
      <c r="BU122" s="130">
        <f t="shared" ref="BU122:BU128" si="26">+(BU8-BM8)/BM8</f>
        <v>-1.2813860034135111E-2</v>
      </c>
      <c r="BV122" s="131">
        <f t="shared" ref="BV122:BV128" si="27">+(BV8-BN8)/BN8</f>
        <v>-7.6742318906458853E-3</v>
      </c>
      <c r="BW122" s="132">
        <f t="shared" ref="BW122:BW128" si="28">+(BW8-BO8)/BO8</f>
        <v>-3.7262631680464978E-5</v>
      </c>
      <c r="BX122" s="250">
        <f t="shared" ref="BX122:BX128" si="29">+(BX8-BP8)/BP8</f>
        <v>-2.5751464099511536E-4</v>
      </c>
      <c r="BY122" s="250">
        <f t="shared" ref="BY122:BY128" si="30">+(BY8-BQ8)/BQ8</f>
        <v>-3.1016752509260273E-3</v>
      </c>
      <c r="BZ122" s="251">
        <f t="shared" ref="BZ122:BZ128" si="31">+(BZ8-BR8)/BR8</f>
        <v>-8.5560242945224019E-3</v>
      </c>
      <c r="CA122" s="235"/>
      <c r="CB122" s="530">
        <f>+(CB8-BT8)/BT8</f>
        <v>6.2508440642275787E-2</v>
      </c>
      <c r="CC122" s="130">
        <f t="shared" ref="CC122:CC128" si="32">+(CC8-BU8)/BU8</f>
        <v>-4.6817107447471558E-3</v>
      </c>
      <c r="CD122" s="131">
        <f t="shared" ref="CD122:CD128" si="33">+(CD8-BV8)/BV8</f>
        <v>-6.9432746928262503E-4</v>
      </c>
      <c r="CE122" s="132">
        <f t="shared" ref="CE122:CE128" si="34">+(CE8-BW8)/BW8</f>
        <v>1.1585182881280095E-2</v>
      </c>
      <c r="CF122" s="250">
        <f t="shared" ref="CF122:CF128" si="35">+(CF8-BX8)/BX8</f>
        <v>-4.6505856080431077E-2</v>
      </c>
      <c r="CG122" s="250">
        <f t="shared" ref="CG122:CG128" si="36">+(CG8-BY8)/BY8</f>
        <v>-4.7233767073130671E-2</v>
      </c>
      <c r="CH122" s="251">
        <f t="shared" ref="CH122:CH128" si="37">+(CH8-BZ8)/BZ8</f>
        <v>-5.060132940182001E-3</v>
      </c>
      <c r="CI122" s="235"/>
      <c r="CJ122" s="530">
        <f>+(CJ8-CB8)/CB8</f>
        <v>-8.4271870804492027E-2</v>
      </c>
      <c r="CK122" s="130">
        <f t="shared" ref="CK122:CK128" si="38">+(CK8-CC8)/CC8</f>
        <v>-2.0241182608465864E-2</v>
      </c>
      <c r="CL122" s="131">
        <f t="shared" ref="CL122:CL128" si="39">+(CL8-CD8)/CD8</f>
        <v>-2.4410981971902463E-2</v>
      </c>
      <c r="CM122" s="132">
        <f t="shared" ref="CM122:CM128" si="40">+(CM8-CE8)/CE8</f>
        <v>-4.5360414994634717E-2</v>
      </c>
      <c r="CN122" s="250">
        <f t="shared" ref="CN122:CN128" si="41">+(CN8-CF8)/CF8</f>
        <v>-3.4742764782619028E-2</v>
      </c>
      <c r="CO122" s="250">
        <f t="shared" ref="CO122:CO128" si="42">+(CO8-CG8)/CG8</f>
        <v>-2.7234330825237438E-2</v>
      </c>
      <c r="CP122" s="251">
        <f t="shared" ref="CP122:CP128" si="43">+(CP8-CH8)/CH8</f>
        <v>-6.9625888586831566E-2</v>
      </c>
      <c r="CQ122" s="235"/>
      <c r="CR122" s="530">
        <f>+(CR8-CJ8)/CJ8</f>
        <v>3.7391522532201314E-2</v>
      </c>
      <c r="CS122" s="130">
        <f t="shared" ref="CS122:CS128" si="44">+(CS8-CK8)/CK8</f>
        <v>-1.0116336981277292E-2</v>
      </c>
      <c r="CT122" s="131">
        <f t="shared" ref="CT122:CT128" si="45">+(CT8-CL8)/CL8</f>
        <v>-7.1019267386086705E-3</v>
      </c>
      <c r="CU122" s="132">
        <f t="shared" ref="CU122:CU128" si="46">+(CU8-CM8)/CM8</f>
        <v>5.0656558451418858E-3</v>
      </c>
      <c r="CV122" s="250">
        <f t="shared" ref="CV122:CV128" si="47">+(CV8-CN8)/CN8</f>
        <v>3.4078590378174983E-2</v>
      </c>
      <c r="CW122" s="250">
        <f t="shared" ref="CW122:CW128" si="48">+(CW8-CO8)/CO8</f>
        <v>3.7216263420708863E-2</v>
      </c>
      <c r="CX122" s="251">
        <f t="shared" ref="CX122:CX128" si="49">+(CX8-CP8)/CP8</f>
        <v>6.8551158372971649E-3</v>
      </c>
      <c r="CY122" s="235"/>
      <c r="CZ122" s="530">
        <f>+(CZ8-CR8)/CR8</f>
        <v>-3.7571833142181155E-2</v>
      </c>
      <c r="DA122" s="130">
        <f t="shared" ref="DA122:DA128" si="50">+(DA8-CS8)/CS8</f>
        <v>-1.7877969542378844E-2</v>
      </c>
      <c r="DB122" s="131">
        <f t="shared" ref="DB122:DB128" si="51">+(DB8-CT8)/CT8</f>
        <v>-1.8861822385414131E-2</v>
      </c>
      <c r="DC122" s="132">
        <f t="shared" ref="DC122:DC128" si="52">+(DC8-CU8)/CU8</f>
        <v>-2.0345614285812583E-2</v>
      </c>
      <c r="DD122" s="250">
        <f t="shared" ref="DD122:DD128" si="53">+(DD8-CV8)/CV8</f>
        <v>-3.3867629103269412E-3</v>
      </c>
      <c r="DE122" s="250">
        <f t="shared" ref="DE122:DE128" si="54">+(DE8-CW8)/CW8</f>
        <v>-8.9990079776237578E-3</v>
      </c>
      <c r="DF122" s="251">
        <f t="shared" ref="DF122:DF128" si="55">+(DF8-CX8)/CX8</f>
        <v>1.2280823366719332E-2</v>
      </c>
      <c r="DG122" s="235"/>
      <c r="DH122" s="530">
        <f>+(DH8-CZ8)/CZ8</f>
        <v>-2.0599982027027668E-2</v>
      </c>
      <c r="DI122" s="130">
        <f t="shared" ref="DI122:DI128" si="56">+(DI8-DA8)/DA8</f>
        <v>1.5808569331435931E-3</v>
      </c>
      <c r="DJ122" s="131">
        <f t="shared" ref="DJ122:DJ128" si="57">+(DJ8-DB8)/DB8</f>
        <v>6.2655767249593331E-4</v>
      </c>
      <c r="DK122" s="132">
        <f t="shared" ref="DK122:DK128" si="58">+(DK8-DC8)/DC8</f>
        <v>6.1702590178756112E-5</v>
      </c>
      <c r="DL122" s="250">
        <f t="shared" ref="DL122:DL128" si="59">+(DL8-DD8)/DD8</f>
        <v>-3.819836048656533E-2</v>
      </c>
      <c r="DM122" s="250">
        <f t="shared" ref="DM122:DM128" si="60">+(DM8-DE8)/DE8</f>
        <v>-3.7673337677174831E-2</v>
      </c>
      <c r="DN122" s="251">
        <f t="shared" ref="DN122:DN128" si="61">+(DN8-DF8)/DF8</f>
        <v>-1.4244614283808654E-3</v>
      </c>
      <c r="DO122" s="235"/>
      <c r="DP122" s="530">
        <f>+(DP8-DH8)/DH8</f>
        <v>4.8369810177715987E-2</v>
      </c>
      <c r="DQ122" s="417">
        <f t="shared" ref="DQ122:DQ128" si="62">+(DQ8-DI8)/DI8</f>
        <v>-1.366359876589519E-2</v>
      </c>
      <c r="DR122" s="418">
        <f t="shared" ref="DR122:DR128" si="63">+(DR8-DJ8)/DJ8</f>
        <v>-2.8136988585472891E-3</v>
      </c>
      <c r="DS122" s="419">
        <f t="shared" ref="DS122:DS128" si="64">+(DS8-DK8)/DK8</f>
        <v>1.7749395352119116E-2</v>
      </c>
      <c r="DT122" s="250">
        <f t="shared" ref="DT122:DT128" si="65">+(DT8-DL8)/DL8</f>
        <v>-2.8175334295067731E-3</v>
      </c>
      <c r="DU122" s="250">
        <f t="shared" ref="DU122:DU128" si="66">+(DU8-DM8)/DM8</f>
        <v>3.6677043062520627E-3</v>
      </c>
      <c r="DV122" s="251">
        <f t="shared" ref="DV122:DV128" si="67">+(DV8-DN8)/DN8</f>
        <v>-8.6093717593874429E-3</v>
      </c>
      <c r="DW122" s="235"/>
      <c r="DX122" s="530">
        <f>+(DX8-DP8)/DP8</f>
        <v>-1.7826852225024916E-2</v>
      </c>
      <c r="DY122" s="417">
        <f t="shared" ref="DY122:DY128" si="68">+(DY8-DQ8)/DQ8</f>
        <v>-7.0799075667513783E-3</v>
      </c>
      <c r="DZ122" s="418">
        <f t="shared" ref="DZ122:DZ128" si="69">+(DZ8-DR8)/DR8</f>
        <v>-7.647541186988311E-3</v>
      </c>
      <c r="EA122" s="419">
        <f t="shared" ref="EA122:EA128" si="70">+(EA8-DS8)/DS8</f>
        <v>-6.9897284012768388E-3</v>
      </c>
      <c r="EB122" s="250">
        <f t="shared" ref="EB122:EB128" si="71">+(EB8-DT8)/DT8</f>
        <v>3.9380327225462398E-2</v>
      </c>
      <c r="EC122" s="250">
        <f t="shared" ref="EC122:EC128" si="72">+(EC8-DU8)/DU8</f>
        <v>3.768988855361035E-2</v>
      </c>
      <c r="ED122" s="251">
        <f t="shared" ref="ED122:ED128" si="73">+(ED8-DV8)/DV8</f>
        <v>-5.9326832177834486E-3</v>
      </c>
      <c r="EE122" s="235"/>
    </row>
    <row r="123" spans="1:135" ht="15.75" thickBot="1" x14ac:dyDescent="0.3">
      <c r="A123" s="139" t="s">
        <v>180</v>
      </c>
      <c r="B123" s="224" t="s">
        <v>230</v>
      </c>
      <c r="C123" s="613"/>
      <c r="D123" s="262" t="s">
        <v>208</v>
      </c>
      <c r="P123" s="617"/>
      <c r="Q123" s="6"/>
      <c r="R123" s="6"/>
      <c r="S123" s="6"/>
      <c r="T123" s="210"/>
      <c r="U123" s="210"/>
      <c r="V123" s="210"/>
      <c r="W123" s="235"/>
      <c r="X123" s="531"/>
      <c r="Y123" s="136">
        <f t="shared" ref="Y123:AA126" si="74">+(Y9-Q9)/Q9</f>
        <v>-2.9788322620582226E-3</v>
      </c>
      <c r="Z123" s="137">
        <f t="shared" si="74"/>
        <v>-4.2890940382802195E-3</v>
      </c>
      <c r="AA123" s="138">
        <f t="shared" si="74"/>
        <v>-1.1130374043271772E-2</v>
      </c>
      <c r="AB123" s="252">
        <f t="shared" si="0"/>
        <v>-3.9989897267499628E-3</v>
      </c>
      <c r="AC123" s="252">
        <f t="shared" si="0"/>
        <v>-5.518492220511444E-3</v>
      </c>
      <c r="AD123" s="253">
        <f t="shared" si="0"/>
        <v>-1.2513177076479733E-2</v>
      </c>
      <c r="AE123" s="235"/>
      <c r="AF123" s="531"/>
      <c r="AG123" s="136">
        <f t="shared" ref="AG123:AL128" si="75">+(AG9-Y9)/Y9</f>
        <v>9.4739142144554846E-3</v>
      </c>
      <c r="AH123" s="137">
        <f t="shared" si="75"/>
        <v>6.1858675713805204E-3</v>
      </c>
      <c r="AI123" s="138">
        <f t="shared" si="75"/>
        <v>-0.11758837638516198</v>
      </c>
      <c r="AJ123" s="252">
        <f t="shared" si="75"/>
        <v>7.6028988346504862E-3</v>
      </c>
      <c r="AK123" s="252">
        <f t="shared" si="75"/>
        <v>-3.1730798177635487E-2</v>
      </c>
      <c r="AL123" s="253">
        <f t="shared" si="75"/>
        <v>0.11566326093381248</v>
      </c>
      <c r="AM123" s="235"/>
      <c r="AN123" s="531"/>
      <c r="AO123" s="136">
        <f t="shared" si="2"/>
        <v>-6.7515357001172033E-2</v>
      </c>
      <c r="AP123" s="137">
        <f t="shared" si="3"/>
        <v>-2.0565283098614082E-2</v>
      </c>
      <c r="AQ123" s="138">
        <f t="shared" si="4"/>
        <v>8.3084926812333842E-2</v>
      </c>
      <c r="AR123" s="252">
        <f t="shared" si="5"/>
        <v>7.5343465227662313E-3</v>
      </c>
      <c r="AS123" s="252">
        <f t="shared" si="6"/>
        <v>-3.1823107938144727E-3</v>
      </c>
      <c r="AT123" s="253">
        <f t="shared" si="7"/>
        <v>-9.942493988548233E-2</v>
      </c>
      <c r="AU123" s="235"/>
      <c r="AV123" s="531"/>
      <c r="AW123" s="136">
        <f t="shared" si="8"/>
        <v>-4.8477369741510932E-3</v>
      </c>
      <c r="AX123" s="137">
        <f t="shared" si="9"/>
        <v>-4.6420255675964812E-3</v>
      </c>
      <c r="AY123" s="138">
        <f t="shared" si="10"/>
        <v>-8.3558503215387433E-3</v>
      </c>
      <c r="AZ123" s="252">
        <f t="shared" si="11"/>
        <v>-5.9593486195099625E-2</v>
      </c>
      <c r="BA123" s="252">
        <f t="shared" si="12"/>
        <v>-4.1571187236407327E-2</v>
      </c>
      <c r="BB123" s="253">
        <f t="shared" si="13"/>
        <v>-4.3942045604568998E-2</v>
      </c>
      <c r="BC123" s="235"/>
      <c r="BD123" s="531"/>
      <c r="BE123" s="136">
        <f t="shared" si="14"/>
        <v>1.6227766157423204E-2</v>
      </c>
      <c r="BF123" s="137">
        <f t="shared" si="15"/>
        <v>1.7377850427483944E-2</v>
      </c>
      <c r="BG123" s="138">
        <f t="shared" si="16"/>
        <v>2.4780844817752144E-2</v>
      </c>
      <c r="BH123" s="252">
        <f t="shared" si="17"/>
        <v>1.9772760512682758E-2</v>
      </c>
      <c r="BI123" s="252">
        <f t="shared" si="18"/>
        <v>3.1168361995433019E-2</v>
      </c>
      <c r="BJ123" s="253">
        <f t="shared" si="19"/>
        <v>2.79647785377794E-2</v>
      </c>
      <c r="BK123" s="235"/>
      <c r="BL123" s="531"/>
      <c r="BM123" s="136">
        <f t="shared" si="20"/>
        <v>1.7375055017962358E-2</v>
      </c>
      <c r="BN123" s="137">
        <f t="shared" si="21"/>
        <v>1.8415475294626681E-2</v>
      </c>
      <c r="BO123" s="138">
        <f t="shared" si="22"/>
        <v>2.5069721282548866E-2</v>
      </c>
      <c r="BP123" s="252">
        <f t="shared" si="23"/>
        <v>6.8956396467339531E-2</v>
      </c>
      <c r="BQ123" s="252">
        <f t="shared" si="24"/>
        <v>5.7856985890840408E-2</v>
      </c>
      <c r="BR123" s="253">
        <f t="shared" si="25"/>
        <v>5.5923456786889265E-2</v>
      </c>
      <c r="BS123" s="235"/>
      <c r="BT123" s="531"/>
      <c r="BU123" s="136">
        <f t="shared" si="26"/>
        <v>-1.4106933662633041E-2</v>
      </c>
      <c r="BV123" s="137">
        <f t="shared" si="27"/>
        <v>-1.7833208862116683E-2</v>
      </c>
      <c r="BW123" s="138">
        <f t="shared" si="28"/>
        <v>-2.8124071420317708E-2</v>
      </c>
      <c r="BX123" s="252">
        <f t="shared" si="29"/>
        <v>-2.5751464099511536E-4</v>
      </c>
      <c r="BY123" s="252">
        <f t="shared" si="30"/>
        <v>-3.1016752509260273E-3</v>
      </c>
      <c r="BZ123" s="253">
        <f t="shared" si="31"/>
        <v>-8.5560242945224019E-3</v>
      </c>
      <c r="CA123" s="235"/>
      <c r="CB123" s="531"/>
      <c r="CC123" s="136">
        <f t="shared" si="32"/>
        <v>-5.718433521672249E-3</v>
      </c>
      <c r="CD123" s="137">
        <f t="shared" si="33"/>
        <v>-2.9512022445077699E-3</v>
      </c>
      <c r="CE123" s="138">
        <f t="shared" si="34"/>
        <v>1.5540422918007961E-2</v>
      </c>
      <c r="CF123" s="252">
        <f t="shared" si="35"/>
        <v>-4.6505856080431077E-2</v>
      </c>
      <c r="CG123" s="252">
        <f t="shared" si="36"/>
        <v>-4.7233767073130671E-2</v>
      </c>
      <c r="CH123" s="253">
        <f t="shared" si="37"/>
        <v>-5.060132940182001E-3</v>
      </c>
      <c r="CI123" s="235"/>
      <c r="CJ123" s="531"/>
      <c r="CK123" s="136">
        <f t="shared" si="38"/>
        <v>-4.4260791681389099E-2</v>
      </c>
      <c r="CL123" s="137">
        <f t="shared" si="39"/>
        <v>-5.0755536621662746E-2</v>
      </c>
      <c r="CM123" s="138">
        <f t="shared" si="40"/>
        <v>-7.2477779012247556E-2</v>
      </c>
      <c r="CN123" s="252">
        <f t="shared" si="41"/>
        <v>-3.4742764782619028E-2</v>
      </c>
      <c r="CO123" s="252">
        <f t="shared" si="42"/>
        <v>-2.7234330825237438E-2</v>
      </c>
      <c r="CP123" s="253">
        <f t="shared" si="43"/>
        <v>-6.9625888586831566E-2</v>
      </c>
      <c r="CQ123" s="235"/>
      <c r="CR123" s="531"/>
      <c r="CS123" s="136">
        <f t="shared" si="44"/>
        <v>-1.0050872550879006E-2</v>
      </c>
      <c r="CT123" s="137">
        <f t="shared" si="45"/>
        <v>-7.6694378604294042E-3</v>
      </c>
      <c r="CU123" s="138">
        <f t="shared" si="46"/>
        <v>6.4590604846109087E-3</v>
      </c>
      <c r="CV123" s="252">
        <f t="shared" si="47"/>
        <v>3.4078590378174983E-2</v>
      </c>
      <c r="CW123" s="252">
        <f t="shared" si="48"/>
        <v>3.7216263420708863E-2</v>
      </c>
      <c r="CX123" s="253">
        <f t="shared" si="49"/>
        <v>6.8551158372971649E-3</v>
      </c>
      <c r="CY123" s="235"/>
      <c r="CZ123" s="531"/>
      <c r="DA123" s="136">
        <f t="shared" si="50"/>
        <v>-1.2793005619283412E-2</v>
      </c>
      <c r="DB123" s="137">
        <f t="shared" si="51"/>
        <v>-1.3870637240526364E-2</v>
      </c>
      <c r="DC123" s="138">
        <f t="shared" si="52"/>
        <v>-2.0318051399027062E-2</v>
      </c>
      <c r="DD123" s="252">
        <f t="shared" si="53"/>
        <v>-3.3867629103269412E-3</v>
      </c>
      <c r="DE123" s="252">
        <f t="shared" si="54"/>
        <v>-8.9990079776237578E-3</v>
      </c>
      <c r="DF123" s="253">
        <f t="shared" si="55"/>
        <v>1.2280823366719332E-2</v>
      </c>
      <c r="DG123" s="235"/>
      <c r="DH123" s="531"/>
      <c r="DI123" s="136">
        <f t="shared" si="56"/>
        <v>6.3081299571928441E-3</v>
      </c>
      <c r="DJ123" s="137">
        <f t="shared" si="57"/>
        <v>4.950970883343609E-3</v>
      </c>
      <c r="DK123" s="138">
        <f t="shared" si="58"/>
        <v>-2.4675374469060661E-3</v>
      </c>
      <c r="DL123" s="252">
        <f t="shared" si="59"/>
        <v>-3.819836048656533E-2</v>
      </c>
      <c r="DM123" s="252">
        <f t="shared" si="60"/>
        <v>-3.7673337677174831E-2</v>
      </c>
      <c r="DN123" s="253">
        <f t="shared" si="61"/>
        <v>-1.4244614283808654E-3</v>
      </c>
      <c r="DO123" s="235"/>
      <c r="DP123" s="531"/>
      <c r="DQ123" s="420">
        <f t="shared" si="62"/>
        <v>1.0400309030515149E-2</v>
      </c>
      <c r="DR123" s="421">
        <f t="shared" si="63"/>
        <v>1.215611148307019E-2</v>
      </c>
      <c r="DS123" s="422">
        <f t="shared" si="64"/>
        <v>2.2087754116485985E-2</v>
      </c>
      <c r="DT123" s="252">
        <f t="shared" si="65"/>
        <v>-2.8175334295067731E-3</v>
      </c>
      <c r="DU123" s="252">
        <f t="shared" si="66"/>
        <v>3.6677043062520627E-3</v>
      </c>
      <c r="DV123" s="253">
        <f t="shared" si="67"/>
        <v>-8.6093717593874429E-3</v>
      </c>
      <c r="DW123" s="235"/>
      <c r="DX123" s="531"/>
      <c r="DY123" s="420">
        <f t="shared" si="68"/>
        <v>-3.9143949545542549E-3</v>
      </c>
      <c r="DZ123" s="421">
        <f t="shared" si="69"/>
        <v>-4.4963845328680769E-3</v>
      </c>
      <c r="EA123" s="422">
        <f t="shared" si="70"/>
        <v>-1.009944090440079E-2</v>
      </c>
      <c r="EB123" s="252">
        <f t="shared" si="71"/>
        <v>3.9380327225462398E-2</v>
      </c>
      <c r="EC123" s="252">
        <f t="shared" si="72"/>
        <v>3.768988855361035E-2</v>
      </c>
      <c r="ED123" s="253">
        <f t="shared" si="73"/>
        <v>-5.9326832177834486E-3</v>
      </c>
      <c r="EE123" s="235"/>
    </row>
    <row r="124" spans="1:135" ht="15.75" thickBot="1" x14ac:dyDescent="0.3">
      <c r="A124" s="139" t="s">
        <v>181</v>
      </c>
      <c r="B124" s="224" t="s">
        <v>231</v>
      </c>
      <c r="C124" s="613"/>
      <c r="D124" s="262" t="s">
        <v>208</v>
      </c>
      <c r="P124" s="617"/>
      <c r="Q124" s="6"/>
      <c r="R124" s="6"/>
      <c r="S124" s="6"/>
      <c r="T124" s="210"/>
      <c r="U124" s="210"/>
      <c r="V124" s="210"/>
      <c r="W124" s="235"/>
      <c r="X124" s="531"/>
      <c r="Y124" s="136">
        <f t="shared" si="74"/>
        <v>-3.4133959469341995E-3</v>
      </c>
      <c r="Z124" s="137">
        <f t="shared" si="74"/>
        <v>-4.1249783579126757E-3</v>
      </c>
      <c r="AA124" s="138">
        <f t="shared" si="74"/>
        <v>-1.0241712821461902E-2</v>
      </c>
      <c r="AB124" s="252">
        <f t="shared" si="0"/>
        <v>-3.9989897267499628E-3</v>
      </c>
      <c r="AC124" s="252">
        <f t="shared" si="0"/>
        <v>-5.518492220511444E-3</v>
      </c>
      <c r="AD124" s="253">
        <f t="shared" si="0"/>
        <v>-1.2513177076479733E-2</v>
      </c>
      <c r="AE124" s="235"/>
      <c r="AF124" s="531"/>
      <c r="AG124" s="136">
        <f t="shared" si="75"/>
        <v>6.1892831738642609E-3</v>
      </c>
      <c r="AH124" s="137">
        <f t="shared" si="75"/>
        <v>4.7520424445810991E-3</v>
      </c>
      <c r="AI124" s="138">
        <f t="shared" si="75"/>
        <v>-0.19033269497828567</v>
      </c>
      <c r="AJ124" s="252">
        <f t="shared" si="75"/>
        <v>7.6028988346504862E-3</v>
      </c>
      <c r="AK124" s="252">
        <f t="shared" si="75"/>
        <v>-3.1730798177635487E-2</v>
      </c>
      <c r="AL124" s="253">
        <f t="shared" si="75"/>
        <v>0.21687556415501422</v>
      </c>
      <c r="AM124" s="235"/>
      <c r="AN124" s="531"/>
      <c r="AO124" s="136">
        <f t="shared" si="2"/>
        <v>1.6515521782335233E-2</v>
      </c>
      <c r="AP124" s="137">
        <f t="shared" si="3"/>
        <v>1.6307204196097068E-2</v>
      </c>
      <c r="AQ124" s="138">
        <f t="shared" si="4"/>
        <v>0.24427540209052892</v>
      </c>
      <c r="AR124" s="252">
        <f t="shared" si="5"/>
        <v>7.5343465227662313E-3</v>
      </c>
      <c r="AS124" s="252">
        <f t="shared" si="6"/>
        <v>-3.1823107938144727E-3</v>
      </c>
      <c r="AT124" s="253">
        <f t="shared" si="7"/>
        <v>-0.17432929226357916</v>
      </c>
      <c r="AU124" s="235"/>
      <c r="AV124" s="531"/>
      <c r="AW124" s="136">
        <f t="shared" si="8"/>
        <v>-8.9328399102913576E-3</v>
      </c>
      <c r="AX124" s="137">
        <f t="shared" si="9"/>
        <v>-9.105468743197391E-3</v>
      </c>
      <c r="AY124" s="138">
        <f t="shared" si="10"/>
        <v>-1.1359661689552646E-2</v>
      </c>
      <c r="AZ124" s="252">
        <f t="shared" si="11"/>
        <v>-5.9593486195099625E-2</v>
      </c>
      <c r="BA124" s="252">
        <f t="shared" si="12"/>
        <v>-4.1571187236407327E-2</v>
      </c>
      <c r="BB124" s="253">
        <f t="shared" si="13"/>
        <v>-4.3942045604568998E-2</v>
      </c>
      <c r="BC124" s="235"/>
      <c r="BD124" s="531"/>
      <c r="BE124" s="136">
        <f t="shared" si="14"/>
        <v>1.640425293465762E-2</v>
      </c>
      <c r="BF124" s="137">
        <f t="shared" si="15"/>
        <v>1.7249784440046923E-2</v>
      </c>
      <c r="BG124" s="138">
        <f t="shared" si="16"/>
        <v>2.3589724280913323E-2</v>
      </c>
      <c r="BH124" s="252">
        <f t="shared" si="17"/>
        <v>1.9772760512682758E-2</v>
      </c>
      <c r="BI124" s="252">
        <f t="shared" si="18"/>
        <v>3.1168361995433019E-2</v>
      </c>
      <c r="BJ124" s="253">
        <f t="shared" si="19"/>
        <v>2.79647785377794E-2</v>
      </c>
      <c r="BK124" s="235"/>
      <c r="BL124" s="531"/>
      <c r="BM124" s="136">
        <f t="shared" si="20"/>
        <v>1.7534580596298099E-2</v>
      </c>
      <c r="BN124" s="137">
        <f t="shared" si="21"/>
        <v>1.8080965834527011E-2</v>
      </c>
      <c r="BO124" s="138">
        <f t="shared" si="22"/>
        <v>2.2378156051902753E-2</v>
      </c>
      <c r="BP124" s="252">
        <f t="shared" si="23"/>
        <v>6.8956396467339531E-2</v>
      </c>
      <c r="BQ124" s="252">
        <f t="shared" si="24"/>
        <v>5.7856985890840408E-2</v>
      </c>
      <c r="BR124" s="253">
        <f t="shared" si="25"/>
        <v>5.5923456786889265E-2</v>
      </c>
      <c r="BS124" s="235"/>
      <c r="BT124" s="531"/>
      <c r="BU124" s="136">
        <f t="shared" si="26"/>
        <v>-6.9859194904239447E-3</v>
      </c>
      <c r="BV124" s="137">
        <f t="shared" si="27"/>
        <v>-1.3192770642473801E-2</v>
      </c>
      <c r="BW124" s="138">
        <f t="shared" si="28"/>
        <v>-1.2171888699553966E-2</v>
      </c>
      <c r="BX124" s="252">
        <f t="shared" si="29"/>
        <v>-2.5751464099511536E-4</v>
      </c>
      <c r="BY124" s="252">
        <f t="shared" si="30"/>
        <v>-3.1016752509260273E-3</v>
      </c>
      <c r="BZ124" s="253">
        <f t="shared" si="31"/>
        <v>-8.5560242945224019E-3</v>
      </c>
      <c r="CA124" s="235"/>
      <c r="CB124" s="531"/>
      <c r="CC124" s="136">
        <f t="shared" si="32"/>
        <v>-5.8113770431614878E-3</v>
      </c>
      <c r="CD124" s="137">
        <f t="shared" si="33"/>
        <v>-4.029009562134719E-3</v>
      </c>
      <c r="CE124" s="138">
        <f t="shared" si="34"/>
        <v>1.0864264513399028E-2</v>
      </c>
      <c r="CF124" s="252">
        <f t="shared" si="35"/>
        <v>-4.6505856080431077E-2</v>
      </c>
      <c r="CG124" s="252">
        <f t="shared" si="36"/>
        <v>-4.7233767073130671E-2</v>
      </c>
      <c r="CH124" s="253">
        <f t="shared" si="37"/>
        <v>-5.060132940182001E-3</v>
      </c>
      <c r="CI124" s="235"/>
      <c r="CJ124" s="531"/>
      <c r="CK124" s="136">
        <f t="shared" si="38"/>
        <v>-1.7413503706242409E-2</v>
      </c>
      <c r="CL124" s="137">
        <f t="shared" si="39"/>
        <v>-1.9244279130237813E-2</v>
      </c>
      <c r="CM124" s="138">
        <f t="shared" si="40"/>
        <v>-3.4744094431373947E-2</v>
      </c>
      <c r="CN124" s="252">
        <f t="shared" si="41"/>
        <v>-3.4742764782619028E-2</v>
      </c>
      <c r="CO124" s="252">
        <f t="shared" si="42"/>
        <v>-2.7234330825237438E-2</v>
      </c>
      <c r="CP124" s="253">
        <f t="shared" si="43"/>
        <v>-6.9625888586831566E-2</v>
      </c>
      <c r="CQ124" s="235"/>
      <c r="CR124" s="531"/>
      <c r="CS124" s="136">
        <f t="shared" si="44"/>
        <v>-1.0527196502041564E-2</v>
      </c>
      <c r="CT124" s="137">
        <f t="shared" si="45"/>
        <v>-9.204412567512971E-3</v>
      </c>
      <c r="CU124" s="138">
        <f t="shared" si="46"/>
        <v>1.3664628006352566E-3</v>
      </c>
      <c r="CV124" s="252">
        <f t="shared" si="47"/>
        <v>3.4078590378174983E-2</v>
      </c>
      <c r="CW124" s="252">
        <f t="shared" si="48"/>
        <v>3.7216263420708863E-2</v>
      </c>
      <c r="CX124" s="253">
        <f t="shared" si="49"/>
        <v>6.8551158372971649E-3</v>
      </c>
      <c r="CY124" s="235"/>
      <c r="CZ124" s="531"/>
      <c r="DA124" s="136">
        <f t="shared" si="50"/>
        <v>2.6718827588631568E-3</v>
      </c>
      <c r="DB124" s="137">
        <f t="shared" si="51"/>
        <v>-1.5058770857140219E-2</v>
      </c>
      <c r="DC124" s="138">
        <f t="shared" si="52"/>
        <v>-1.8910747335330193E-2</v>
      </c>
      <c r="DD124" s="252">
        <f t="shared" si="53"/>
        <v>-3.3867629103269412E-3</v>
      </c>
      <c r="DE124" s="252">
        <f t="shared" si="54"/>
        <v>-8.9990079776237578E-3</v>
      </c>
      <c r="DF124" s="253">
        <f t="shared" si="55"/>
        <v>1.2280823366719332E-2</v>
      </c>
      <c r="DG124" s="235"/>
      <c r="DH124" s="531"/>
      <c r="DI124" s="136">
        <f t="shared" si="56"/>
        <v>2.3852235693346928E-2</v>
      </c>
      <c r="DJ124" s="137">
        <f t="shared" si="57"/>
        <v>3.5639201773020697E-3</v>
      </c>
      <c r="DK124" s="138">
        <f t="shared" si="58"/>
        <v>-3.813854084723751E-4</v>
      </c>
      <c r="DL124" s="252">
        <f t="shared" si="59"/>
        <v>-3.819836048656533E-2</v>
      </c>
      <c r="DM124" s="252">
        <f t="shared" si="60"/>
        <v>-3.7673337677174831E-2</v>
      </c>
      <c r="DN124" s="253">
        <f t="shared" si="61"/>
        <v>-1.4244614283808654E-3</v>
      </c>
      <c r="DO124" s="235"/>
      <c r="DP124" s="531"/>
      <c r="DQ124" s="420">
        <f t="shared" si="62"/>
        <v>9.924868188050686E-3</v>
      </c>
      <c r="DR124" s="421">
        <f t="shared" si="63"/>
        <v>1.1328250013059671E-2</v>
      </c>
      <c r="DS124" s="422">
        <f t="shared" si="64"/>
        <v>2.0596581679564855E-2</v>
      </c>
      <c r="DT124" s="252">
        <f t="shared" si="65"/>
        <v>-2.8175334295067731E-3</v>
      </c>
      <c r="DU124" s="252">
        <f t="shared" si="66"/>
        <v>3.6677043062520627E-3</v>
      </c>
      <c r="DV124" s="253">
        <f t="shared" si="67"/>
        <v>-8.6093717593874429E-3</v>
      </c>
      <c r="DW124" s="235"/>
      <c r="DX124" s="531"/>
      <c r="DY124" s="420">
        <f t="shared" si="68"/>
        <v>2.2385984308524422E-2</v>
      </c>
      <c r="DZ124" s="421">
        <f t="shared" si="69"/>
        <v>-2.3443214968617526E-3</v>
      </c>
      <c r="EA124" s="422">
        <f t="shared" si="70"/>
        <v>-6.6819433850227204E-3</v>
      </c>
      <c r="EB124" s="252">
        <f t="shared" si="71"/>
        <v>3.9380327225462398E-2</v>
      </c>
      <c r="EC124" s="252">
        <f t="shared" si="72"/>
        <v>3.768988855361035E-2</v>
      </c>
      <c r="ED124" s="253">
        <f t="shared" si="73"/>
        <v>-5.9326832177834486E-3</v>
      </c>
      <c r="EE124" s="235"/>
    </row>
    <row r="125" spans="1:135" ht="15.75" thickBot="1" x14ac:dyDescent="0.3">
      <c r="A125" s="139" t="s">
        <v>182</v>
      </c>
      <c r="B125" s="224" t="s">
        <v>232</v>
      </c>
      <c r="C125" s="613"/>
      <c r="D125" s="262" t="s">
        <v>208</v>
      </c>
      <c r="P125" s="617"/>
      <c r="Q125" s="6"/>
      <c r="R125" s="6"/>
      <c r="S125" s="6"/>
      <c r="T125" s="206"/>
      <c r="U125" s="206"/>
      <c r="V125" s="206"/>
      <c r="W125" s="235"/>
      <c r="X125" s="531"/>
      <c r="Y125" s="136">
        <f t="shared" si="74"/>
        <v>-5.3564493904835727E-3</v>
      </c>
      <c r="Z125" s="137">
        <f t="shared" si="74"/>
        <v>-7.2899486533576927E-3</v>
      </c>
      <c r="AA125" s="138">
        <f t="shared" si="74"/>
        <v>-1.455121670499205E-2</v>
      </c>
      <c r="AB125" s="82">
        <f t="shared" si="0"/>
        <v>-3.9989897267499628E-3</v>
      </c>
      <c r="AC125" s="82">
        <f t="shared" si="0"/>
        <v>-5.518492220511444E-3</v>
      </c>
      <c r="AD125" s="166">
        <f t="shared" si="0"/>
        <v>-1.2513177076479733E-2</v>
      </c>
      <c r="AE125" s="235"/>
      <c r="AF125" s="531"/>
      <c r="AG125" s="136">
        <f t="shared" si="75"/>
        <v>2.1618120400396764E-3</v>
      </c>
      <c r="AH125" s="137">
        <f t="shared" si="75"/>
        <v>-1.7559129016290181E-3</v>
      </c>
      <c r="AI125" s="138">
        <f t="shared" si="75"/>
        <v>0.15644569300120736</v>
      </c>
      <c r="AJ125" s="82">
        <f t="shared" si="75"/>
        <v>7.6028988346504862E-3</v>
      </c>
      <c r="AK125" s="82">
        <f t="shared" si="75"/>
        <v>-3.1730798177635487E-2</v>
      </c>
      <c r="AL125" s="166">
        <f t="shared" si="75"/>
        <v>-0.1560769100198503</v>
      </c>
      <c r="AM125" s="235"/>
      <c r="AN125" s="531"/>
      <c r="AO125" s="136">
        <f t="shared" si="2"/>
        <v>1.6239146508637677E-2</v>
      </c>
      <c r="AP125" s="137">
        <f t="shared" si="3"/>
        <v>1.6084629142350738E-2</v>
      </c>
      <c r="AQ125" s="138">
        <f t="shared" si="4"/>
        <v>-0.13814926736262981</v>
      </c>
      <c r="AR125" s="82">
        <f t="shared" si="5"/>
        <v>7.5343465227662313E-3</v>
      </c>
      <c r="AS125" s="82">
        <f t="shared" si="6"/>
        <v>-3.1823107938144727E-3</v>
      </c>
      <c r="AT125" s="166">
        <f t="shared" si="7"/>
        <v>0.19055695976591883</v>
      </c>
      <c r="AU125" s="235"/>
      <c r="AV125" s="531"/>
      <c r="AW125" s="136">
        <f t="shared" si="8"/>
        <v>-1.04866608732582E-2</v>
      </c>
      <c r="AX125" s="137">
        <f t="shared" si="9"/>
        <v>-1.0905252577986279E-2</v>
      </c>
      <c r="AY125" s="138">
        <f t="shared" si="10"/>
        <v>-1.3459449730413178E-2</v>
      </c>
      <c r="AZ125" s="82">
        <f t="shared" si="11"/>
        <v>-5.9593486195099625E-2</v>
      </c>
      <c r="BA125" s="82">
        <f t="shared" si="12"/>
        <v>-4.1571187236407327E-2</v>
      </c>
      <c r="BB125" s="166">
        <f t="shared" si="13"/>
        <v>-4.3942045604568998E-2</v>
      </c>
      <c r="BC125" s="235"/>
      <c r="BD125" s="531"/>
      <c r="BE125" s="136">
        <f t="shared" si="14"/>
        <v>1.8053086313005787E-2</v>
      </c>
      <c r="BF125" s="137">
        <f t="shared" si="15"/>
        <v>2.0019087321186613E-2</v>
      </c>
      <c r="BG125" s="138">
        <f t="shared" si="16"/>
        <v>2.8937372034579426E-2</v>
      </c>
      <c r="BH125" s="82">
        <f t="shared" si="17"/>
        <v>1.9772760512682758E-2</v>
      </c>
      <c r="BI125" s="82">
        <f t="shared" si="18"/>
        <v>3.1168361995433019E-2</v>
      </c>
      <c r="BJ125" s="166">
        <f t="shared" si="19"/>
        <v>2.79647785377794E-2</v>
      </c>
      <c r="BK125" s="235"/>
      <c r="BL125" s="531"/>
      <c r="BM125" s="136">
        <f t="shared" si="20"/>
        <v>1.834336328015998E-2</v>
      </c>
      <c r="BN125" s="137">
        <f t="shared" si="21"/>
        <v>2.012014894846996E-2</v>
      </c>
      <c r="BO125" s="138">
        <f t="shared" si="22"/>
        <v>2.5555843057826516E-2</v>
      </c>
      <c r="BP125" s="82">
        <f t="shared" si="23"/>
        <v>6.8956396467339531E-2</v>
      </c>
      <c r="BQ125" s="82">
        <f t="shared" si="24"/>
        <v>5.7856985890840408E-2</v>
      </c>
      <c r="BR125" s="166">
        <f t="shared" si="25"/>
        <v>5.5923456786889265E-2</v>
      </c>
      <c r="BS125" s="235"/>
      <c r="BT125" s="531"/>
      <c r="BU125" s="136">
        <f t="shared" si="26"/>
        <v>-2.5483287567686724E-2</v>
      </c>
      <c r="BV125" s="137">
        <f t="shared" si="27"/>
        <v>-2.3777652069401672E-2</v>
      </c>
      <c r="BW125" s="138">
        <f t="shared" si="28"/>
        <v>-6.6912110067700883E-2</v>
      </c>
      <c r="BX125" s="82">
        <f t="shared" si="29"/>
        <v>-2.5751464099511536E-4</v>
      </c>
      <c r="BY125" s="82">
        <f t="shared" si="30"/>
        <v>-3.1016752509260273E-3</v>
      </c>
      <c r="BZ125" s="166">
        <f t="shared" si="31"/>
        <v>-8.5560242945224019E-3</v>
      </c>
      <c r="CA125" s="235"/>
      <c r="CB125" s="531"/>
      <c r="CC125" s="136">
        <f t="shared" si="32"/>
        <v>-6.6529628095526286E-4</v>
      </c>
      <c r="CD125" s="137">
        <f t="shared" si="33"/>
        <v>4.0623152607856816E-3</v>
      </c>
      <c r="CE125" s="138">
        <f t="shared" si="34"/>
        <v>2.3000029219236873E-2</v>
      </c>
      <c r="CF125" s="82">
        <f t="shared" si="35"/>
        <v>-4.6505856080431077E-2</v>
      </c>
      <c r="CG125" s="82">
        <f t="shared" si="36"/>
        <v>-4.7233767073130671E-2</v>
      </c>
      <c r="CH125" s="166">
        <f t="shared" si="37"/>
        <v>-5.060132940182001E-3</v>
      </c>
      <c r="CI125" s="235"/>
      <c r="CJ125" s="531"/>
      <c r="CK125" s="136">
        <f t="shared" si="38"/>
        <v>-2.3536761301349317E-2</v>
      </c>
      <c r="CL125" s="137">
        <f t="shared" si="39"/>
        <v>-2.824881717650336E-2</v>
      </c>
      <c r="CM125" s="138">
        <f t="shared" si="40"/>
        <v>-4.9637870637185125E-2</v>
      </c>
      <c r="CN125" s="82">
        <f t="shared" si="41"/>
        <v>-3.4742764782619028E-2</v>
      </c>
      <c r="CO125" s="82">
        <f t="shared" si="42"/>
        <v>-2.7234330825237438E-2</v>
      </c>
      <c r="CP125" s="166">
        <f t="shared" si="43"/>
        <v>-6.9625888586831566E-2</v>
      </c>
      <c r="CQ125" s="235"/>
      <c r="CR125" s="531"/>
      <c r="CS125" s="136">
        <f t="shared" si="44"/>
        <v>-8.2932268319047212E-3</v>
      </c>
      <c r="CT125" s="137">
        <f t="shared" si="45"/>
        <v>-4.6647955348407787E-3</v>
      </c>
      <c r="CU125" s="138">
        <f t="shared" si="46"/>
        <v>1.1030605447843836E-2</v>
      </c>
      <c r="CV125" s="82">
        <f t="shared" si="47"/>
        <v>3.4078590378174983E-2</v>
      </c>
      <c r="CW125" s="82">
        <f t="shared" si="48"/>
        <v>3.7216263420708863E-2</v>
      </c>
      <c r="CX125" s="166">
        <f t="shared" si="49"/>
        <v>6.8551158372971649E-3</v>
      </c>
      <c r="CY125" s="235"/>
      <c r="CZ125" s="531"/>
      <c r="DA125" s="136">
        <f t="shared" si="50"/>
        <v>-1.7003897724831161E-2</v>
      </c>
      <c r="DB125" s="137">
        <f t="shared" si="51"/>
        <v>-1.8268415343684924E-2</v>
      </c>
      <c r="DC125" s="138">
        <f t="shared" si="52"/>
        <v>-2.4002559611814862E-2</v>
      </c>
      <c r="DD125" s="82">
        <f t="shared" si="53"/>
        <v>-3.3867629103269412E-3</v>
      </c>
      <c r="DE125" s="82">
        <f t="shared" si="54"/>
        <v>-8.9990079776237578E-3</v>
      </c>
      <c r="DF125" s="166">
        <f t="shared" si="55"/>
        <v>1.2280823366719332E-2</v>
      </c>
      <c r="DG125" s="235"/>
      <c r="DH125" s="531"/>
      <c r="DI125" s="136">
        <f t="shared" si="56"/>
        <v>1.9404632787731412E-3</v>
      </c>
      <c r="DJ125" s="137">
        <f t="shared" si="57"/>
        <v>5.9835511827719811E-4</v>
      </c>
      <c r="DK125" s="138">
        <f t="shared" si="58"/>
        <v>-6.1490693756478948E-3</v>
      </c>
      <c r="DL125" s="82">
        <f t="shared" si="59"/>
        <v>-3.819836048656533E-2</v>
      </c>
      <c r="DM125" s="82">
        <f t="shared" si="60"/>
        <v>-3.7673337677174831E-2</v>
      </c>
      <c r="DN125" s="166">
        <f t="shared" si="61"/>
        <v>-1.4244614283808654E-3</v>
      </c>
      <c r="DO125" s="235"/>
      <c r="DP125" s="531"/>
      <c r="DQ125" s="420">
        <f t="shared" si="62"/>
        <v>1.2049223618153053E-2</v>
      </c>
      <c r="DR125" s="421">
        <f t="shared" si="63"/>
        <v>1.5049519462534498E-2</v>
      </c>
      <c r="DS125" s="422">
        <f t="shared" si="64"/>
        <v>2.5865579178250105E-2</v>
      </c>
      <c r="DT125" s="82">
        <f t="shared" si="65"/>
        <v>-2.8175334295067731E-3</v>
      </c>
      <c r="DU125" s="82">
        <f t="shared" si="66"/>
        <v>3.6677043062520627E-3</v>
      </c>
      <c r="DV125" s="166">
        <f t="shared" si="67"/>
        <v>-8.6093717593874429E-3</v>
      </c>
      <c r="DW125" s="235"/>
      <c r="DX125" s="531"/>
      <c r="DY125" s="420">
        <f t="shared" si="68"/>
        <v>-5.8132541944683341E-3</v>
      </c>
      <c r="DZ125" s="421">
        <f t="shared" si="69"/>
        <v>-6.4403304901985451E-3</v>
      </c>
      <c r="EA125" s="422">
        <f t="shared" si="70"/>
        <v>-1.164269066500959E-2</v>
      </c>
      <c r="EB125" s="82">
        <f t="shared" si="71"/>
        <v>3.9380327225462398E-2</v>
      </c>
      <c r="EC125" s="82">
        <f t="shared" si="72"/>
        <v>3.768988855361035E-2</v>
      </c>
      <c r="ED125" s="166">
        <f t="shared" si="73"/>
        <v>-5.9326832177834486E-3</v>
      </c>
      <c r="EE125" s="235"/>
    </row>
    <row r="126" spans="1:135" ht="15.75" thickBot="1" x14ac:dyDescent="0.3">
      <c r="A126" s="139" t="s">
        <v>183</v>
      </c>
      <c r="B126" s="224" t="s">
        <v>233</v>
      </c>
      <c r="C126" s="613"/>
      <c r="D126" s="262" t="s">
        <v>208</v>
      </c>
      <c r="P126" s="617"/>
      <c r="Q126" s="6"/>
      <c r="R126" s="6"/>
      <c r="S126" s="6"/>
      <c r="T126" s="210"/>
      <c r="U126" s="210"/>
      <c r="V126" s="210"/>
      <c r="W126" s="235"/>
      <c r="X126" s="531"/>
      <c r="Y126" s="136">
        <f t="shared" si="74"/>
        <v>-4.0056063205497769E-3</v>
      </c>
      <c r="Z126" s="137">
        <f t="shared" si="74"/>
        <v>-5.5481502940313157E-3</v>
      </c>
      <c r="AA126" s="138">
        <f t="shared" si="74"/>
        <v>-1.2481730878072134E-2</v>
      </c>
      <c r="AB126" s="252">
        <f t="shared" si="0"/>
        <v>-3.9989897267499628E-3</v>
      </c>
      <c r="AC126" s="252">
        <f t="shared" si="0"/>
        <v>-5.518492220511444E-3</v>
      </c>
      <c r="AD126" s="253">
        <f t="shared" si="0"/>
        <v>-1.2513177076479733E-2</v>
      </c>
      <c r="AE126" s="235"/>
      <c r="AF126" s="531"/>
      <c r="AG126" s="136">
        <f t="shared" si="75"/>
        <v>-9.7667565735932077E-2</v>
      </c>
      <c r="AH126" s="137">
        <f t="shared" si="75"/>
        <v>-9.4598632232037669E-2</v>
      </c>
      <c r="AI126" s="138">
        <f t="shared" si="75"/>
        <v>-5.0317750109750928E-3</v>
      </c>
      <c r="AJ126" s="252">
        <f t="shared" si="75"/>
        <v>7.6028988346504862E-3</v>
      </c>
      <c r="AK126" s="252">
        <f t="shared" si="75"/>
        <v>-3.1730798177635487E-2</v>
      </c>
      <c r="AL126" s="253">
        <f t="shared" si="75"/>
        <v>-6.6341938372925929E-2</v>
      </c>
      <c r="AM126" s="235"/>
      <c r="AN126" s="531"/>
      <c r="AO126" s="136">
        <f t="shared" si="2"/>
        <v>1.7265308518880713E-2</v>
      </c>
      <c r="AP126" s="137">
        <f t="shared" si="3"/>
        <v>1.6970082287998772E-2</v>
      </c>
      <c r="AQ126" s="138">
        <f t="shared" si="4"/>
        <v>-4.4780013037211214E-2</v>
      </c>
      <c r="AR126" s="252">
        <f t="shared" si="5"/>
        <v>7.5343465227662313E-3</v>
      </c>
      <c r="AS126" s="252">
        <f t="shared" si="6"/>
        <v>-3.1823107938144727E-3</v>
      </c>
      <c r="AT126" s="253">
        <f t="shared" si="7"/>
        <v>7.6131133631601594E-2</v>
      </c>
      <c r="AU126" s="235"/>
      <c r="AV126" s="531"/>
      <c r="AW126" s="136">
        <f t="shared" si="8"/>
        <v>-8.7811601853180193E-3</v>
      </c>
      <c r="AX126" s="137">
        <f t="shared" si="9"/>
        <v>-9.4905167887312913E-3</v>
      </c>
      <c r="AY126" s="138">
        <f t="shared" si="10"/>
        <v>-1.0696485851072501E-2</v>
      </c>
      <c r="AZ126" s="252">
        <f t="shared" si="11"/>
        <v>-5.9593486195099625E-2</v>
      </c>
      <c r="BA126" s="252">
        <f t="shared" si="12"/>
        <v>-4.1571187236407327E-2</v>
      </c>
      <c r="BB126" s="253">
        <f t="shared" si="13"/>
        <v>-4.3942045604568998E-2</v>
      </c>
      <c r="BC126" s="235"/>
      <c r="BD126" s="531"/>
      <c r="BE126" s="136">
        <f t="shared" si="14"/>
        <v>1.8035827960154186E-2</v>
      </c>
      <c r="BF126" s="137">
        <f t="shared" si="15"/>
        <v>1.9801369326047872E-2</v>
      </c>
      <c r="BG126" s="138">
        <f t="shared" si="16"/>
        <v>2.9019307558847657E-2</v>
      </c>
      <c r="BH126" s="252">
        <f t="shared" si="17"/>
        <v>1.9772760512682758E-2</v>
      </c>
      <c r="BI126" s="252">
        <f t="shared" si="18"/>
        <v>3.1168361995433019E-2</v>
      </c>
      <c r="BJ126" s="253">
        <f t="shared" si="19"/>
        <v>2.79647785377794E-2</v>
      </c>
      <c r="BK126" s="235"/>
      <c r="BL126" s="531"/>
      <c r="BM126" s="136">
        <f t="shared" si="20"/>
        <v>1.8386979372993533E-2</v>
      </c>
      <c r="BN126" s="137">
        <f t="shared" si="21"/>
        <v>1.9775915423178057E-2</v>
      </c>
      <c r="BO126" s="138">
        <f t="shared" si="22"/>
        <v>2.7574047769089335E-2</v>
      </c>
      <c r="BP126" s="252">
        <f t="shared" si="23"/>
        <v>6.8956396467339531E-2</v>
      </c>
      <c r="BQ126" s="252">
        <f t="shared" si="24"/>
        <v>5.7856985890840408E-2</v>
      </c>
      <c r="BR126" s="253">
        <f t="shared" si="25"/>
        <v>5.5923456786889265E-2</v>
      </c>
      <c r="BS126" s="235"/>
      <c r="BT126" s="531"/>
      <c r="BU126" s="136">
        <f t="shared" si="26"/>
        <v>3.7266467858331986E-3</v>
      </c>
      <c r="BV126" s="137">
        <f t="shared" si="27"/>
        <v>2.9254900855058643E-3</v>
      </c>
      <c r="BW126" s="138">
        <f t="shared" si="28"/>
        <v>-3.1513255905428416E-3</v>
      </c>
      <c r="BX126" s="252">
        <f t="shared" si="29"/>
        <v>-2.5751464099511536E-4</v>
      </c>
      <c r="BY126" s="252">
        <f t="shared" si="30"/>
        <v>-3.1016752509260273E-3</v>
      </c>
      <c r="BZ126" s="253">
        <f t="shared" si="31"/>
        <v>-8.5560242945224019E-3</v>
      </c>
      <c r="CA126" s="235"/>
      <c r="CB126" s="531"/>
      <c r="CC126" s="136">
        <f t="shared" si="32"/>
        <v>-1.4922294413554379E-2</v>
      </c>
      <c r="CD126" s="137">
        <f t="shared" si="33"/>
        <v>-7.9058811641309866E-3</v>
      </c>
      <c r="CE126" s="138">
        <f t="shared" si="34"/>
        <v>-7.6237465183883781E-3</v>
      </c>
      <c r="CF126" s="252">
        <f t="shared" si="35"/>
        <v>-4.6505856080431077E-2</v>
      </c>
      <c r="CG126" s="252">
        <f t="shared" si="36"/>
        <v>-4.7233767073130671E-2</v>
      </c>
      <c r="CH126" s="253">
        <f t="shared" si="37"/>
        <v>-5.060132940182001E-3</v>
      </c>
      <c r="CI126" s="235"/>
      <c r="CJ126" s="531"/>
      <c r="CK126" s="136">
        <f t="shared" si="38"/>
        <v>-1.9679629523034554E-2</v>
      </c>
      <c r="CL126" s="137">
        <f t="shared" si="39"/>
        <v>-2.3869313517123812E-2</v>
      </c>
      <c r="CM126" s="138">
        <f t="shared" si="40"/>
        <v>-4.0799135233244438E-2</v>
      </c>
      <c r="CN126" s="252">
        <f t="shared" si="41"/>
        <v>-3.4742764782619028E-2</v>
      </c>
      <c r="CO126" s="252">
        <f t="shared" si="42"/>
        <v>-2.7234330825237438E-2</v>
      </c>
      <c r="CP126" s="253">
        <f t="shared" si="43"/>
        <v>-6.9625888586831566E-2</v>
      </c>
      <c r="CQ126" s="235"/>
      <c r="CR126" s="531"/>
      <c r="CS126" s="136">
        <f t="shared" si="44"/>
        <v>-8.3546663544368065E-3</v>
      </c>
      <c r="CT126" s="137">
        <f t="shared" si="45"/>
        <v>-5.3486741858010979E-3</v>
      </c>
      <c r="CU126" s="138">
        <f t="shared" si="46"/>
        <v>8.6614836169298121E-3</v>
      </c>
      <c r="CV126" s="252">
        <f t="shared" si="47"/>
        <v>3.4078590378174983E-2</v>
      </c>
      <c r="CW126" s="252">
        <f t="shared" si="48"/>
        <v>3.7216263420708863E-2</v>
      </c>
      <c r="CX126" s="253">
        <f t="shared" si="49"/>
        <v>6.8551158372971649E-3</v>
      </c>
      <c r="CY126" s="235"/>
      <c r="CZ126" s="531"/>
      <c r="DA126" s="136">
        <f t="shared" si="50"/>
        <v>-1.413760228700848E-2</v>
      </c>
      <c r="DB126" s="137">
        <f t="shared" si="51"/>
        <v>-1.5309359069619858E-2</v>
      </c>
      <c r="DC126" s="138">
        <f t="shared" si="52"/>
        <v>-2.0951602925093592E-2</v>
      </c>
      <c r="DD126" s="252">
        <f t="shared" si="53"/>
        <v>-3.3867629103269412E-3</v>
      </c>
      <c r="DE126" s="252">
        <f t="shared" si="54"/>
        <v>-8.9990079776237578E-3</v>
      </c>
      <c r="DF126" s="253">
        <f t="shared" si="55"/>
        <v>1.2280823366719332E-2</v>
      </c>
      <c r="DG126" s="235"/>
      <c r="DH126" s="531"/>
      <c r="DI126" s="136">
        <f t="shared" si="56"/>
        <v>4.5788564722006823E-3</v>
      </c>
      <c r="DJ126" s="137">
        <f t="shared" si="57"/>
        <v>3.2749356922032432E-3</v>
      </c>
      <c r="DK126" s="138">
        <f t="shared" si="58"/>
        <v>9.3253388260821886E-4</v>
      </c>
      <c r="DL126" s="252">
        <f t="shared" si="59"/>
        <v>-3.819836048656533E-2</v>
      </c>
      <c r="DM126" s="252">
        <f t="shared" si="60"/>
        <v>-3.7673337677174831E-2</v>
      </c>
      <c r="DN126" s="253">
        <f t="shared" si="61"/>
        <v>-1.4244614283808654E-3</v>
      </c>
      <c r="DO126" s="235"/>
      <c r="DP126" s="531"/>
      <c r="DQ126" s="420">
        <f t="shared" si="62"/>
        <v>1.2325470176735321E-2</v>
      </c>
      <c r="DR126" s="421">
        <f t="shared" si="63"/>
        <v>1.4652242170873641E-2</v>
      </c>
      <c r="DS126" s="422">
        <f t="shared" si="64"/>
        <v>2.9997273558534446E-2</v>
      </c>
      <c r="DT126" s="252">
        <f t="shared" si="65"/>
        <v>-2.8175334295067731E-3</v>
      </c>
      <c r="DU126" s="252">
        <f t="shared" si="66"/>
        <v>3.6677043062520627E-3</v>
      </c>
      <c r="DV126" s="253">
        <f t="shared" si="67"/>
        <v>-8.6093717593874429E-3</v>
      </c>
      <c r="DW126" s="235"/>
      <c r="DX126" s="531"/>
      <c r="DY126" s="420">
        <f t="shared" si="68"/>
        <v>-3.4600061094555148E-3</v>
      </c>
      <c r="DZ126" s="421">
        <f t="shared" si="69"/>
        <v>-4.2989954451606149E-3</v>
      </c>
      <c r="EA126" s="422">
        <f t="shared" si="70"/>
        <v>-3.496509011003672E-3</v>
      </c>
      <c r="EB126" s="252">
        <f t="shared" si="71"/>
        <v>3.9380327225462398E-2</v>
      </c>
      <c r="EC126" s="252">
        <f t="shared" si="72"/>
        <v>3.768988855361035E-2</v>
      </c>
      <c r="ED126" s="253">
        <f t="shared" si="73"/>
        <v>-5.9326832177834486E-3</v>
      </c>
      <c r="EE126" s="235"/>
    </row>
    <row r="127" spans="1:135" ht="15.75" thickBot="1" x14ac:dyDescent="0.3">
      <c r="A127" s="139" t="s">
        <v>184</v>
      </c>
      <c r="B127" s="224" t="s">
        <v>234</v>
      </c>
      <c r="C127" s="613"/>
      <c r="D127" s="262" t="s">
        <v>208</v>
      </c>
      <c r="P127" s="617"/>
      <c r="Q127" s="6"/>
      <c r="R127" s="6"/>
      <c r="S127" s="6"/>
      <c r="T127" s="210"/>
      <c r="U127" s="210"/>
      <c r="V127" s="210"/>
      <c r="W127" s="235"/>
      <c r="X127" s="531"/>
      <c r="Y127" s="136">
        <f t="shared" ref="Y127:AA128" si="76">+(Y13-Q13)/Q13</f>
        <v>-3.4784549904894797E-3</v>
      </c>
      <c r="Z127" s="137">
        <f t="shared" si="76"/>
        <v>-5.1363150229436104E-3</v>
      </c>
      <c r="AA127" s="138">
        <f t="shared" si="76"/>
        <v>-1.2705932808672342E-2</v>
      </c>
      <c r="AB127" s="252">
        <f t="shared" si="0"/>
        <v>-3.9989897267499628E-3</v>
      </c>
      <c r="AC127" s="252">
        <f t="shared" si="0"/>
        <v>-5.518492220511444E-3</v>
      </c>
      <c r="AD127" s="253">
        <f t="shared" si="0"/>
        <v>-1.2513177076479733E-2</v>
      </c>
      <c r="AE127" s="235"/>
      <c r="AF127" s="531"/>
      <c r="AG127" s="136">
        <f t="shared" si="75"/>
        <v>8.8668847087036637E-3</v>
      </c>
      <c r="AH127" s="137">
        <f t="shared" si="75"/>
        <v>4.1667219787565168E-3</v>
      </c>
      <c r="AI127" s="138">
        <f t="shared" si="75"/>
        <v>3.9169005451510268E-3</v>
      </c>
      <c r="AJ127" s="252">
        <f t="shared" si="75"/>
        <v>7.6028988346504862E-3</v>
      </c>
      <c r="AK127" s="252">
        <f t="shared" si="75"/>
        <v>-3.1730798177635487E-2</v>
      </c>
      <c r="AL127" s="253">
        <f t="shared" si="75"/>
        <v>-2.480634245584936E-2</v>
      </c>
      <c r="AM127" s="235"/>
      <c r="AN127" s="531"/>
      <c r="AO127" s="136">
        <f t="shared" si="2"/>
        <v>2.3680077986364796E-2</v>
      </c>
      <c r="AP127" s="137">
        <f t="shared" si="3"/>
        <v>2.2948703768247099E-2</v>
      </c>
      <c r="AQ127" s="138">
        <f t="shared" si="4"/>
        <v>3.0073951777564107E-3</v>
      </c>
      <c r="AR127" s="252">
        <f t="shared" si="5"/>
        <v>7.5343465227662313E-3</v>
      </c>
      <c r="AS127" s="252">
        <f t="shared" si="6"/>
        <v>-3.1823107938144727E-3</v>
      </c>
      <c r="AT127" s="253">
        <f t="shared" si="7"/>
        <v>3.0296393449973529E-2</v>
      </c>
      <c r="AU127" s="235"/>
      <c r="AV127" s="531"/>
      <c r="AW127" s="136">
        <f t="shared" si="8"/>
        <v>-2.2284966683393218E-3</v>
      </c>
      <c r="AX127" s="137">
        <f t="shared" si="9"/>
        <v>-3.8654750449349431E-3</v>
      </c>
      <c r="AY127" s="138">
        <f t="shared" si="10"/>
        <v>-8.9062032593864634E-3</v>
      </c>
      <c r="AZ127" s="252">
        <f t="shared" si="11"/>
        <v>-5.9593486195099625E-2</v>
      </c>
      <c r="BA127" s="252">
        <f t="shared" si="12"/>
        <v>-4.1571187236407327E-2</v>
      </c>
      <c r="BB127" s="253">
        <f t="shared" si="13"/>
        <v>-4.3942045604568998E-2</v>
      </c>
      <c r="BC127" s="235"/>
      <c r="BD127" s="531"/>
      <c r="BE127" s="136">
        <f t="shared" si="14"/>
        <v>2.3637858192669163E-2</v>
      </c>
      <c r="BF127" s="137">
        <f t="shared" si="15"/>
        <v>2.4204347040077106E-2</v>
      </c>
      <c r="BG127" s="138">
        <f t="shared" si="16"/>
        <v>2.9206791360453861E-2</v>
      </c>
      <c r="BH127" s="252">
        <f t="shared" si="17"/>
        <v>1.9772760512682758E-2</v>
      </c>
      <c r="BI127" s="252">
        <f t="shared" si="18"/>
        <v>3.1168361995433019E-2</v>
      </c>
      <c r="BJ127" s="253">
        <f t="shared" si="19"/>
        <v>2.79647785377794E-2</v>
      </c>
      <c r="BK127" s="235"/>
      <c r="BL127" s="531"/>
      <c r="BM127" s="136">
        <f t="shared" si="20"/>
        <v>2.1690078434171138E-2</v>
      </c>
      <c r="BN127" s="137">
        <f t="shared" si="21"/>
        <v>2.2351529601201032E-2</v>
      </c>
      <c r="BO127" s="138">
        <f t="shared" si="22"/>
        <v>2.6417611904574013E-2</v>
      </c>
      <c r="BP127" s="252">
        <f t="shared" si="23"/>
        <v>6.8956396467339531E-2</v>
      </c>
      <c r="BQ127" s="252">
        <f t="shared" si="24"/>
        <v>5.7856985890840408E-2</v>
      </c>
      <c r="BR127" s="253">
        <f t="shared" si="25"/>
        <v>5.5923456786889265E-2</v>
      </c>
      <c r="BS127" s="235"/>
      <c r="BT127" s="531"/>
      <c r="BU127" s="136">
        <f t="shared" si="26"/>
        <v>-3.6597447822141892E-3</v>
      </c>
      <c r="BV127" s="137">
        <f t="shared" si="27"/>
        <v>4.9603181634480182E-3</v>
      </c>
      <c r="BW127" s="138">
        <f t="shared" si="28"/>
        <v>-1.6199746036812943E-2</v>
      </c>
      <c r="BX127" s="252">
        <f t="shared" si="29"/>
        <v>-2.5751464099511536E-4</v>
      </c>
      <c r="BY127" s="252">
        <f t="shared" si="30"/>
        <v>-3.1016752509260273E-3</v>
      </c>
      <c r="BZ127" s="253">
        <f t="shared" si="31"/>
        <v>-8.5560242945224019E-3</v>
      </c>
      <c r="CA127" s="235"/>
      <c r="CB127" s="531"/>
      <c r="CC127" s="136">
        <f t="shared" si="32"/>
        <v>-6.0397630464736366E-3</v>
      </c>
      <c r="CD127" s="137">
        <f t="shared" si="33"/>
        <v>-2.0314434464847684E-3</v>
      </c>
      <c r="CE127" s="138">
        <f t="shared" si="34"/>
        <v>1.5246298192258943E-2</v>
      </c>
      <c r="CF127" s="252">
        <f t="shared" si="35"/>
        <v>-4.6505856080431077E-2</v>
      </c>
      <c r="CG127" s="252">
        <f t="shared" si="36"/>
        <v>-4.7233767073130671E-2</v>
      </c>
      <c r="CH127" s="253">
        <f t="shared" si="37"/>
        <v>-5.060132940182001E-3</v>
      </c>
      <c r="CI127" s="235"/>
      <c r="CJ127" s="531"/>
      <c r="CK127" s="136">
        <f t="shared" si="38"/>
        <v>-1.6553887298891724E-2</v>
      </c>
      <c r="CL127" s="137">
        <f t="shared" si="39"/>
        <v>-2.0757601149430285E-2</v>
      </c>
      <c r="CM127" s="138">
        <f t="shared" si="40"/>
        <v>-4.2599352091497081E-2</v>
      </c>
      <c r="CN127" s="252">
        <f t="shared" si="41"/>
        <v>-3.4742764782619028E-2</v>
      </c>
      <c r="CO127" s="252">
        <f t="shared" si="42"/>
        <v>-2.7234330825237438E-2</v>
      </c>
      <c r="CP127" s="253">
        <f t="shared" si="43"/>
        <v>-6.9625888586831566E-2</v>
      </c>
      <c r="CQ127" s="235"/>
      <c r="CR127" s="531"/>
      <c r="CS127" s="136">
        <f t="shared" si="44"/>
        <v>-1.1721420860044292E-2</v>
      </c>
      <c r="CT127" s="137">
        <f t="shared" si="45"/>
        <v>-8.4910290752214582E-3</v>
      </c>
      <c r="CU127" s="138">
        <f t="shared" si="46"/>
        <v>3.2441465371898536E-3</v>
      </c>
      <c r="CV127" s="252">
        <f t="shared" si="47"/>
        <v>3.4078590378174983E-2</v>
      </c>
      <c r="CW127" s="252">
        <f t="shared" si="48"/>
        <v>3.7216263420708863E-2</v>
      </c>
      <c r="CX127" s="253">
        <f t="shared" si="49"/>
        <v>6.8551158372971649E-3</v>
      </c>
      <c r="CY127" s="235"/>
      <c r="CZ127" s="531"/>
      <c r="DA127" s="136">
        <f t="shared" si="50"/>
        <v>-1.471616210535537E-2</v>
      </c>
      <c r="DB127" s="137">
        <f t="shared" si="51"/>
        <v>-1.5468496826675436E-2</v>
      </c>
      <c r="DC127" s="138">
        <f t="shared" si="52"/>
        <v>-2.4329841171434319E-2</v>
      </c>
      <c r="DD127" s="252">
        <f t="shared" si="53"/>
        <v>-3.3867629103269412E-3</v>
      </c>
      <c r="DE127" s="252">
        <f t="shared" si="54"/>
        <v>-8.9990079776237578E-3</v>
      </c>
      <c r="DF127" s="253">
        <f t="shared" si="55"/>
        <v>1.2280823366719332E-2</v>
      </c>
      <c r="DG127" s="235"/>
      <c r="DH127" s="531"/>
      <c r="DI127" s="136">
        <f t="shared" si="56"/>
        <v>4.0498511038793037E-3</v>
      </c>
      <c r="DJ127" s="137">
        <f t="shared" si="57"/>
        <v>3.0932449606232287E-3</v>
      </c>
      <c r="DK127" s="138">
        <f t="shared" si="58"/>
        <v>-5.6448852658327773E-3</v>
      </c>
      <c r="DL127" s="252">
        <f t="shared" si="59"/>
        <v>-3.819836048656533E-2</v>
      </c>
      <c r="DM127" s="252">
        <f t="shared" si="60"/>
        <v>-3.7673337677174831E-2</v>
      </c>
      <c r="DN127" s="253">
        <f t="shared" si="61"/>
        <v>-1.4244614283808654E-3</v>
      </c>
      <c r="DO127" s="235"/>
      <c r="DP127" s="531"/>
      <c r="DQ127" s="420">
        <f t="shared" si="62"/>
        <v>6.5746828347970979E-3</v>
      </c>
      <c r="DR127" s="421">
        <f t="shared" si="63"/>
        <v>9.0695740139527994E-3</v>
      </c>
      <c r="DS127" s="422">
        <f t="shared" si="64"/>
        <v>1.8605102505535459E-2</v>
      </c>
      <c r="DT127" s="252">
        <f t="shared" si="65"/>
        <v>-2.8175334295067731E-3</v>
      </c>
      <c r="DU127" s="252">
        <f t="shared" si="66"/>
        <v>3.6677043062520627E-3</v>
      </c>
      <c r="DV127" s="253">
        <f t="shared" si="67"/>
        <v>-8.6093717593874429E-3</v>
      </c>
      <c r="DW127" s="235"/>
      <c r="DX127" s="531"/>
      <c r="DY127" s="420">
        <f t="shared" si="68"/>
        <v>-8.1968547662502091E-3</v>
      </c>
      <c r="DZ127" s="421">
        <f t="shared" si="69"/>
        <v>-7.9131021559078404E-3</v>
      </c>
      <c r="EA127" s="422">
        <f t="shared" si="70"/>
        <v>-9.1515442264960747E-3</v>
      </c>
      <c r="EB127" s="252">
        <f t="shared" si="71"/>
        <v>3.9380327225462398E-2</v>
      </c>
      <c r="EC127" s="252">
        <f t="shared" si="72"/>
        <v>3.768988855361035E-2</v>
      </c>
      <c r="ED127" s="253">
        <f t="shared" si="73"/>
        <v>-5.9326832177834486E-3</v>
      </c>
      <c r="EE127" s="235"/>
    </row>
    <row r="128" spans="1:135" ht="15.75" thickBot="1" x14ac:dyDescent="0.3">
      <c r="A128" s="220" t="s">
        <v>185</v>
      </c>
      <c r="B128" s="225" t="s">
        <v>23</v>
      </c>
      <c r="C128" s="614"/>
      <c r="D128" s="263" t="s">
        <v>209</v>
      </c>
      <c r="P128" s="617"/>
      <c r="Q128" s="167"/>
      <c r="R128" s="167"/>
      <c r="S128" s="167"/>
      <c r="T128" s="210"/>
      <c r="U128" s="210"/>
      <c r="V128" s="210"/>
      <c r="W128" s="235"/>
      <c r="X128" s="531"/>
      <c r="Y128" s="104">
        <f t="shared" si="76"/>
        <v>-4.0871566899597568E-2</v>
      </c>
      <c r="Z128" s="105">
        <f t="shared" si="76"/>
        <v>-3.846220022526689E-2</v>
      </c>
      <c r="AA128" s="106">
        <f t="shared" si="76"/>
        <v>-7.475351665393485E-3</v>
      </c>
      <c r="AB128" s="254">
        <f t="shared" si="0"/>
        <v>-3.9989897267499628E-3</v>
      </c>
      <c r="AC128" s="254">
        <f t="shared" si="0"/>
        <v>-5.518492220511444E-3</v>
      </c>
      <c r="AD128" s="255">
        <f t="shared" si="0"/>
        <v>-1.2513177076479733E-2</v>
      </c>
      <c r="AE128" s="235"/>
      <c r="AF128" s="531"/>
      <c r="AG128" s="104">
        <f t="shared" si="75"/>
        <v>0.31503153264083794</v>
      </c>
      <c r="AH128" s="105">
        <f t="shared" si="75"/>
        <v>0.42458495315215067</v>
      </c>
      <c r="AI128" s="106">
        <f t="shared" si="75"/>
        <v>0.37690025462791554</v>
      </c>
      <c r="AJ128" s="254">
        <f t="shared" si="75"/>
        <v>7.6028988346504862E-3</v>
      </c>
      <c r="AK128" s="254">
        <f t="shared" si="75"/>
        <v>-3.1730798177635487E-2</v>
      </c>
      <c r="AL128" s="255">
        <f t="shared" si="75"/>
        <v>1.0620704439660467</v>
      </c>
      <c r="AM128" s="235"/>
      <c r="AN128" s="531"/>
      <c r="AO128" s="104">
        <f t="shared" si="2"/>
        <v>3.5153710642806493E-2</v>
      </c>
      <c r="AP128" s="105">
        <f t="shared" si="3"/>
        <v>3.9080330777114237E-2</v>
      </c>
      <c r="AQ128" s="106">
        <f t="shared" si="4"/>
        <v>1.1339459167182764</v>
      </c>
      <c r="AR128" s="254">
        <f t="shared" si="5"/>
        <v>7.5343465227662313E-3</v>
      </c>
      <c r="AS128" s="254">
        <f t="shared" si="6"/>
        <v>-3.1823107938144727E-3</v>
      </c>
      <c r="AT128" s="255">
        <f t="shared" si="7"/>
        <v>-0.51275257776810912</v>
      </c>
      <c r="AU128" s="235"/>
      <c r="AV128" s="531"/>
      <c r="AW128" s="104">
        <f t="shared" si="8"/>
        <v>3.2714462809498426E-2</v>
      </c>
      <c r="AX128" s="105">
        <f t="shared" si="9"/>
        <v>3.6029834029301114E-2</v>
      </c>
      <c r="AY128" s="106">
        <f t="shared" si="10"/>
        <v>2.0475948722548671E-2</v>
      </c>
      <c r="AZ128" s="254">
        <f t="shared" si="11"/>
        <v>-5.9593486195099625E-2</v>
      </c>
      <c r="BA128" s="254">
        <f t="shared" si="12"/>
        <v>-4.1571187236407327E-2</v>
      </c>
      <c r="BB128" s="255">
        <f t="shared" si="13"/>
        <v>-4.3942045604568998E-2</v>
      </c>
      <c r="BC128" s="235"/>
      <c r="BD128" s="531"/>
      <c r="BE128" s="104">
        <f t="shared" si="14"/>
        <v>4.057456098743549E-2</v>
      </c>
      <c r="BF128" s="105">
        <f t="shared" si="15"/>
        <v>4.4928001661244228E-2</v>
      </c>
      <c r="BG128" s="106">
        <f t="shared" si="16"/>
        <v>3.5643980719526076E-2</v>
      </c>
      <c r="BH128" s="254">
        <f t="shared" si="17"/>
        <v>1.9772760512682758E-2</v>
      </c>
      <c r="BI128" s="254">
        <f t="shared" si="18"/>
        <v>3.1168361995433019E-2</v>
      </c>
      <c r="BJ128" s="255">
        <f t="shared" si="19"/>
        <v>2.79647785377794E-2</v>
      </c>
      <c r="BK128" s="235"/>
      <c r="BL128" s="531"/>
      <c r="BM128" s="104">
        <f t="shared" si="20"/>
        <v>4.0844499643884445E-2</v>
      </c>
      <c r="BN128" s="105">
        <f t="shared" si="21"/>
        <v>4.4988523172710231E-2</v>
      </c>
      <c r="BO128" s="106">
        <f t="shared" si="22"/>
        <v>3.5868030397156241E-2</v>
      </c>
      <c r="BP128" s="254">
        <f t="shared" si="23"/>
        <v>6.8956396467339531E-2</v>
      </c>
      <c r="BQ128" s="254">
        <f t="shared" si="24"/>
        <v>5.7856985890840408E-2</v>
      </c>
      <c r="BR128" s="255">
        <f t="shared" si="25"/>
        <v>5.5923456786889265E-2</v>
      </c>
      <c r="BS128" s="235"/>
      <c r="BT128" s="531"/>
      <c r="BU128" s="104">
        <f t="shared" si="26"/>
        <v>-8.0049043314933149E-2</v>
      </c>
      <c r="BV128" s="105">
        <f t="shared" si="27"/>
        <v>-9.656848490186519E-2</v>
      </c>
      <c r="BW128" s="106">
        <f t="shared" si="28"/>
        <v>-0.25949590316326099</v>
      </c>
      <c r="BX128" s="254">
        <f t="shared" si="29"/>
        <v>-2.5751464099511536E-4</v>
      </c>
      <c r="BY128" s="254">
        <f t="shared" si="30"/>
        <v>-3.1016752509260273E-3</v>
      </c>
      <c r="BZ128" s="255">
        <f t="shared" si="31"/>
        <v>-8.5560242945224019E-3</v>
      </c>
      <c r="CA128" s="235"/>
      <c r="CB128" s="531"/>
      <c r="CC128" s="104">
        <f t="shared" si="32"/>
        <v>1.8689063381220616E-2</v>
      </c>
      <c r="CD128" s="105">
        <f t="shared" si="33"/>
        <v>2.5575388335152986E-2</v>
      </c>
      <c r="CE128" s="106">
        <f t="shared" si="34"/>
        <v>2.9427018176367607E-2</v>
      </c>
      <c r="CF128" s="254">
        <f t="shared" si="35"/>
        <v>-4.6505856080431077E-2</v>
      </c>
      <c r="CG128" s="254">
        <f t="shared" si="36"/>
        <v>-4.7233767073130671E-2</v>
      </c>
      <c r="CH128" s="255">
        <f t="shared" si="37"/>
        <v>-5.060132940182001E-3</v>
      </c>
      <c r="CI128" s="235"/>
      <c r="CJ128" s="531"/>
      <c r="CK128" s="104">
        <f t="shared" si="38"/>
        <v>-1.3990698192273438E-2</v>
      </c>
      <c r="CL128" s="105">
        <f t="shared" si="39"/>
        <v>-1.4593798455443122E-2</v>
      </c>
      <c r="CM128" s="106">
        <f t="shared" si="40"/>
        <v>-2.5935055847425476E-2</v>
      </c>
      <c r="CN128" s="254">
        <f t="shared" si="41"/>
        <v>-3.4742764782619028E-2</v>
      </c>
      <c r="CO128" s="254">
        <f t="shared" si="42"/>
        <v>-2.7234330825237438E-2</v>
      </c>
      <c r="CP128" s="255">
        <f t="shared" si="43"/>
        <v>-6.9625888586831566E-2</v>
      </c>
      <c r="CQ128" s="235"/>
      <c r="CR128" s="531"/>
      <c r="CS128" s="104">
        <f t="shared" si="44"/>
        <v>-1.2888395196042226E-2</v>
      </c>
      <c r="CT128" s="105">
        <f t="shared" si="45"/>
        <v>-1.2149464253908964E-2</v>
      </c>
      <c r="CU128" s="106">
        <f t="shared" si="46"/>
        <v>-2.5651809690424008E-3</v>
      </c>
      <c r="CV128" s="254">
        <f t="shared" si="47"/>
        <v>3.4078590378174983E-2</v>
      </c>
      <c r="CW128" s="254">
        <f t="shared" si="48"/>
        <v>3.7216263420708863E-2</v>
      </c>
      <c r="CX128" s="255">
        <f t="shared" si="49"/>
        <v>6.8551158372971649E-3</v>
      </c>
      <c r="CY128" s="235"/>
      <c r="CZ128" s="531"/>
      <c r="DA128" s="104">
        <f t="shared" si="50"/>
        <v>-1.9236188579319885E-2</v>
      </c>
      <c r="DB128" s="105">
        <f t="shared" si="51"/>
        <v>-1.9208826832241621E-2</v>
      </c>
      <c r="DC128" s="106">
        <f t="shared" si="52"/>
        <v>-2.0311965637697414E-2</v>
      </c>
      <c r="DD128" s="254">
        <f t="shared" si="53"/>
        <v>-3.3867629103269412E-3</v>
      </c>
      <c r="DE128" s="254">
        <f t="shared" si="54"/>
        <v>-8.9990079776237578E-3</v>
      </c>
      <c r="DF128" s="255">
        <f t="shared" si="55"/>
        <v>1.2280823366719332E-2</v>
      </c>
      <c r="DG128" s="235"/>
      <c r="DH128" s="531"/>
      <c r="DI128" s="104">
        <f t="shared" si="56"/>
        <v>-9.1050623874099519E-3</v>
      </c>
      <c r="DJ128" s="105">
        <f t="shared" si="57"/>
        <v>-9.0995594380408485E-3</v>
      </c>
      <c r="DK128" s="106">
        <f t="shared" si="58"/>
        <v>-1.0071792399510848E-2</v>
      </c>
      <c r="DL128" s="254">
        <f t="shared" si="59"/>
        <v>-3.819836048656533E-2</v>
      </c>
      <c r="DM128" s="254">
        <f t="shared" si="60"/>
        <v>-3.7673337677174831E-2</v>
      </c>
      <c r="DN128" s="255">
        <f t="shared" si="61"/>
        <v>-1.4244614283808654E-3</v>
      </c>
      <c r="DO128" s="235"/>
      <c r="DP128" s="531"/>
      <c r="DQ128" s="423">
        <f t="shared" si="62"/>
        <v>3.1092104466347751E-2</v>
      </c>
      <c r="DR128" s="424">
        <f t="shared" si="63"/>
        <v>3.0475087632035415E-2</v>
      </c>
      <c r="DS128" s="425">
        <f t="shared" si="64"/>
        <v>2.7092140479496842E-2</v>
      </c>
      <c r="DT128" s="254">
        <f t="shared" si="65"/>
        <v>-2.8175334295067731E-3</v>
      </c>
      <c r="DU128" s="254">
        <f t="shared" si="66"/>
        <v>3.6677043062520627E-3</v>
      </c>
      <c r="DV128" s="255">
        <f t="shared" si="67"/>
        <v>-8.6093717593874429E-3</v>
      </c>
      <c r="DW128" s="235"/>
      <c r="DX128" s="531"/>
      <c r="DY128" s="423">
        <f t="shared" si="68"/>
        <v>-1.1800964222038152E-2</v>
      </c>
      <c r="DZ128" s="424">
        <f t="shared" si="69"/>
        <v>-1.3680135235196372E-2</v>
      </c>
      <c r="EA128" s="425">
        <f t="shared" si="70"/>
        <v>-1.3359337123288436E-2</v>
      </c>
      <c r="EB128" s="254">
        <f t="shared" si="71"/>
        <v>3.9380327225462398E-2</v>
      </c>
      <c r="EC128" s="254">
        <f t="shared" si="72"/>
        <v>3.768988855361035E-2</v>
      </c>
      <c r="ED128" s="255">
        <f t="shared" si="73"/>
        <v>-5.9326832177834486E-3</v>
      </c>
      <c r="EE128" s="235"/>
    </row>
    <row r="129" spans="1:135" ht="3" customHeight="1" thickBot="1" x14ac:dyDescent="0.3">
      <c r="A129" s="168"/>
      <c r="B129" s="226"/>
      <c r="C129" s="222"/>
      <c r="D129" s="242"/>
      <c r="P129" s="617"/>
      <c r="Q129" s="167"/>
      <c r="R129" s="167"/>
      <c r="S129" s="167"/>
      <c r="T129" s="165"/>
      <c r="U129" s="165"/>
      <c r="V129" s="165"/>
      <c r="W129" s="235"/>
      <c r="X129" s="531"/>
      <c r="Y129" s="177"/>
      <c r="Z129" s="178"/>
      <c r="AA129" s="179"/>
      <c r="AB129" s="178"/>
      <c r="AC129" s="178"/>
      <c r="AD129" s="180"/>
      <c r="AE129" s="235"/>
      <c r="AF129" s="531"/>
      <c r="AG129" s="177"/>
      <c r="AH129" s="178"/>
      <c r="AI129" s="179"/>
      <c r="AJ129" s="178"/>
      <c r="AK129" s="178"/>
      <c r="AL129" s="180"/>
      <c r="AM129" s="235"/>
      <c r="AN129" s="531"/>
      <c r="AO129" s="177"/>
      <c r="AP129" s="178"/>
      <c r="AQ129" s="179"/>
      <c r="AR129" s="178"/>
      <c r="AS129" s="178"/>
      <c r="AT129" s="180"/>
      <c r="AU129" s="235"/>
      <c r="AV129" s="531"/>
      <c r="AW129" s="177"/>
      <c r="AX129" s="178"/>
      <c r="AY129" s="179"/>
      <c r="AZ129" s="178"/>
      <c r="BA129" s="178"/>
      <c r="BB129" s="180"/>
      <c r="BC129" s="235"/>
      <c r="BD129" s="531"/>
      <c r="BE129" s="177"/>
      <c r="BF129" s="178"/>
      <c r="BG129" s="179"/>
      <c r="BH129" s="178"/>
      <c r="BI129" s="178"/>
      <c r="BJ129" s="180"/>
      <c r="BK129" s="235"/>
      <c r="BL129" s="531"/>
      <c r="BM129" s="177"/>
      <c r="BN129" s="178"/>
      <c r="BO129" s="179"/>
      <c r="BP129" s="178"/>
      <c r="BQ129" s="178"/>
      <c r="BR129" s="180"/>
      <c r="BS129" s="235"/>
      <c r="BT129" s="531"/>
      <c r="BU129" s="177"/>
      <c r="BV129" s="178"/>
      <c r="BW129" s="179"/>
      <c r="BX129" s="178"/>
      <c r="BY129" s="178"/>
      <c r="BZ129" s="180"/>
      <c r="CA129" s="235"/>
      <c r="CB129" s="531"/>
      <c r="CC129" s="177"/>
      <c r="CD129" s="178"/>
      <c r="CE129" s="179"/>
      <c r="CF129" s="178"/>
      <c r="CG129" s="178"/>
      <c r="CH129" s="180"/>
      <c r="CI129" s="235"/>
      <c r="CJ129" s="531"/>
      <c r="CK129" s="177"/>
      <c r="CL129" s="178"/>
      <c r="CM129" s="179"/>
      <c r="CN129" s="178"/>
      <c r="CO129" s="178"/>
      <c r="CP129" s="180"/>
      <c r="CQ129" s="235"/>
      <c r="CR129" s="531"/>
      <c r="CS129" s="177"/>
      <c r="CT129" s="178"/>
      <c r="CU129" s="179"/>
      <c r="CV129" s="178"/>
      <c r="CW129" s="178"/>
      <c r="CX129" s="180"/>
      <c r="CY129" s="235"/>
      <c r="CZ129" s="531"/>
      <c r="DA129" s="177"/>
      <c r="DB129" s="178"/>
      <c r="DC129" s="179"/>
      <c r="DD129" s="178"/>
      <c r="DE129" s="178"/>
      <c r="DF129" s="180"/>
      <c r="DG129" s="235"/>
      <c r="DH129" s="531"/>
      <c r="DI129" s="177"/>
      <c r="DJ129" s="178"/>
      <c r="DK129" s="179"/>
      <c r="DL129" s="178"/>
      <c r="DM129" s="178"/>
      <c r="DN129" s="180"/>
      <c r="DO129" s="235"/>
      <c r="DP129" s="531"/>
      <c r="DQ129" s="177"/>
      <c r="DR129" s="178"/>
      <c r="DS129" s="179"/>
      <c r="DT129" s="178"/>
      <c r="DU129" s="178"/>
      <c r="DV129" s="180"/>
      <c r="DW129" s="235"/>
      <c r="DX129" s="531"/>
      <c r="DY129" s="177"/>
      <c r="DZ129" s="178"/>
      <c r="EA129" s="179"/>
      <c r="EB129" s="178"/>
      <c r="EC129" s="178"/>
      <c r="ED129" s="180"/>
      <c r="EE129" s="235"/>
    </row>
    <row r="130" spans="1:135" ht="15.75" thickBot="1" x14ac:dyDescent="0.3">
      <c r="A130" s="85" t="s">
        <v>186</v>
      </c>
      <c r="B130" s="227" t="s">
        <v>235</v>
      </c>
      <c r="C130" s="612" t="s">
        <v>119</v>
      </c>
      <c r="D130" s="264" t="s">
        <v>209</v>
      </c>
      <c r="P130" s="617"/>
      <c r="Q130" s="167"/>
      <c r="R130" s="167"/>
      <c r="S130" s="167"/>
      <c r="T130" s="210"/>
      <c r="U130" s="210"/>
      <c r="V130" s="210"/>
      <c r="W130" s="235"/>
      <c r="X130" s="531"/>
      <c r="Y130" s="110">
        <f t="shared" ref="Y130:AD135" si="77">+(Y16-Q16)/Q16</f>
        <v>-8.0790540850115167E-2</v>
      </c>
      <c r="Z130" s="111">
        <f t="shared" si="77"/>
        <v>-7.7145095630843125E-2</v>
      </c>
      <c r="AA130" s="112">
        <f t="shared" si="77"/>
        <v>-6.8886084716329038E-2</v>
      </c>
      <c r="AB130" s="256">
        <f t="shared" si="77"/>
        <v>-5.6951849564511485E-2</v>
      </c>
      <c r="AC130" s="257">
        <f t="shared" si="77"/>
        <v>-5.3449763678163044E-2</v>
      </c>
      <c r="AD130" s="258">
        <f t="shared" si="77"/>
        <v>-4.6977353258917109E-2</v>
      </c>
      <c r="AE130" s="235"/>
      <c r="AF130" s="531"/>
      <c r="AG130" s="110">
        <f t="shared" ref="AG130:AL135" si="78">+(AG16-Y16)/Y16</f>
        <v>-7.585119849670423E-4</v>
      </c>
      <c r="AH130" s="111">
        <f t="shared" si="78"/>
        <v>-4.3240314655357149E-3</v>
      </c>
      <c r="AI130" s="112">
        <f t="shared" si="78"/>
        <v>-1.2987134140348348E-2</v>
      </c>
      <c r="AJ130" s="256">
        <f t="shared" si="78"/>
        <v>2.712149018139921E-2</v>
      </c>
      <c r="AK130" s="257">
        <f t="shared" si="78"/>
        <v>4.0722810648452526E-2</v>
      </c>
      <c r="AL130" s="258">
        <f t="shared" si="78"/>
        <v>2.3393688223755172E-3</v>
      </c>
      <c r="AM130" s="235"/>
      <c r="AN130" s="531"/>
      <c r="AO130" s="110">
        <f t="shared" ref="AO130:AO135" si="79">+(AO16-AG16)/AG16</f>
        <v>8.4318915334379713E-3</v>
      </c>
      <c r="AP130" s="111">
        <f t="shared" ref="AP130:AP135" si="80">+(AP16-AH16)/AH16</f>
        <v>8.3833341391330047E-3</v>
      </c>
      <c r="AQ130" s="112">
        <f t="shared" ref="AQ130:AQ135" si="81">+(AQ16-AI16)/AI16</f>
        <v>7.9520835546692623E-3</v>
      </c>
      <c r="AR130" s="256">
        <f t="shared" ref="AR130:AR135" si="82">+(AR16-AJ16)/AJ16</f>
        <v>4.9030419502582405E-3</v>
      </c>
      <c r="AS130" s="257">
        <f t="shared" ref="AS130:AS135" si="83">+(AS16-AK16)/AK16</f>
        <v>9.5181826628097516E-3</v>
      </c>
      <c r="AT130" s="258">
        <f t="shared" ref="AT130:AT135" si="84">+(AT16-AL16)/AL16</f>
        <v>3.530433561066644E-2</v>
      </c>
      <c r="AU130" s="235"/>
      <c r="AV130" s="531"/>
      <c r="AW130" s="110">
        <f t="shared" ref="AW130:AW135" si="85">+(AW16-AO16)/AO16</f>
        <v>6.4434991618441684E-3</v>
      </c>
      <c r="AX130" s="111">
        <f t="shared" ref="AX130:AX135" si="86">+(AX16-AP16)/AP16</f>
        <v>4.6079093096238703E-3</v>
      </c>
      <c r="AY130" s="112">
        <f t="shared" ref="AY130:AY135" si="87">+(AY16-AQ16)/AQ16</f>
        <v>1.8971870243913052E-3</v>
      </c>
      <c r="AZ130" s="256">
        <f t="shared" ref="AZ130:AZ135" si="88">+(AZ16-AR16)/AR16</f>
        <v>-1.1685195432191106E-2</v>
      </c>
      <c r="BA130" s="257">
        <f t="shared" ref="BA130:BA135" si="89">+(BA16-AS16)/AS16</f>
        <v>3.7777421883145295E-3</v>
      </c>
      <c r="BB130" s="258">
        <f t="shared" ref="BB130:BB135" si="90">+(BB16-AT16)/AT16</f>
        <v>4.2279014861404553E-4</v>
      </c>
      <c r="BC130" s="235"/>
      <c r="BD130" s="531"/>
      <c r="BE130" s="110">
        <f t="shared" ref="BE130:BE135" si="91">+(BE16-AW16)/AW16</f>
        <v>1.5490584373590266E-2</v>
      </c>
      <c r="BF130" s="111">
        <f t="shared" ref="BF130:BF135" si="92">+(BF16-AX16)/AX16</f>
        <v>1.7091328706725247E-2</v>
      </c>
      <c r="BG130" s="112">
        <f t="shared" ref="BG130:BG135" si="93">+(BG16-AY16)/AY16</f>
        <v>1.6876415768229232E-2</v>
      </c>
      <c r="BH130" s="256">
        <f t="shared" ref="BH130:BH135" si="94">+(BH16-AZ16)/AZ16</f>
        <v>3.1232572052499054E-2</v>
      </c>
      <c r="BI130" s="257">
        <f t="shared" ref="BI130:BI135" si="95">+(BI16-BA16)/BA16</f>
        <v>5.9704467471365244E-3</v>
      </c>
      <c r="BJ130" s="258">
        <f t="shared" ref="BJ130:BJ135" si="96">+(BJ16-BB16)/BB16</f>
        <v>2.396753053289782E-2</v>
      </c>
      <c r="BK130" s="235"/>
      <c r="BL130" s="531"/>
      <c r="BM130" s="110">
        <f t="shared" ref="BM130:BM135" si="97">+(BM16-BE16)/BE16</f>
        <v>-0.1275689217693628</v>
      </c>
      <c r="BN130" s="111">
        <f t="shared" ref="BN130:BN135" si="98">+(BN16-BF16)/BF16</f>
        <v>-0.17859945263678939</v>
      </c>
      <c r="BO130" s="112">
        <f t="shared" ref="BO130:BO135" si="99">+(BO16-BG16)/BG16</f>
        <v>-0.45714246287589771</v>
      </c>
      <c r="BP130" s="256">
        <f t="shared" ref="BP130:BP135" si="100">+(BP16-BH16)/BH16</f>
        <v>9.44467097037212E-3</v>
      </c>
      <c r="BQ130" s="257">
        <f t="shared" ref="BQ130:BQ135" si="101">+(BQ16-BI16)/BI16</f>
        <v>3.06886260960964E-3</v>
      </c>
      <c r="BR130" s="258">
        <f t="shared" ref="BR130:BR135" si="102">+(BR16-BJ16)/BJ16</f>
        <v>1.8691106498294183E-2</v>
      </c>
      <c r="BS130" s="235"/>
      <c r="BT130" s="531"/>
      <c r="BU130" s="110">
        <f t="shared" ref="BU130:BU135" si="103">+(BU16-BM16)/BM16</f>
        <v>-6.0748921099241592E-2</v>
      </c>
      <c r="BV130" s="111">
        <f t="shared" ref="BV130:BV135" si="104">+(BV16-BN16)/BN16</f>
        <v>-4.9596912599048248E-2</v>
      </c>
      <c r="BW130" s="112">
        <f t="shared" ref="BW130:BW135" si="105">+(BW16-BO16)/BO16</f>
        <v>-0.10871227857667334</v>
      </c>
      <c r="BX130" s="256">
        <f t="shared" ref="BX130:BX135" si="106">+(BX16-BP16)/BP16</f>
        <v>-4.5941757799135875E-2</v>
      </c>
      <c r="BY130" s="257">
        <f t="shared" ref="BY130:BY135" si="107">+(BY16-BQ16)/BQ16</f>
        <v>-1.8918920708639E-2</v>
      </c>
      <c r="BZ130" s="258">
        <f t="shared" ref="BZ130:BZ135" si="108">+(BZ16-BR16)/BR16</f>
        <v>-1.0008227121080687E-2</v>
      </c>
      <c r="CA130" s="235"/>
      <c r="CB130" s="531"/>
      <c r="CC130" s="110">
        <f t="shared" ref="CC130:CC135" si="109">+(CC16-BU16)/BU16</f>
        <v>5.6972324151358285E-3</v>
      </c>
      <c r="CD130" s="111">
        <f t="shared" ref="CD130:CD135" si="110">+(CD16-BV16)/BV16</f>
        <v>1.0586243099514921E-2</v>
      </c>
      <c r="CE130" s="112">
        <f t="shared" ref="CE130:CE135" si="111">+(CE16-BW16)/BW16</f>
        <v>3.7303994524762144E-2</v>
      </c>
      <c r="CF130" s="256">
        <f t="shared" ref="CF130:CF135" si="112">+(CF16-BX16)/BX16</f>
        <v>-1.6381985798060685E-2</v>
      </c>
      <c r="CG130" s="257">
        <f t="shared" ref="CG130:CG135" si="113">+(CG16-BY16)/BY16</f>
        <v>-4.6295572656344349E-3</v>
      </c>
      <c r="CH130" s="258">
        <f t="shared" ref="CH130:CH135" si="114">+(CH16-BZ16)/BZ16</f>
        <v>1.6878464974055925E-2</v>
      </c>
      <c r="CI130" s="235"/>
      <c r="CJ130" s="531"/>
      <c r="CK130" s="110">
        <f t="shared" ref="CK130:CK135" si="115">+(CK16-CC16)/CC16</f>
        <v>-1.6225728226647741E-2</v>
      </c>
      <c r="CL130" s="111">
        <f t="shared" ref="CL130:CL135" si="116">+(CL16-CD16)/CD16</f>
        <v>-2.307431623657033E-2</v>
      </c>
      <c r="CM130" s="112">
        <f t="shared" ref="CM130:CM135" si="117">+(CM16-CE16)/CE16</f>
        <v>-6.0296182317577426E-2</v>
      </c>
      <c r="CN130" s="256">
        <f t="shared" ref="CN130:CN135" si="118">+(CN16-CF16)/CF16</f>
        <v>6.7455599702067742E-3</v>
      </c>
      <c r="CO130" s="257">
        <f t="shared" ref="CO130:CO135" si="119">+(CO16-CG16)/CG16</f>
        <v>-3.9860339479699039E-2</v>
      </c>
      <c r="CP130" s="258">
        <f t="shared" ref="CP130:CP135" si="120">+(CP16-CH16)/CH16</f>
        <v>-2.4821945282489315E-2</v>
      </c>
      <c r="CQ130" s="235"/>
      <c r="CR130" s="531"/>
      <c r="CS130" s="110">
        <f t="shared" ref="CS130:CS135" si="121">+(CS16-CK16)/CK16</f>
        <v>-2.8398832469331415E-3</v>
      </c>
      <c r="CT130" s="111">
        <f t="shared" ref="CT130:CT135" si="122">+(CT16-CL16)/CL16</f>
        <v>9.1029620030025186E-4</v>
      </c>
      <c r="CU130" s="112">
        <f t="shared" ref="CU130:CU135" si="123">+(CU16-CM16)/CM16</f>
        <v>2.2565006160408865E-2</v>
      </c>
      <c r="CV130" s="256">
        <f t="shared" ref="CV130:CV135" si="124">+(CV16-CN16)/CN16</f>
        <v>1.4297230003548619E-2</v>
      </c>
      <c r="CW130" s="257">
        <f t="shared" ref="CW130:CW135" si="125">+(CW16-CO16)/CO16</f>
        <v>-1.0052705140016261E-3</v>
      </c>
      <c r="CX130" s="258">
        <f t="shared" ref="CX130:CX135" si="126">+(CX16-CP16)/CP16</f>
        <v>8.3166873494161216E-4</v>
      </c>
      <c r="CY130" s="235"/>
      <c r="CZ130" s="531"/>
      <c r="DA130" s="110">
        <f t="shared" ref="DA130:DA135" si="127">+(DA16-CS16)/CS16</f>
        <v>-1.2888301788356859E-2</v>
      </c>
      <c r="DB130" s="111">
        <f t="shared" ref="DB130:DB135" si="128">+(DB16-CT16)/CT16</f>
        <v>-1.5273758914156551E-2</v>
      </c>
      <c r="DC130" s="112">
        <f t="shared" ref="DC130:DC135" si="129">+(DC16-CU16)/CU16</f>
        <v>-3.0064341711395576E-2</v>
      </c>
      <c r="DD130" s="256">
        <f t="shared" ref="DD130:DD135" si="130">+(DD16-CV16)/CV16</f>
        <v>-2.955599001090985E-2</v>
      </c>
      <c r="DE130" s="257">
        <f t="shared" ref="DE130:DE135" si="131">+(DE16-CW16)/CW16</f>
        <v>7.1136087827258603E-3</v>
      </c>
      <c r="DF130" s="258">
        <f t="shared" ref="DF130:DF135" si="132">+(DF16-CX16)/CX16</f>
        <v>-4.4844412297027916E-2</v>
      </c>
      <c r="DG130" s="235"/>
      <c r="DH130" s="531"/>
      <c r="DI130" s="110">
        <f t="shared" ref="DI130:DI135" si="133">+(DI16-DA16)/DA16</f>
        <v>-1.5937293292588206E-3</v>
      </c>
      <c r="DJ130" s="111">
        <f t="shared" ref="DJ130:DJ135" si="134">+(DJ16-DB16)/DB16</f>
        <v>-3.354296569953244E-3</v>
      </c>
      <c r="DK130" s="112">
        <f t="shared" ref="DK130:DK135" si="135">+(DK16-DC16)/DC16</f>
        <v>-1.1494142516875572E-2</v>
      </c>
      <c r="DL130" s="256">
        <f t="shared" ref="DL130:DL135" si="136">+(DL16-DD16)/DD16</f>
        <v>-6.2207582049876075E-3</v>
      </c>
      <c r="DM130" s="257">
        <f t="shared" ref="DM130:DM135" si="137">+(DM16-DE16)/DE16</f>
        <v>1.9798763255002128E-2</v>
      </c>
      <c r="DN130" s="258">
        <f t="shared" ref="DN130:DN135" si="138">+(DN16-DF16)/DF16</f>
        <v>-1.3415696975653322E-3</v>
      </c>
      <c r="DO130" s="235"/>
      <c r="DP130" s="531"/>
      <c r="DQ130" s="426">
        <f t="shared" ref="DQ130:DQ135" si="139">+(DQ16-DI16)/DI16</f>
        <v>0.10214425669061447</v>
      </c>
      <c r="DR130" s="427">
        <f t="shared" ref="DR130:DR135" si="140">+(DR16-DJ16)/DJ16</f>
        <v>0.11411603798212978</v>
      </c>
      <c r="DS130" s="398">
        <f t="shared" ref="DS130:DS135" si="141">+(DS16-DK16)/DK16</f>
        <v>0.27025586416826208</v>
      </c>
      <c r="DT130" s="256">
        <f t="shared" ref="DT130:DT135" si="142">+(DT16-DL16)/DL16</f>
        <v>7.4431289923989091E-2</v>
      </c>
      <c r="DU130" s="257">
        <f t="shared" ref="DU130:DU135" si="143">+(DU16-DM16)/DM16</f>
        <v>4.3308917825779898E-2</v>
      </c>
      <c r="DV130" s="258">
        <f t="shared" ref="DV130:DV135" si="144">+(DV16-DN16)/DN16</f>
        <v>8.0393168880322954E-2</v>
      </c>
      <c r="DW130" s="235"/>
      <c r="DX130" s="531"/>
      <c r="DY130" s="426">
        <f t="shared" ref="DY130:DY135" si="145">+(DY16-DQ16)/DQ16</f>
        <v>-2.92122151713024E-3</v>
      </c>
      <c r="DZ130" s="427">
        <f t="shared" ref="DZ130:DZ135" si="146">+(DZ16-DR16)/DR16</f>
        <v>-4.4523508903203989E-3</v>
      </c>
      <c r="EA130" s="398">
        <f t="shared" ref="EA130:EA135" si="147">+(EA16-DS16)/DS16</f>
        <v>-1.067163832722425E-2</v>
      </c>
      <c r="EB130" s="256">
        <f t="shared" ref="EB130:EB135" si="148">+(EB16-DT16)/DT16</f>
        <v>-2.1490236326394217E-3</v>
      </c>
      <c r="EC130" s="257">
        <f t="shared" ref="EC130:EC135" si="149">+(EC16-DU16)/DU16</f>
        <v>-2.995815332900242E-2</v>
      </c>
      <c r="ED130" s="258">
        <f t="shared" ref="ED130:ED135" si="150">+(ED16-DV16)/DV16</f>
        <v>-1.989127644238789E-2</v>
      </c>
      <c r="EE130" s="235"/>
    </row>
    <row r="131" spans="1:135" ht="15.75" thickBot="1" x14ac:dyDescent="0.3">
      <c r="A131" s="85" t="s">
        <v>187</v>
      </c>
      <c r="B131" s="227" t="s">
        <v>236</v>
      </c>
      <c r="C131" s="613"/>
      <c r="D131" s="265" t="s">
        <v>209</v>
      </c>
      <c r="P131" s="617"/>
      <c r="Q131" s="167"/>
      <c r="R131" s="167"/>
      <c r="S131" s="167"/>
      <c r="T131" s="210"/>
      <c r="U131" s="210"/>
      <c r="V131" s="210"/>
      <c r="W131" s="235"/>
      <c r="X131" s="531"/>
      <c r="Y131" s="116">
        <f t="shared" si="77"/>
        <v>-6.4988031319752781E-2</v>
      </c>
      <c r="Z131" s="117">
        <f t="shared" si="77"/>
        <v>-6.308868639896574E-2</v>
      </c>
      <c r="AA131" s="118">
        <f t="shared" si="77"/>
        <v>-5.6518743606883519E-2</v>
      </c>
      <c r="AB131" s="259">
        <f t="shared" si="77"/>
        <v>-5.6951849564511485E-2</v>
      </c>
      <c r="AC131" s="252">
        <f t="shared" si="77"/>
        <v>-5.3449763678163044E-2</v>
      </c>
      <c r="AD131" s="253">
        <f t="shared" si="77"/>
        <v>-4.6977353258917109E-2</v>
      </c>
      <c r="AE131" s="235"/>
      <c r="AF131" s="531"/>
      <c r="AG131" s="116">
        <f t="shared" si="78"/>
        <v>5.24575787080526E-2</v>
      </c>
      <c r="AH131" s="117">
        <f t="shared" si="78"/>
        <v>7.0946810897707588E-2</v>
      </c>
      <c r="AI131" s="118">
        <f t="shared" si="78"/>
        <v>5.5540929421088417E-2</v>
      </c>
      <c r="AJ131" s="259">
        <f t="shared" si="78"/>
        <v>2.712149018139921E-2</v>
      </c>
      <c r="AK131" s="252">
        <f t="shared" si="78"/>
        <v>4.0722810648452526E-2</v>
      </c>
      <c r="AL131" s="253">
        <f t="shared" si="78"/>
        <v>2.3393688223755172E-3</v>
      </c>
      <c r="AM131" s="235"/>
      <c r="AN131" s="531"/>
      <c r="AO131" s="116">
        <f t="shared" si="79"/>
        <v>1.1446643608269717E-2</v>
      </c>
      <c r="AP131" s="117">
        <f t="shared" si="80"/>
        <v>1.3492730258260534E-2</v>
      </c>
      <c r="AQ131" s="118">
        <f t="shared" si="81"/>
        <v>1.0984564622404571E-2</v>
      </c>
      <c r="AR131" s="259">
        <f t="shared" si="82"/>
        <v>4.9030419502582405E-3</v>
      </c>
      <c r="AS131" s="252">
        <f t="shared" si="83"/>
        <v>9.5181826628097516E-3</v>
      </c>
      <c r="AT131" s="253">
        <f t="shared" si="84"/>
        <v>3.530433561066644E-2</v>
      </c>
      <c r="AU131" s="235"/>
      <c r="AV131" s="531"/>
      <c r="AW131" s="116">
        <f t="shared" si="85"/>
        <v>5.1743945256525819E-3</v>
      </c>
      <c r="AX131" s="117">
        <f t="shared" si="86"/>
        <v>3.9909869087502801E-3</v>
      </c>
      <c r="AY131" s="118">
        <f t="shared" si="87"/>
        <v>-6.186786172928233E-4</v>
      </c>
      <c r="AZ131" s="259">
        <f t="shared" si="88"/>
        <v>-1.1685195432191106E-2</v>
      </c>
      <c r="BA131" s="252">
        <f t="shared" si="89"/>
        <v>3.7777421883145295E-3</v>
      </c>
      <c r="BB131" s="253">
        <f t="shared" si="90"/>
        <v>4.2279014861404553E-4</v>
      </c>
      <c r="BC131" s="235"/>
      <c r="BD131" s="531"/>
      <c r="BE131" s="116">
        <f t="shared" si="91"/>
        <v>1.5423179879298428E-2</v>
      </c>
      <c r="BF131" s="117">
        <f t="shared" si="92"/>
        <v>1.6794791488145337E-2</v>
      </c>
      <c r="BG131" s="118">
        <f t="shared" si="93"/>
        <v>2.0286541312099667E-2</v>
      </c>
      <c r="BH131" s="259">
        <f t="shared" si="94"/>
        <v>3.1232572052499054E-2</v>
      </c>
      <c r="BI131" s="252">
        <f t="shared" si="95"/>
        <v>5.9704467471365244E-3</v>
      </c>
      <c r="BJ131" s="253">
        <f t="shared" si="96"/>
        <v>2.396753053289782E-2</v>
      </c>
      <c r="BK131" s="235"/>
      <c r="BL131" s="531"/>
      <c r="BM131" s="116">
        <f t="shared" si="97"/>
        <v>1.5811596190962847E-2</v>
      </c>
      <c r="BN131" s="117">
        <f t="shared" si="98"/>
        <v>1.6698664071172986E-2</v>
      </c>
      <c r="BO131" s="118">
        <f t="shared" si="99"/>
        <v>2.0060963705536124E-2</v>
      </c>
      <c r="BP131" s="259">
        <f t="shared" si="100"/>
        <v>9.44467097037212E-3</v>
      </c>
      <c r="BQ131" s="252">
        <f t="shared" si="101"/>
        <v>3.06886260960964E-3</v>
      </c>
      <c r="BR131" s="253">
        <f t="shared" si="102"/>
        <v>1.8691106498294183E-2</v>
      </c>
      <c r="BS131" s="235"/>
      <c r="BT131" s="531"/>
      <c r="BU131" s="116">
        <f t="shared" si="103"/>
        <v>-9.4816647012256026E-3</v>
      </c>
      <c r="BV131" s="117">
        <f t="shared" si="104"/>
        <v>-8.5375572999777816E-3</v>
      </c>
      <c r="BW131" s="118">
        <f t="shared" si="105"/>
        <v>-8.5222659320158059E-3</v>
      </c>
      <c r="BX131" s="259">
        <f t="shared" si="106"/>
        <v>-4.5941757799135875E-2</v>
      </c>
      <c r="BY131" s="252">
        <f t="shared" si="107"/>
        <v>-1.8918920708639E-2</v>
      </c>
      <c r="BZ131" s="253">
        <f t="shared" si="108"/>
        <v>-1.0008227121080687E-2</v>
      </c>
      <c r="CA131" s="235"/>
      <c r="CB131" s="531"/>
      <c r="CC131" s="116">
        <f t="shared" si="109"/>
        <v>-1.6467920545878263E-2</v>
      </c>
      <c r="CD131" s="117">
        <f t="shared" si="110"/>
        <v>-1.9840711903488361E-2</v>
      </c>
      <c r="CE131" s="118">
        <f t="shared" si="111"/>
        <v>3.9101329310306443E-3</v>
      </c>
      <c r="CF131" s="259">
        <f t="shared" si="112"/>
        <v>-1.6381985798060685E-2</v>
      </c>
      <c r="CG131" s="252">
        <f t="shared" si="113"/>
        <v>-4.6295572656344349E-3</v>
      </c>
      <c r="CH131" s="253">
        <f t="shared" si="114"/>
        <v>1.6878464974055925E-2</v>
      </c>
      <c r="CI131" s="235"/>
      <c r="CJ131" s="531"/>
      <c r="CK131" s="116">
        <f t="shared" si="115"/>
        <v>-9.0248896810335728E-3</v>
      </c>
      <c r="CL131" s="117">
        <f t="shared" si="116"/>
        <v>-1.1902282418412482E-2</v>
      </c>
      <c r="CM131" s="118">
        <f t="shared" si="117"/>
        <v>-2.5466832313166217E-2</v>
      </c>
      <c r="CN131" s="259">
        <f t="shared" si="118"/>
        <v>6.7455599702067742E-3</v>
      </c>
      <c r="CO131" s="252">
        <f t="shared" si="119"/>
        <v>-3.9860339479699039E-2</v>
      </c>
      <c r="CP131" s="253">
        <f t="shared" si="120"/>
        <v>-2.4821945282489315E-2</v>
      </c>
      <c r="CQ131" s="235"/>
      <c r="CR131" s="531"/>
      <c r="CS131" s="116">
        <f t="shared" si="121"/>
        <v>-8.2610804713400751E-3</v>
      </c>
      <c r="CT131" s="117">
        <f t="shared" si="122"/>
        <v>-5.0626159804026084E-3</v>
      </c>
      <c r="CU131" s="118">
        <f t="shared" si="123"/>
        <v>8.3675432150471152E-4</v>
      </c>
      <c r="CV131" s="259">
        <f t="shared" si="124"/>
        <v>1.4297230003548619E-2</v>
      </c>
      <c r="CW131" s="252">
        <f t="shared" si="125"/>
        <v>-1.0052705140016261E-3</v>
      </c>
      <c r="CX131" s="253">
        <f t="shared" si="126"/>
        <v>8.3166873494161216E-4</v>
      </c>
      <c r="CY131" s="235"/>
      <c r="CZ131" s="531"/>
      <c r="DA131" s="116">
        <f t="shared" si="127"/>
        <v>-1.5073526481762169E-2</v>
      </c>
      <c r="DB131" s="117">
        <f t="shared" si="128"/>
        <v>-1.4788418822446031E-2</v>
      </c>
      <c r="DC131" s="118">
        <f t="shared" si="129"/>
        <v>-1.7673995929753755E-2</v>
      </c>
      <c r="DD131" s="259">
        <f t="shared" si="130"/>
        <v>-2.955599001090985E-2</v>
      </c>
      <c r="DE131" s="252">
        <f t="shared" si="131"/>
        <v>7.1136087827258603E-3</v>
      </c>
      <c r="DF131" s="253">
        <f t="shared" si="132"/>
        <v>-4.4844412297027916E-2</v>
      </c>
      <c r="DG131" s="235"/>
      <c r="DH131" s="531"/>
      <c r="DI131" s="116">
        <f t="shared" si="133"/>
        <v>-4.4599030934834244E-3</v>
      </c>
      <c r="DJ131" s="117">
        <f t="shared" si="134"/>
        <v>-4.4392604379858156E-3</v>
      </c>
      <c r="DK131" s="118">
        <f t="shared" si="135"/>
        <v>-5.780780473044621E-3</v>
      </c>
      <c r="DL131" s="259">
        <f t="shared" si="136"/>
        <v>-6.2207582049876075E-3</v>
      </c>
      <c r="DM131" s="252">
        <f t="shared" si="137"/>
        <v>1.9798763255002128E-2</v>
      </c>
      <c r="DN131" s="253">
        <f t="shared" si="138"/>
        <v>-1.3415696975653322E-3</v>
      </c>
      <c r="DO131" s="235"/>
      <c r="DP131" s="531"/>
      <c r="DQ131" s="428">
        <f t="shared" si="139"/>
        <v>6.186895859988889E-2</v>
      </c>
      <c r="DR131" s="429">
        <f t="shared" si="140"/>
        <v>6.1769710699732423E-2</v>
      </c>
      <c r="DS131" s="430">
        <f t="shared" si="141"/>
        <v>6.0618374379785858E-2</v>
      </c>
      <c r="DT131" s="259">
        <f t="shared" si="142"/>
        <v>7.4431289923989091E-2</v>
      </c>
      <c r="DU131" s="252">
        <f t="shared" si="143"/>
        <v>4.3308917825779898E-2</v>
      </c>
      <c r="DV131" s="253">
        <f t="shared" si="144"/>
        <v>8.0393168880322954E-2</v>
      </c>
      <c r="DW131" s="235"/>
      <c r="DX131" s="531"/>
      <c r="DY131" s="428">
        <f t="shared" si="145"/>
        <v>-6.0221124714339904E-3</v>
      </c>
      <c r="DZ131" s="429">
        <f t="shared" si="146"/>
        <v>-6.2784886454072463E-3</v>
      </c>
      <c r="EA131" s="430">
        <f t="shared" si="147"/>
        <v>-8.9170254878616646E-3</v>
      </c>
      <c r="EB131" s="259">
        <f t="shared" si="148"/>
        <v>-2.1490236326394217E-3</v>
      </c>
      <c r="EC131" s="252">
        <f t="shared" si="149"/>
        <v>-2.995815332900242E-2</v>
      </c>
      <c r="ED131" s="253">
        <f t="shared" si="150"/>
        <v>-1.989127644238789E-2</v>
      </c>
      <c r="EE131" s="235"/>
    </row>
    <row r="132" spans="1:135" ht="15.75" thickBot="1" x14ac:dyDescent="0.3">
      <c r="A132" s="85" t="s">
        <v>188</v>
      </c>
      <c r="B132" s="227" t="s">
        <v>237</v>
      </c>
      <c r="C132" s="613"/>
      <c r="D132" s="265" t="s">
        <v>209</v>
      </c>
      <c r="P132" s="617"/>
      <c r="Q132" s="167"/>
      <c r="R132" s="167"/>
      <c r="S132" s="167"/>
      <c r="T132" s="210"/>
      <c r="U132" s="210"/>
      <c r="V132" s="210"/>
      <c r="W132" s="235"/>
      <c r="X132" s="531"/>
      <c r="Y132" s="116">
        <f t="shared" si="77"/>
        <v>-4.7887996433023446E-2</v>
      </c>
      <c r="Z132" s="117">
        <f t="shared" si="77"/>
        <v>-4.7296214460463767E-2</v>
      </c>
      <c r="AA132" s="118">
        <f t="shared" si="77"/>
        <v>-4.1668661616033394E-2</v>
      </c>
      <c r="AB132" s="259">
        <f t="shared" si="77"/>
        <v>-5.6951849564511485E-2</v>
      </c>
      <c r="AC132" s="252">
        <f t="shared" si="77"/>
        <v>-5.3449763678163044E-2</v>
      </c>
      <c r="AD132" s="253">
        <f t="shared" si="77"/>
        <v>-4.6977353258917109E-2</v>
      </c>
      <c r="AE132" s="235"/>
      <c r="AF132" s="531"/>
      <c r="AG132" s="116">
        <f t="shared" si="78"/>
        <v>7.003352528587325E-4</v>
      </c>
      <c r="AH132" s="117">
        <f t="shared" si="78"/>
        <v>-9.3212550453694587E-4</v>
      </c>
      <c r="AI132" s="118">
        <f t="shared" si="78"/>
        <v>-1.7830311673847909E-2</v>
      </c>
      <c r="AJ132" s="259">
        <f t="shared" si="78"/>
        <v>2.712149018139921E-2</v>
      </c>
      <c r="AK132" s="252">
        <f t="shared" si="78"/>
        <v>4.0722810648452526E-2</v>
      </c>
      <c r="AL132" s="253">
        <f t="shared" si="78"/>
        <v>2.3393688223755172E-3</v>
      </c>
      <c r="AM132" s="235"/>
      <c r="AN132" s="531"/>
      <c r="AO132" s="116">
        <f t="shared" si="79"/>
        <v>8.0083054012482988E-3</v>
      </c>
      <c r="AP132" s="117">
        <f t="shared" si="80"/>
        <v>8.3148597082804126E-3</v>
      </c>
      <c r="AQ132" s="118">
        <f t="shared" si="81"/>
        <v>5.4525712950069588E-3</v>
      </c>
      <c r="AR132" s="259">
        <f t="shared" si="82"/>
        <v>4.9030419502582405E-3</v>
      </c>
      <c r="AS132" s="252">
        <f t="shared" si="83"/>
        <v>9.5181826628097516E-3</v>
      </c>
      <c r="AT132" s="253">
        <f t="shared" si="84"/>
        <v>3.530433561066644E-2</v>
      </c>
      <c r="AU132" s="235"/>
      <c r="AV132" s="531"/>
      <c r="AW132" s="116">
        <f t="shared" si="85"/>
        <v>4.9959668249941608E-3</v>
      </c>
      <c r="AX132" s="117">
        <f t="shared" si="86"/>
        <v>4.4495616051702311E-3</v>
      </c>
      <c r="AY132" s="118">
        <f t="shared" si="87"/>
        <v>-1.058404573773808E-3</v>
      </c>
      <c r="AZ132" s="259">
        <f t="shared" si="88"/>
        <v>-1.1685195432191106E-2</v>
      </c>
      <c r="BA132" s="252">
        <f t="shared" si="89"/>
        <v>3.7777421883145295E-3</v>
      </c>
      <c r="BB132" s="253">
        <f t="shared" si="90"/>
        <v>4.2279014861404553E-4</v>
      </c>
      <c r="BC132" s="235"/>
      <c r="BD132" s="531"/>
      <c r="BE132" s="116">
        <f t="shared" si="91"/>
        <v>1.2525669744635511E-2</v>
      </c>
      <c r="BF132" s="117">
        <f t="shared" si="92"/>
        <v>1.3877723283332234E-2</v>
      </c>
      <c r="BG132" s="118">
        <f t="shared" si="93"/>
        <v>2.3186967981461196E-2</v>
      </c>
      <c r="BH132" s="259">
        <f t="shared" si="94"/>
        <v>3.1232572052499054E-2</v>
      </c>
      <c r="BI132" s="252">
        <f t="shared" si="95"/>
        <v>5.9704467471365244E-3</v>
      </c>
      <c r="BJ132" s="253">
        <f t="shared" si="96"/>
        <v>2.396753053289782E-2</v>
      </c>
      <c r="BK132" s="235"/>
      <c r="BL132" s="531"/>
      <c r="BM132" s="116">
        <f t="shared" si="97"/>
        <v>1.7405003693799024E-2</v>
      </c>
      <c r="BN132" s="117">
        <f t="shared" si="98"/>
        <v>1.8181612343666029E-2</v>
      </c>
      <c r="BO132" s="118">
        <f t="shared" si="99"/>
        <v>2.4368179811306737E-2</v>
      </c>
      <c r="BP132" s="259">
        <f t="shared" si="100"/>
        <v>9.44467097037212E-3</v>
      </c>
      <c r="BQ132" s="252">
        <f t="shared" si="101"/>
        <v>3.06886260960964E-3</v>
      </c>
      <c r="BR132" s="253">
        <f t="shared" si="102"/>
        <v>1.8691106498294183E-2</v>
      </c>
      <c r="BS132" s="235"/>
      <c r="BT132" s="531"/>
      <c r="BU132" s="116">
        <f t="shared" si="103"/>
        <v>1.8161228902368879E-2</v>
      </c>
      <c r="BV132" s="117">
        <f t="shared" si="104"/>
        <v>1.5957772657273963E-2</v>
      </c>
      <c r="BW132" s="118">
        <f t="shared" si="105"/>
        <v>6.4547724697439843E-2</v>
      </c>
      <c r="BX132" s="259">
        <f t="shared" si="106"/>
        <v>-4.5941757799135875E-2</v>
      </c>
      <c r="BY132" s="252">
        <f t="shared" si="107"/>
        <v>-1.8918920708639E-2</v>
      </c>
      <c r="BZ132" s="253">
        <f t="shared" si="108"/>
        <v>-1.0008227121080687E-2</v>
      </c>
      <c r="CA132" s="235"/>
      <c r="CB132" s="531"/>
      <c r="CC132" s="116">
        <f t="shared" si="109"/>
        <v>1.7097777646838826E-3</v>
      </c>
      <c r="CD132" s="117">
        <f t="shared" si="110"/>
        <v>3.5794787610511202E-3</v>
      </c>
      <c r="CE132" s="118">
        <f t="shared" si="111"/>
        <v>1.7771143373331369E-2</v>
      </c>
      <c r="CF132" s="259">
        <f t="shared" si="112"/>
        <v>-1.6381985798060685E-2</v>
      </c>
      <c r="CG132" s="252">
        <f t="shared" si="113"/>
        <v>-4.6295572656344349E-3</v>
      </c>
      <c r="CH132" s="253">
        <f t="shared" si="114"/>
        <v>1.6878464974055925E-2</v>
      </c>
      <c r="CI132" s="235"/>
      <c r="CJ132" s="531"/>
      <c r="CK132" s="116">
        <f t="shared" si="115"/>
        <v>-4.506248942893522E-3</v>
      </c>
      <c r="CL132" s="117">
        <f t="shared" si="116"/>
        <v>-7.6111946720369859E-3</v>
      </c>
      <c r="CM132" s="118">
        <f t="shared" si="117"/>
        <v>-2.7076891181302246E-2</v>
      </c>
      <c r="CN132" s="259">
        <f t="shared" si="118"/>
        <v>6.7455599702067742E-3</v>
      </c>
      <c r="CO132" s="252">
        <f t="shared" si="119"/>
        <v>-3.9860339479699039E-2</v>
      </c>
      <c r="CP132" s="253">
        <f t="shared" si="120"/>
        <v>-2.4821945282489315E-2</v>
      </c>
      <c r="CQ132" s="235"/>
      <c r="CR132" s="531"/>
      <c r="CS132" s="116">
        <f t="shared" si="121"/>
        <v>-6.3915653533002693E-3</v>
      </c>
      <c r="CT132" s="117">
        <f t="shared" si="122"/>
        <v>-4.7787208342089738E-3</v>
      </c>
      <c r="CU132" s="118">
        <f t="shared" si="123"/>
        <v>5.6866143893522774E-3</v>
      </c>
      <c r="CV132" s="259">
        <f t="shared" si="124"/>
        <v>1.4297230003548619E-2</v>
      </c>
      <c r="CW132" s="252">
        <f t="shared" si="125"/>
        <v>-1.0052705140016261E-3</v>
      </c>
      <c r="CX132" s="253">
        <f t="shared" si="126"/>
        <v>8.3166873494161216E-4</v>
      </c>
      <c r="CY132" s="235"/>
      <c r="CZ132" s="531"/>
      <c r="DA132" s="116">
        <f t="shared" si="127"/>
        <v>-9.8755808611789234E-3</v>
      </c>
      <c r="DB132" s="117">
        <f t="shared" si="128"/>
        <v>-1.0810093959014782E-2</v>
      </c>
      <c r="DC132" s="118">
        <f t="shared" si="129"/>
        <v>-1.7316493322037569E-2</v>
      </c>
      <c r="DD132" s="259">
        <f t="shared" si="130"/>
        <v>-2.955599001090985E-2</v>
      </c>
      <c r="DE132" s="252">
        <f t="shared" si="131"/>
        <v>7.1136087827258603E-3</v>
      </c>
      <c r="DF132" s="253">
        <f t="shared" si="132"/>
        <v>-4.4844412297027916E-2</v>
      </c>
      <c r="DG132" s="235"/>
      <c r="DH132" s="531"/>
      <c r="DI132" s="116">
        <f t="shared" si="133"/>
        <v>-1.8821689293435286E-3</v>
      </c>
      <c r="DJ132" s="117">
        <f t="shared" si="134"/>
        <v>-2.2070295257576311E-3</v>
      </c>
      <c r="DK132" s="118">
        <f t="shared" si="135"/>
        <v>-5.7202731488750483E-3</v>
      </c>
      <c r="DL132" s="259">
        <f t="shared" si="136"/>
        <v>-6.2207582049876075E-3</v>
      </c>
      <c r="DM132" s="252">
        <f t="shared" si="137"/>
        <v>1.9798763255002128E-2</v>
      </c>
      <c r="DN132" s="253">
        <f t="shared" si="138"/>
        <v>-1.3415696975653322E-3</v>
      </c>
      <c r="DO132" s="235"/>
      <c r="DP132" s="531"/>
      <c r="DQ132" s="428">
        <f t="shared" si="139"/>
        <v>4.3114583553270892E-2</v>
      </c>
      <c r="DR132" s="429">
        <f t="shared" si="140"/>
        <v>4.3840960614304279E-2</v>
      </c>
      <c r="DS132" s="430">
        <f t="shared" si="141"/>
        <v>4.5050458835205399E-2</v>
      </c>
      <c r="DT132" s="259">
        <f t="shared" si="142"/>
        <v>7.4431289923989091E-2</v>
      </c>
      <c r="DU132" s="252">
        <f t="shared" si="143"/>
        <v>4.3308917825779898E-2</v>
      </c>
      <c r="DV132" s="253">
        <f t="shared" si="144"/>
        <v>8.0393168880322954E-2</v>
      </c>
      <c r="DW132" s="235"/>
      <c r="DX132" s="531"/>
      <c r="DY132" s="428">
        <f t="shared" si="145"/>
        <v>-2.3417310896283075E-3</v>
      </c>
      <c r="DZ132" s="429">
        <f t="shared" si="146"/>
        <v>-2.9271349732411787E-3</v>
      </c>
      <c r="EA132" s="430">
        <f t="shared" si="147"/>
        <v>-6.3806863976656417E-3</v>
      </c>
      <c r="EB132" s="259">
        <f t="shared" si="148"/>
        <v>-2.1490236326394217E-3</v>
      </c>
      <c r="EC132" s="252">
        <f t="shared" si="149"/>
        <v>-2.995815332900242E-2</v>
      </c>
      <c r="ED132" s="253">
        <f t="shared" si="150"/>
        <v>-1.989127644238789E-2</v>
      </c>
      <c r="EE132" s="235"/>
    </row>
    <row r="133" spans="1:135" ht="15.75" thickBot="1" x14ac:dyDescent="0.3">
      <c r="A133" s="85" t="s">
        <v>239</v>
      </c>
      <c r="B133" s="227" t="s">
        <v>238</v>
      </c>
      <c r="C133" s="613"/>
      <c r="D133" s="265" t="s">
        <v>209</v>
      </c>
      <c r="P133" s="617"/>
      <c r="Q133" s="167"/>
      <c r="R133" s="167"/>
      <c r="S133" s="167"/>
      <c r="T133" s="206"/>
      <c r="U133" s="206"/>
      <c r="V133" s="206"/>
      <c r="W133" s="235"/>
      <c r="X133" s="531"/>
      <c r="Y133" s="116">
        <f t="shared" si="77"/>
        <v>-6.475388421906926E-2</v>
      </c>
      <c r="Z133" s="117">
        <f t="shared" si="77"/>
        <v>-6.2382847608893739E-2</v>
      </c>
      <c r="AA133" s="118">
        <f t="shared" si="77"/>
        <v>-5.599966437754049E-2</v>
      </c>
      <c r="AB133" s="81">
        <f t="shared" si="77"/>
        <v>-5.6951849564511485E-2</v>
      </c>
      <c r="AC133" s="82">
        <f t="shared" si="77"/>
        <v>-5.3449763678163044E-2</v>
      </c>
      <c r="AD133" s="166">
        <f t="shared" si="77"/>
        <v>-4.6977353258917109E-2</v>
      </c>
      <c r="AE133" s="235"/>
      <c r="AF133" s="531"/>
      <c r="AG133" s="116">
        <f t="shared" si="78"/>
        <v>-3.8071523240169295E-3</v>
      </c>
      <c r="AH133" s="117">
        <f t="shared" si="78"/>
        <v>-7.8356633674862963E-3</v>
      </c>
      <c r="AI133" s="118">
        <f t="shared" si="78"/>
        <v>-1.7901599422606981E-2</v>
      </c>
      <c r="AJ133" s="81">
        <f t="shared" si="78"/>
        <v>2.712149018139921E-2</v>
      </c>
      <c r="AK133" s="82">
        <f t="shared" si="78"/>
        <v>4.0722810648452526E-2</v>
      </c>
      <c r="AL133" s="166">
        <f t="shared" si="78"/>
        <v>2.3393688223755172E-3</v>
      </c>
      <c r="AM133" s="235"/>
      <c r="AN133" s="531"/>
      <c r="AO133" s="116">
        <f t="shared" si="79"/>
        <v>-1.4477901821035392E-2</v>
      </c>
      <c r="AP133" s="117">
        <f t="shared" si="80"/>
        <v>-2.3146000175990201E-2</v>
      </c>
      <c r="AQ133" s="118">
        <f t="shared" si="81"/>
        <v>3.348812969893593E-3</v>
      </c>
      <c r="AR133" s="81">
        <f t="shared" si="82"/>
        <v>4.9030419502582405E-3</v>
      </c>
      <c r="AS133" s="82">
        <f t="shared" si="83"/>
        <v>9.5181826628097516E-3</v>
      </c>
      <c r="AT133" s="166">
        <f t="shared" si="84"/>
        <v>3.530433561066644E-2</v>
      </c>
      <c r="AU133" s="235"/>
      <c r="AV133" s="531"/>
      <c r="AW133" s="116">
        <f t="shared" si="85"/>
        <v>4.3342880003105332E-3</v>
      </c>
      <c r="AX133" s="117">
        <f t="shared" si="86"/>
        <v>2.0382397468757885E-3</v>
      </c>
      <c r="AY133" s="118">
        <f t="shared" si="87"/>
        <v>-4.1197820768050595E-3</v>
      </c>
      <c r="AZ133" s="81">
        <f t="shared" si="88"/>
        <v>-1.1685195432191106E-2</v>
      </c>
      <c r="BA133" s="82">
        <f t="shared" si="89"/>
        <v>3.7777421883145295E-3</v>
      </c>
      <c r="BB133" s="166">
        <f t="shared" si="90"/>
        <v>4.2279014861404553E-4</v>
      </c>
      <c r="BC133" s="235"/>
      <c r="BD133" s="531"/>
      <c r="BE133" s="116">
        <f t="shared" si="91"/>
        <v>1.4428601432263741E-2</v>
      </c>
      <c r="BF133" s="117">
        <f t="shared" si="92"/>
        <v>1.6167354212476413E-2</v>
      </c>
      <c r="BG133" s="118">
        <f t="shared" si="93"/>
        <v>1.9980627086145706E-2</v>
      </c>
      <c r="BH133" s="81">
        <f t="shared" si="94"/>
        <v>3.1232572052499054E-2</v>
      </c>
      <c r="BI133" s="82">
        <f t="shared" si="95"/>
        <v>5.9704467471365244E-3</v>
      </c>
      <c r="BJ133" s="166">
        <f t="shared" si="96"/>
        <v>2.396753053289782E-2</v>
      </c>
      <c r="BK133" s="235"/>
      <c r="BL133" s="531"/>
      <c r="BM133" s="116">
        <f t="shared" si="97"/>
        <v>1.6292596726847779E-2</v>
      </c>
      <c r="BN133" s="117">
        <f t="shared" si="98"/>
        <v>1.7064319625568428E-2</v>
      </c>
      <c r="BO133" s="118">
        <f t="shared" si="99"/>
        <v>1.769399804730622E-2</v>
      </c>
      <c r="BP133" s="81">
        <f t="shared" si="100"/>
        <v>9.44467097037212E-3</v>
      </c>
      <c r="BQ133" s="82">
        <f t="shared" si="101"/>
        <v>3.06886260960964E-3</v>
      </c>
      <c r="BR133" s="166">
        <f t="shared" si="102"/>
        <v>1.8691106498294183E-2</v>
      </c>
      <c r="BS133" s="235"/>
      <c r="BT133" s="531"/>
      <c r="BU133" s="116">
        <f t="shared" si="103"/>
        <v>-7.9554496406901348E-2</v>
      </c>
      <c r="BV133" s="117">
        <f t="shared" si="104"/>
        <v>-0.10614616774788817</v>
      </c>
      <c r="BW133" s="118">
        <f t="shared" si="105"/>
        <v>-0.15265858623466791</v>
      </c>
      <c r="BX133" s="81">
        <f t="shared" si="106"/>
        <v>-4.5941757799135875E-2</v>
      </c>
      <c r="BY133" s="82">
        <f t="shared" si="107"/>
        <v>-1.8918920708639E-2</v>
      </c>
      <c r="BZ133" s="166">
        <f t="shared" si="108"/>
        <v>-1.0008227121080687E-2</v>
      </c>
      <c r="CA133" s="235"/>
      <c r="CB133" s="531"/>
      <c r="CC133" s="116">
        <f t="shared" si="109"/>
        <v>4.2997356895609368E-3</v>
      </c>
      <c r="CD133" s="117">
        <f t="shared" si="110"/>
        <v>8.6417748968737832E-3</v>
      </c>
      <c r="CE133" s="118">
        <f t="shared" si="111"/>
        <v>1.7893212123975856E-2</v>
      </c>
      <c r="CF133" s="81">
        <f t="shared" si="112"/>
        <v>-1.6381985798060685E-2</v>
      </c>
      <c r="CG133" s="82">
        <f t="shared" si="113"/>
        <v>-4.6295572656344349E-3</v>
      </c>
      <c r="CH133" s="166">
        <f t="shared" si="114"/>
        <v>1.6878464974055925E-2</v>
      </c>
      <c r="CI133" s="235"/>
      <c r="CJ133" s="531"/>
      <c r="CK133" s="116">
        <f t="shared" si="115"/>
        <v>-3.979321587443122E-3</v>
      </c>
      <c r="CL133" s="117">
        <f t="shared" si="116"/>
        <v>-1.3477380037771608E-2</v>
      </c>
      <c r="CM133" s="118">
        <f t="shared" si="117"/>
        <v>-3.1753592963181795E-2</v>
      </c>
      <c r="CN133" s="81">
        <f t="shared" si="118"/>
        <v>6.7455599702067742E-3</v>
      </c>
      <c r="CO133" s="82">
        <f t="shared" si="119"/>
        <v>-3.9860339479699039E-2</v>
      </c>
      <c r="CP133" s="166">
        <f t="shared" si="120"/>
        <v>-2.4821945282489315E-2</v>
      </c>
      <c r="CQ133" s="235"/>
      <c r="CR133" s="531"/>
      <c r="CS133" s="116">
        <f t="shared" si="121"/>
        <v>2.7238890896603167E-3</v>
      </c>
      <c r="CT133" s="117">
        <f t="shared" si="122"/>
        <v>5.5318222288949425E-3</v>
      </c>
      <c r="CU133" s="118">
        <f t="shared" si="123"/>
        <v>1.1929387995800605E-2</v>
      </c>
      <c r="CV133" s="81">
        <f t="shared" si="124"/>
        <v>1.4297230003548619E-2</v>
      </c>
      <c r="CW133" s="82">
        <f t="shared" si="125"/>
        <v>-1.0052705140016261E-3</v>
      </c>
      <c r="CX133" s="166">
        <f t="shared" si="126"/>
        <v>8.3166873494161216E-4</v>
      </c>
      <c r="CY133" s="235"/>
      <c r="CZ133" s="531"/>
      <c r="DA133" s="116">
        <f t="shared" si="127"/>
        <v>-6.8051589404193929E-3</v>
      </c>
      <c r="DB133" s="117">
        <f t="shared" si="128"/>
        <v>-9.9032859184924379E-3</v>
      </c>
      <c r="DC133" s="118">
        <f t="shared" si="129"/>
        <v>-1.5149060856330606E-2</v>
      </c>
      <c r="DD133" s="81">
        <f t="shared" si="130"/>
        <v>-2.955599001090985E-2</v>
      </c>
      <c r="DE133" s="82">
        <f t="shared" si="131"/>
        <v>7.1136087827258603E-3</v>
      </c>
      <c r="DF133" s="166">
        <f t="shared" si="132"/>
        <v>-4.4844412297027916E-2</v>
      </c>
      <c r="DG133" s="235"/>
      <c r="DH133" s="531"/>
      <c r="DI133" s="116">
        <f t="shared" si="133"/>
        <v>-8.1225506072182454E-3</v>
      </c>
      <c r="DJ133" s="117">
        <f t="shared" si="134"/>
        <v>-7.6983753565508422E-3</v>
      </c>
      <c r="DK133" s="118">
        <f t="shared" si="135"/>
        <v>-8.8127703434823911E-3</v>
      </c>
      <c r="DL133" s="81">
        <f t="shared" si="136"/>
        <v>-6.2207582049876075E-3</v>
      </c>
      <c r="DM133" s="82">
        <f t="shared" si="137"/>
        <v>1.9798763255002128E-2</v>
      </c>
      <c r="DN133" s="166">
        <f t="shared" si="138"/>
        <v>-1.3415696975653322E-3</v>
      </c>
      <c r="DO133" s="235"/>
      <c r="DP133" s="531"/>
      <c r="DQ133" s="428">
        <f t="shared" si="139"/>
        <v>5.9443478527721402E-2</v>
      </c>
      <c r="DR133" s="429">
        <f t="shared" si="140"/>
        <v>5.893221536976917E-2</v>
      </c>
      <c r="DS133" s="430">
        <f t="shared" si="141"/>
        <v>5.563392119854739E-2</v>
      </c>
      <c r="DT133" s="81">
        <f t="shared" si="142"/>
        <v>7.4431289923989091E-2</v>
      </c>
      <c r="DU133" s="82">
        <f t="shared" si="143"/>
        <v>4.3308917825779898E-2</v>
      </c>
      <c r="DV133" s="166">
        <f t="shared" si="144"/>
        <v>8.0393168880322954E-2</v>
      </c>
      <c r="DW133" s="235"/>
      <c r="DX133" s="531"/>
      <c r="DY133" s="428">
        <f t="shared" si="145"/>
        <v>-7.920220715047525E-3</v>
      </c>
      <c r="DZ133" s="429">
        <f t="shared" si="146"/>
        <v>-7.811898124656597E-3</v>
      </c>
      <c r="EA133" s="430">
        <f t="shared" si="147"/>
        <v>-1.1282983365063039E-2</v>
      </c>
      <c r="EB133" s="81">
        <f t="shared" si="148"/>
        <v>-2.1490236326394217E-3</v>
      </c>
      <c r="EC133" s="82">
        <f t="shared" si="149"/>
        <v>-2.995815332900242E-2</v>
      </c>
      <c r="ED133" s="166">
        <f t="shared" si="150"/>
        <v>-1.989127644238789E-2</v>
      </c>
      <c r="EE133" s="235"/>
    </row>
    <row r="134" spans="1:135" ht="15.75" thickBot="1" x14ac:dyDescent="0.3">
      <c r="A134" s="139" t="s">
        <v>189</v>
      </c>
      <c r="B134" s="224" t="s">
        <v>240</v>
      </c>
      <c r="C134" s="613"/>
      <c r="D134" s="266" t="s">
        <v>208</v>
      </c>
      <c r="P134" s="617"/>
      <c r="Q134" s="167"/>
      <c r="R134" s="167"/>
      <c r="S134" s="167"/>
      <c r="T134" s="210"/>
      <c r="U134" s="210"/>
      <c r="V134" s="210"/>
      <c r="W134" s="235"/>
      <c r="X134" s="531"/>
      <c r="Y134" s="144">
        <f t="shared" si="77"/>
        <v>-5.319439757868822E-3</v>
      </c>
      <c r="Z134" s="145">
        <f t="shared" si="77"/>
        <v>-7.5434024047005945E-3</v>
      </c>
      <c r="AA134" s="146">
        <f t="shared" si="77"/>
        <v>-1.1075266527913803E-2</v>
      </c>
      <c r="AB134" s="259">
        <f t="shared" si="77"/>
        <v>-5.6951849564511485E-2</v>
      </c>
      <c r="AC134" s="252">
        <f t="shared" si="77"/>
        <v>-5.3449763678163044E-2</v>
      </c>
      <c r="AD134" s="253">
        <f t="shared" si="77"/>
        <v>-4.6977353258917109E-2</v>
      </c>
      <c r="AE134" s="235"/>
      <c r="AF134" s="531"/>
      <c r="AG134" s="144">
        <f t="shared" si="78"/>
        <v>1.9873847535016834E-3</v>
      </c>
      <c r="AH134" s="145">
        <f t="shared" si="78"/>
        <v>-1.7125606908472021E-3</v>
      </c>
      <c r="AI134" s="146">
        <f t="shared" si="78"/>
        <v>-9.7991975947445756E-3</v>
      </c>
      <c r="AJ134" s="259">
        <f t="shared" si="78"/>
        <v>2.712149018139921E-2</v>
      </c>
      <c r="AK134" s="252">
        <f t="shared" si="78"/>
        <v>4.0722810648452526E-2</v>
      </c>
      <c r="AL134" s="253">
        <f t="shared" si="78"/>
        <v>2.3393688223755172E-3</v>
      </c>
      <c r="AM134" s="235"/>
      <c r="AN134" s="531"/>
      <c r="AO134" s="144">
        <f t="shared" si="79"/>
        <v>1.8933623711916883E-2</v>
      </c>
      <c r="AP134" s="145">
        <f t="shared" si="80"/>
        <v>1.7288817706189227E-2</v>
      </c>
      <c r="AQ134" s="146">
        <f t="shared" si="81"/>
        <v>1.5601746627532184E-2</v>
      </c>
      <c r="AR134" s="259">
        <f t="shared" si="82"/>
        <v>4.9030419502582405E-3</v>
      </c>
      <c r="AS134" s="252">
        <f t="shared" si="83"/>
        <v>9.5181826628097516E-3</v>
      </c>
      <c r="AT134" s="253">
        <f t="shared" si="84"/>
        <v>3.530433561066644E-2</v>
      </c>
      <c r="AU134" s="235"/>
      <c r="AV134" s="531"/>
      <c r="AW134" s="144">
        <f t="shared" si="85"/>
        <v>-8.8803820866008697E-3</v>
      </c>
      <c r="AX134" s="145">
        <f t="shared" si="86"/>
        <v>-9.624979845320368E-3</v>
      </c>
      <c r="AY134" s="146">
        <f t="shared" si="87"/>
        <v>-1.1962473777915292E-2</v>
      </c>
      <c r="AZ134" s="259">
        <f t="shared" si="88"/>
        <v>-1.1685195432191106E-2</v>
      </c>
      <c r="BA134" s="252">
        <f t="shared" si="89"/>
        <v>3.7777421883145295E-3</v>
      </c>
      <c r="BB134" s="253">
        <f t="shared" si="90"/>
        <v>4.2279014861404553E-4</v>
      </c>
      <c r="BC134" s="235"/>
      <c r="BD134" s="531"/>
      <c r="BE134" s="144">
        <f t="shared" si="91"/>
        <v>1.8511093213023598E-2</v>
      </c>
      <c r="BF134" s="145">
        <f t="shared" si="92"/>
        <v>2.1172937199520559E-2</v>
      </c>
      <c r="BG134" s="146">
        <f t="shared" si="93"/>
        <v>2.3975479134113957E-2</v>
      </c>
      <c r="BH134" s="259">
        <f t="shared" si="94"/>
        <v>3.1232572052499054E-2</v>
      </c>
      <c r="BI134" s="252">
        <f t="shared" si="95"/>
        <v>5.9704467471365244E-3</v>
      </c>
      <c r="BJ134" s="253">
        <f t="shared" si="96"/>
        <v>2.396753053289782E-2</v>
      </c>
      <c r="BK134" s="235"/>
      <c r="BL134" s="531"/>
      <c r="BM134" s="144">
        <f t="shared" si="97"/>
        <v>2.0595829895742494E-2</v>
      </c>
      <c r="BN134" s="145">
        <f t="shared" si="98"/>
        <v>2.1328495873211291E-2</v>
      </c>
      <c r="BO134" s="146">
        <f t="shared" si="99"/>
        <v>2.3286606970232247E-2</v>
      </c>
      <c r="BP134" s="259">
        <f t="shared" si="100"/>
        <v>9.44467097037212E-3</v>
      </c>
      <c r="BQ134" s="252">
        <f t="shared" si="101"/>
        <v>3.06886260960964E-3</v>
      </c>
      <c r="BR134" s="253">
        <f t="shared" si="102"/>
        <v>1.8691106498294183E-2</v>
      </c>
      <c r="BS134" s="235"/>
      <c r="BT134" s="531"/>
      <c r="BU134" s="144">
        <f t="shared" si="103"/>
        <v>-3.0796420148004714E-2</v>
      </c>
      <c r="BV134" s="145">
        <f t="shared" si="104"/>
        <v>-5.310933732191634E-2</v>
      </c>
      <c r="BW134" s="146">
        <f t="shared" si="105"/>
        <v>-6.8301054085902521E-2</v>
      </c>
      <c r="BX134" s="259">
        <f t="shared" si="106"/>
        <v>-4.5941757799135875E-2</v>
      </c>
      <c r="BY134" s="252">
        <f t="shared" si="107"/>
        <v>-1.8918920708639E-2</v>
      </c>
      <c r="BZ134" s="253">
        <f t="shared" si="108"/>
        <v>-1.0008227121080687E-2</v>
      </c>
      <c r="CA134" s="235"/>
      <c r="CB134" s="531"/>
      <c r="CC134" s="144">
        <f t="shared" si="109"/>
        <v>-1.2313381467466892E-2</v>
      </c>
      <c r="CD134" s="145">
        <f t="shared" si="110"/>
        <v>-1.8510707702738684E-2</v>
      </c>
      <c r="CE134" s="146">
        <f t="shared" si="111"/>
        <v>-1.8247750953981751E-2</v>
      </c>
      <c r="CF134" s="259">
        <f t="shared" si="112"/>
        <v>-1.6381985798060685E-2</v>
      </c>
      <c r="CG134" s="252">
        <f t="shared" si="113"/>
        <v>-4.6295572656344349E-3</v>
      </c>
      <c r="CH134" s="253">
        <f t="shared" si="114"/>
        <v>1.6878464974055925E-2</v>
      </c>
      <c r="CI134" s="235"/>
      <c r="CJ134" s="531"/>
      <c r="CK134" s="144">
        <f t="shared" si="115"/>
        <v>-2.0674974687513951E-2</v>
      </c>
      <c r="CL134" s="145">
        <f t="shared" si="116"/>
        <v>-2.7519590175895545E-2</v>
      </c>
      <c r="CM134" s="146">
        <f t="shared" si="117"/>
        <v>-3.9003102288238362E-2</v>
      </c>
      <c r="CN134" s="259">
        <f t="shared" si="118"/>
        <v>6.7455599702067742E-3</v>
      </c>
      <c r="CO134" s="252">
        <f t="shared" si="119"/>
        <v>-3.9860339479699039E-2</v>
      </c>
      <c r="CP134" s="253">
        <f t="shared" si="120"/>
        <v>-2.4821945282489315E-2</v>
      </c>
      <c r="CQ134" s="235"/>
      <c r="CR134" s="531"/>
      <c r="CS134" s="144">
        <f t="shared" si="121"/>
        <v>-5.3932025390822204E-3</v>
      </c>
      <c r="CT134" s="145">
        <f t="shared" si="122"/>
        <v>-5.0834736596427172E-4</v>
      </c>
      <c r="CU134" s="146">
        <f t="shared" si="123"/>
        <v>6.5124545078780885E-3</v>
      </c>
      <c r="CV134" s="259">
        <f t="shared" si="124"/>
        <v>1.4297230003548619E-2</v>
      </c>
      <c r="CW134" s="252">
        <f t="shared" si="125"/>
        <v>-1.0052705140016261E-3</v>
      </c>
      <c r="CX134" s="253">
        <f t="shared" si="126"/>
        <v>8.3166873494161216E-4</v>
      </c>
      <c r="CY134" s="235"/>
      <c r="CZ134" s="531"/>
      <c r="DA134" s="144">
        <f t="shared" si="127"/>
        <v>-1.5983576027950273E-2</v>
      </c>
      <c r="DB134" s="145">
        <f t="shared" si="128"/>
        <v>-1.7285954178732455E-2</v>
      </c>
      <c r="DC134" s="146">
        <f t="shared" si="129"/>
        <v>-2.1062821199437809E-2</v>
      </c>
      <c r="DD134" s="259">
        <f t="shared" si="130"/>
        <v>-2.955599001090985E-2</v>
      </c>
      <c r="DE134" s="252">
        <f t="shared" si="131"/>
        <v>7.1136087827258603E-3</v>
      </c>
      <c r="DF134" s="253">
        <f t="shared" si="132"/>
        <v>-4.4844412297027916E-2</v>
      </c>
      <c r="DG134" s="235"/>
      <c r="DH134" s="531"/>
      <c r="DI134" s="144">
        <f t="shared" si="133"/>
        <v>3.0784206639868826E-4</v>
      </c>
      <c r="DJ134" s="145">
        <f t="shared" si="134"/>
        <v>-5.5800162603007752E-4</v>
      </c>
      <c r="DK134" s="146">
        <f t="shared" si="135"/>
        <v>-3.7853276550650588E-3</v>
      </c>
      <c r="DL134" s="259">
        <f t="shared" si="136"/>
        <v>-6.2207582049876075E-3</v>
      </c>
      <c r="DM134" s="252">
        <f t="shared" si="137"/>
        <v>1.9798763255002128E-2</v>
      </c>
      <c r="DN134" s="253">
        <f t="shared" si="138"/>
        <v>-1.3415696975653322E-3</v>
      </c>
      <c r="DO134" s="235"/>
      <c r="DP134" s="531"/>
      <c r="DQ134" s="428">
        <f t="shared" si="139"/>
        <v>1.2361797755487736E-2</v>
      </c>
      <c r="DR134" s="429">
        <f t="shared" si="140"/>
        <v>1.6799118107606134E-2</v>
      </c>
      <c r="DS134" s="430">
        <f t="shared" si="141"/>
        <v>2.2833502202973397E-2</v>
      </c>
      <c r="DT134" s="259">
        <f t="shared" si="142"/>
        <v>7.4431289923989091E-2</v>
      </c>
      <c r="DU134" s="252">
        <f t="shared" si="143"/>
        <v>4.3308917825779898E-2</v>
      </c>
      <c r="DV134" s="253">
        <f t="shared" si="144"/>
        <v>8.0393168880322954E-2</v>
      </c>
      <c r="DW134" s="235"/>
      <c r="DX134" s="531"/>
      <c r="DY134" s="428">
        <f t="shared" si="145"/>
        <v>-5.0720355679340747E-3</v>
      </c>
      <c r="DZ134" s="429">
        <f t="shared" si="146"/>
        <v>-5.5267264437240679E-3</v>
      </c>
      <c r="EA134" s="430">
        <f t="shared" si="147"/>
        <v>-7.5581017813435084E-3</v>
      </c>
      <c r="EB134" s="259">
        <f t="shared" si="148"/>
        <v>-2.1490236326394217E-3</v>
      </c>
      <c r="EC134" s="252">
        <f t="shared" si="149"/>
        <v>-2.995815332900242E-2</v>
      </c>
      <c r="ED134" s="253">
        <f t="shared" si="150"/>
        <v>-1.989127644238789E-2</v>
      </c>
      <c r="EE134" s="235"/>
    </row>
    <row r="135" spans="1:135" ht="15.75" thickBot="1" x14ac:dyDescent="0.3">
      <c r="A135" s="85" t="s">
        <v>190</v>
      </c>
      <c r="B135" s="227" t="s">
        <v>241</v>
      </c>
      <c r="C135" s="613"/>
      <c r="D135" s="265" t="s">
        <v>209</v>
      </c>
      <c r="P135" s="617"/>
      <c r="Q135" s="167"/>
      <c r="R135" s="167"/>
      <c r="S135" s="167"/>
      <c r="T135" s="210"/>
      <c r="U135" s="210"/>
      <c r="V135" s="210"/>
      <c r="W135" s="235"/>
      <c r="X135" s="531"/>
      <c r="Y135" s="116">
        <f t="shared" si="77"/>
        <v>-4.5199572798794489E-2</v>
      </c>
      <c r="Z135" s="117">
        <f t="shared" si="77"/>
        <v>-4.2632614403028492E-2</v>
      </c>
      <c r="AA135" s="118">
        <f t="shared" si="77"/>
        <v>-3.8165687076053494E-2</v>
      </c>
      <c r="AB135" s="259">
        <f t="shared" si="77"/>
        <v>-5.6951849564511485E-2</v>
      </c>
      <c r="AC135" s="252">
        <f t="shared" si="77"/>
        <v>-5.3449763678163044E-2</v>
      </c>
      <c r="AD135" s="253">
        <f t="shared" si="77"/>
        <v>-4.6977353258917109E-2</v>
      </c>
      <c r="AE135" s="235"/>
      <c r="AF135" s="531"/>
      <c r="AG135" s="116">
        <f t="shared" si="78"/>
        <v>-5.3545540432890131E-3</v>
      </c>
      <c r="AH135" s="117">
        <f t="shared" si="78"/>
        <v>-1.1495815624676437E-2</v>
      </c>
      <c r="AI135" s="118">
        <f t="shared" si="78"/>
        <v>-2.3144633110992862E-2</v>
      </c>
      <c r="AJ135" s="259">
        <f t="shared" si="78"/>
        <v>2.712149018139921E-2</v>
      </c>
      <c r="AK135" s="252">
        <f t="shared" si="78"/>
        <v>4.0722810648452526E-2</v>
      </c>
      <c r="AL135" s="253">
        <f t="shared" si="78"/>
        <v>2.3393688223755172E-3</v>
      </c>
      <c r="AM135" s="235"/>
      <c r="AN135" s="531"/>
      <c r="AO135" s="116">
        <f t="shared" si="79"/>
        <v>9.6503882754615158E-3</v>
      </c>
      <c r="AP135" s="117">
        <f t="shared" si="80"/>
        <v>9.6911890811889993E-3</v>
      </c>
      <c r="AQ135" s="118">
        <f t="shared" si="81"/>
        <v>1.0415583337838432E-2</v>
      </c>
      <c r="AR135" s="259">
        <f t="shared" si="82"/>
        <v>4.9030419502582405E-3</v>
      </c>
      <c r="AS135" s="252">
        <f t="shared" si="83"/>
        <v>9.5181826628097516E-3</v>
      </c>
      <c r="AT135" s="253">
        <f t="shared" si="84"/>
        <v>3.530433561066644E-2</v>
      </c>
      <c r="AU135" s="235"/>
      <c r="AV135" s="531"/>
      <c r="AW135" s="116">
        <f t="shared" si="85"/>
        <v>5.292084846278822E-3</v>
      </c>
      <c r="AX135" s="117">
        <f t="shared" si="86"/>
        <v>1.3549967757257148E-3</v>
      </c>
      <c r="AY135" s="118">
        <f t="shared" si="87"/>
        <v>-4.8622469100739404E-3</v>
      </c>
      <c r="AZ135" s="259">
        <f t="shared" si="88"/>
        <v>-1.1685195432191106E-2</v>
      </c>
      <c r="BA135" s="252">
        <f t="shared" si="89"/>
        <v>3.7777421883145295E-3</v>
      </c>
      <c r="BB135" s="253">
        <f t="shared" si="90"/>
        <v>4.2279014861404553E-4</v>
      </c>
      <c r="BC135" s="235"/>
      <c r="BD135" s="531"/>
      <c r="BE135" s="116">
        <f t="shared" si="91"/>
        <v>2.0332073472650734E-2</v>
      </c>
      <c r="BF135" s="117">
        <f t="shared" si="92"/>
        <v>2.3047442838180821E-2</v>
      </c>
      <c r="BG135" s="118">
        <f t="shared" si="93"/>
        <v>2.963015289296116E-2</v>
      </c>
      <c r="BH135" s="259">
        <f t="shared" si="94"/>
        <v>3.1232572052499054E-2</v>
      </c>
      <c r="BI135" s="252">
        <f t="shared" si="95"/>
        <v>5.9704467471365244E-3</v>
      </c>
      <c r="BJ135" s="253">
        <f t="shared" si="96"/>
        <v>2.396753053289782E-2</v>
      </c>
      <c r="BK135" s="235"/>
      <c r="BL135" s="531"/>
      <c r="BM135" s="116">
        <f t="shared" si="97"/>
        <v>2.0313997173559535E-2</v>
      </c>
      <c r="BN135" s="117">
        <f t="shared" si="98"/>
        <v>2.2334749854483617E-2</v>
      </c>
      <c r="BO135" s="118">
        <f t="shared" si="99"/>
        <v>2.7562410305934166E-2</v>
      </c>
      <c r="BP135" s="259">
        <f t="shared" si="100"/>
        <v>9.44467097037212E-3</v>
      </c>
      <c r="BQ135" s="252">
        <f t="shared" si="101"/>
        <v>3.06886260960964E-3</v>
      </c>
      <c r="BR135" s="253">
        <f t="shared" si="102"/>
        <v>1.8691106498294183E-2</v>
      </c>
      <c r="BS135" s="235"/>
      <c r="BT135" s="531"/>
      <c r="BU135" s="116">
        <f t="shared" si="103"/>
        <v>-1.8834417873696521E-2</v>
      </c>
      <c r="BV135" s="117">
        <f t="shared" si="104"/>
        <v>-4.73499536802948E-2</v>
      </c>
      <c r="BW135" s="118">
        <f t="shared" si="105"/>
        <v>-3.9171361083893422E-2</v>
      </c>
      <c r="BX135" s="259">
        <f t="shared" si="106"/>
        <v>-4.5941757799135875E-2</v>
      </c>
      <c r="BY135" s="252">
        <f t="shared" si="107"/>
        <v>-1.8918920708639E-2</v>
      </c>
      <c r="BZ135" s="253">
        <f t="shared" si="108"/>
        <v>-1.0008227121080687E-2</v>
      </c>
      <c r="CA135" s="235"/>
      <c r="CB135" s="531"/>
      <c r="CC135" s="116">
        <f t="shared" si="109"/>
        <v>8.7427673292883624E-3</v>
      </c>
      <c r="CD135" s="117">
        <f t="shared" si="110"/>
        <v>1.6289032377014328E-2</v>
      </c>
      <c r="CE135" s="118">
        <f t="shared" si="111"/>
        <v>3.0470606979341532E-2</v>
      </c>
      <c r="CF135" s="259">
        <f t="shared" si="112"/>
        <v>-1.6381985798060685E-2</v>
      </c>
      <c r="CG135" s="252">
        <f t="shared" si="113"/>
        <v>-4.6295572656344349E-3</v>
      </c>
      <c r="CH135" s="253">
        <f t="shared" si="114"/>
        <v>1.6878464974055925E-2</v>
      </c>
      <c r="CI135" s="235"/>
      <c r="CJ135" s="531"/>
      <c r="CK135" s="116">
        <f t="shared" si="115"/>
        <v>-4.4978733504142318E-3</v>
      </c>
      <c r="CL135" s="117">
        <f t="shared" si="116"/>
        <v>-6.4196399575561901E-3</v>
      </c>
      <c r="CM135" s="118">
        <f t="shared" si="117"/>
        <v>-2.1205048676518245E-2</v>
      </c>
      <c r="CN135" s="259">
        <f t="shared" si="118"/>
        <v>6.7455599702067742E-3</v>
      </c>
      <c r="CO135" s="252">
        <f t="shared" si="119"/>
        <v>-3.9860339479699039E-2</v>
      </c>
      <c r="CP135" s="253">
        <f t="shared" si="120"/>
        <v>-2.4821945282489315E-2</v>
      </c>
      <c r="CQ135" s="235"/>
      <c r="CR135" s="531"/>
      <c r="CS135" s="116">
        <f t="shared" si="121"/>
        <v>1.7415149342025837E-4</v>
      </c>
      <c r="CT135" s="117">
        <f t="shared" si="122"/>
        <v>5.5682393264303584E-3</v>
      </c>
      <c r="CU135" s="118">
        <f t="shared" si="123"/>
        <v>1.6176058528463402E-2</v>
      </c>
      <c r="CV135" s="259">
        <f t="shared" si="124"/>
        <v>1.4297230003548619E-2</v>
      </c>
      <c r="CW135" s="252">
        <f t="shared" si="125"/>
        <v>-1.0052705140016261E-3</v>
      </c>
      <c r="CX135" s="253">
        <f t="shared" si="126"/>
        <v>8.3166873494161216E-4</v>
      </c>
      <c r="CY135" s="235"/>
      <c r="CZ135" s="531"/>
      <c r="DA135" s="116">
        <f t="shared" si="127"/>
        <v>-1.5585843223469061E-2</v>
      </c>
      <c r="DB135" s="117">
        <f t="shared" si="128"/>
        <v>-1.7945922883997819E-2</v>
      </c>
      <c r="DC135" s="118">
        <f t="shared" si="129"/>
        <v>-2.2835350682696574E-2</v>
      </c>
      <c r="DD135" s="259">
        <f t="shared" si="130"/>
        <v>-2.955599001090985E-2</v>
      </c>
      <c r="DE135" s="252">
        <f t="shared" si="131"/>
        <v>7.1136087827258603E-3</v>
      </c>
      <c r="DF135" s="253">
        <f t="shared" si="132"/>
        <v>-4.4844412297027916E-2</v>
      </c>
      <c r="DG135" s="235"/>
      <c r="DH135" s="531"/>
      <c r="DI135" s="116">
        <f t="shared" si="133"/>
        <v>-6.3301921477401249E-3</v>
      </c>
      <c r="DJ135" s="117">
        <f t="shared" si="134"/>
        <v>-7.6387302814664932E-3</v>
      </c>
      <c r="DK135" s="118">
        <f t="shared" si="135"/>
        <v>-1.0699854257976926E-2</v>
      </c>
      <c r="DL135" s="259">
        <f t="shared" si="136"/>
        <v>-6.2207582049876075E-3</v>
      </c>
      <c r="DM135" s="252">
        <f t="shared" si="137"/>
        <v>1.9798763255002128E-2</v>
      </c>
      <c r="DN135" s="253">
        <f t="shared" si="138"/>
        <v>-1.3415696975653322E-3</v>
      </c>
      <c r="DO135" s="235"/>
      <c r="DP135" s="531"/>
      <c r="DQ135" s="428">
        <f t="shared" si="139"/>
        <v>4.3344639439882246E-2</v>
      </c>
      <c r="DR135" s="429">
        <f t="shared" si="140"/>
        <v>4.4288024392009677E-2</v>
      </c>
      <c r="DS135" s="430">
        <f t="shared" si="141"/>
        <v>4.5494105713272587E-2</v>
      </c>
      <c r="DT135" s="259">
        <f t="shared" si="142"/>
        <v>7.4431289923989091E-2</v>
      </c>
      <c r="DU135" s="252">
        <f t="shared" si="143"/>
        <v>4.3308917825779898E-2</v>
      </c>
      <c r="DV135" s="253">
        <f t="shared" si="144"/>
        <v>8.0393168880322954E-2</v>
      </c>
      <c r="DW135" s="235"/>
      <c r="DX135" s="531"/>
      <c r="DY135" s="428">
        <f t="shared" si="145"/>
        <v>-7.2878379398077682E-3</v>
      </c>
      <c r="DZ135" s="429">
        <f t="shared" si="146"/>
        <v>-8.5646055000794617E-3</v>
      </c>
      <c r="EA135" s="430">
        <f t="shared" si="147"/>
        <v>-1.1280889004769912E-2</v>
      </c>
      <c r="EB135" s="259">
        <f t="shared" si="148"/>
        <v>-2.1490236326394217E-3</v>
      </c>
      <c r="EC135" s="252">
        <f t="shared" si="149"/>
        <v>-2.995815332900242E-2</v>
      </c>
      <c r="ED135" s="253">
        <f t="shared" si="150"/>
        <v>-1.989127644238789E-2</v>
      </c>
      <c r="EE135" s="235"/>
    </row>
    <row r="136" spans="1:135" ht="15.75" thickBot="1" x14ac:dyDescent="0.3">
      <c r="A136" s="147" t="s">
        <v>191</v>
      </c>
      <c r="B136" s="228" t="s">
        <v>242</v>
      </c>
      <c r="C136" s="614"/>
      <c r="D136" s="267" t="s">
        <v>208</v>
      </c>
      <c r="P136" s="617"/>
      <c r="Q136" s="167"/>
      <c r="R136" s="167"/>
      <c r="S136" s="167"/>
      <c r="T136" s="210"/>
      <c r="U136" s="210"/>
      <c r="V136" s="210"/>
      <c r="W136" s="235"/>
      <c r="X136" s="531"/>
      <c r="Y136" s="152">
        <f>+(Y22-Q22)/ABS(Q22)</f>
        <v>-4.7392477316744591E-3</v>
      </c>
      <c r="Z136" s="153">
        <f>+(Z22-R22)/ABS(R22)</f>
        <v>-3.3691169788562011E-3</v>
      </c>
      <c r="AA136" s="154">
        <f>+(AA22-S22)/S22</f>
        <v>-2.9949854122179136E-2</v>
      </c>
      <c r="AB136" s="260">
        <f>+(AB22-T22)/T22</f>
        <v>-5.6951849564511485E-2</v>
      </c>
      <c r="AC136" s="254">
        <f>+(AC22-U22)/U22</f>
        <v>-5.3449763678163044E-2</v>
      </c>
      <c r="AD136" s="255">
        <f>+(AD22-V22)/V22</f>
        <v>-4.6977353258917109E-2</v>
      </c>
      <c r="AE136" s="235"/>
      <c r="AF136" s="531"/>
      <c r="AG136" s="152">
        <f>+(AG22-Y22)/ABS(Y22)</f>
        <v>-2.382363336912843E-2</v>
      </c>
      <c r="AH136" s="153">
        <f>+(AH22-Z22)/ABS(Z22)</f>
        <v>-2.1039310367977345E-2</v>
      </c>
      <c r="AI136" s="154">
        <f>+(AI22-AA22)/AA22</f>
        <v>-5.0753001867453719E-2</v>
      </c>
      <c r="AJ136" s="260">
        <f>+(AJ22-AB22)/AB22</f>
        <v>2.712149018139921E-2</v>
      </c>
      <c r="AK136" s="254">
        <f>+(AK22-AC22)/AC22</f>
        <v>4.0722810648452526E-2</v>
      </c>
      <c r="AL136" s="255">
        <f>+(AL22-AD22)/AD22</f>
        <v>2.3393688223755172E-3</v>
      </c>
      <c r="AM136" s="235"/>
      <c r="AN136" s="531"/>
      <c r="AO136" s="152">
        <f>+(AO22-AG22)/ABS(AG22)</f>
        <v>-1.8987923980394304E-2</v>
      </c>
      <c r="AP136" s="153">
        <f>+(AP22-AH22)/ABS(AH22)</f>
        <v>-1.7704701962271682E-2</v>
      </c>
      <c r="AQ136" s="154">
        <f>+(AQ22-AI22)/AI22</f>
        <v>1.2028854977006401E-2</v>
      </c>
      <c r="AR136" s="260">
        <f>+(AR22-AJ22)/AJ22</f>
        <v>4.9030419502582405E-3</v>
      </c>
      <c r="AS136" s="254">
        <f>+(AS22-AK22)/AK22</f>
        <v>9.5181826628097516E-3</v>
      </c>
      <c r="AT136" s="255">
        <f>+(AT22-AL22)/AL22</f>
        <v>3.530433561066644E-2</v>
      </c>
      <c r="AU136" s="235"/>
      <c r="AV136" s="531"/>
      <c r="AW136" s="152">
        <f>+(AW22-AO22)/ABS(AO22)</f>
        <v>1.1385811639672741E-2</v>
      </c>
      <c r="AX136" s="153">
        <f>+(AX22-AP22)/ABS(AP22)</f>
        <v>1.6598851510378588E-2</v>
      </c>
      <c r="AY136" s="154">
        <f>+(AY22-AQ22)/AQ22</f>
        <v>-1.7544998499159959E-2</v>
      </c>
      <c r="AZ136" s="260">
        <f>+(AZ22-AR22)/AR22</f>
        <v>-1.1685195432191106E-2</v>
      </c>
      <c r="BA136" s="254">
        <f>+(BA22-AS22)/AS22</f>
        <v>3.7777421883145295E-3</v>
      </c>
      <c r="BB136" s="255">
        <f>+(BB22-AT22)/AT22</f>
        <v>4.2279014861404553E-4</v>
      </c>
      <c r="BC136" s="235"/>
      <c r="BD136" s="531"/>
      <c r="BE136" s="152">
        <f>+(BE22-AW22)/ABS(AW22)</f>
        <v>-9.1531637463469467E-3</v>
      </c>
      <c r="BF136" s="153">
        <f>+(BF22-AX22)/ABS(AX22)</f>
        <v>-1.08068219850639E-2</v>
      </c>
      <c r="BG136" s="154">
        <f>+(BG22-AY22)/AY22</f>
        <v>4.4741938799724469E-2</v>
      </c>
      <c r="BH136" s="260">
        <f>+(BH22-AZ22)/AZ22</f>
        <v>3.1232572052499054E-2</v>
      </c>
      <c r="BI136" s="254">
        <f>+(BI22-BA22)/BA22</f>
        <v>5.9704467471365244E-3</v>
      </c>
      <c r="BJ136" s="255">
        <f>+(BJ22-BB22)/BB22</f>
        <v>2.396753053289782E-2</v>
      </c>
      <c r="BK136" s="235"/>
      <c r="BL136" s="531"/>
      <c r="BM136" s="152">
        <f>+(BM22-BE22)/ABS(BE22)</f>
        <v>9.4700580262057771E-3</v>
      </c>
      <c r="BN136" s="153">
        <f>+(BN22-BF22)/ABS(BF22)</f>
        <v>1.2464476689959991E-2</v>
      </c>
      <c r="BO136" s="154">
        <f>+(BO22-BG22)/BG22</f>
        <v>3.9239754610021146E-2</v>
      </c>
      <c r="BP136" s="260">
        <f>+(BP22-BH22)/BH22</f>
        <v>9.44467097037212E-3</v>
      </c>
      <c r="BQ136" s="254">
        <f>+(BQ22-BI22)/BI22</f>
        <v>3.06886260960964E-3</v>
      </c>
      <c r="BR136" s="255">
        <f>+(BR22-BJ22)/BJ22</f>
        <v>1.8691106498294183E-2</v>
      </c>
      <c r="BS136" s="235"/>
      <c r="BT136" s="531"/>
      <c r="BU136" s="152">
        <f>+(BU22-BM22)/ABS(BM22)</f>
        <v>5.5137249551251946E-2</v>
      </c>
      <c r="BV136" s="153">
        <f>+(BV22-BN22)/ABS(BN22)</f>
        <v>5.24402315318033E-2</v>
      </c>
      <c r="BW136" s="154">
        <f>+(BW22-BO22)/BO22</f>
        <v>-3.4779726468688169E-2</v>
      </c>
      <c r="BX136" s="260">
        <f>+(BX22-BP22)/BP22</f>
        <v>-4.5941757799135875E-2</v>
      </c>
      <c r="BY136" s="254">
        <f>+(BY22-BQ22)/BQ22</f>
        <v>-1.8918920708639E-2</v>
      </c>
      <c r="BZ136" s="255">
        <f>+(BZ22-BR22)/BR22</f>
        <v>-1.0008227121080687E-2</v>
      </c>
      <c r="CA136" s="235"/>
      <c r="CB136" s="531"/>
      <c r="CC136" s="152">
        <f>+(CC22-BU22)/ABS(BU22)</f>
        <v>2.0976487258144556</v>
      </c>
      <c r="CD136" s="153">
        <f>+(CD22-BV22)/ABS(BV22)</f>
        <v>1.6057087918517017</v>
      </c>
      <c r="CE136" s="154">
        <f>+(CE22-BW22)/BW22</f>
        <v>1.2323773799398687</v>
      </c>
      <c r="CF136" s="260">
        <f>+(CF22-BX22)/BX22</f>
        <v>-1.6381985798060685E-2</v>
      </c>
      <c r="CG136" s="254">
        <f>+(CG22-BY22)/BY22</f>
        <v>-4.6295572656344349E-3</v>
      </c>
      <c r="CH136" s="255">
        <f>+(CH22-BZ22)/BZ22</f>
        <v>1.6878464974055925E-2</v>
      </c>
      <c r="CI136" s="235"/>
      <c r="CJ136" s="531"/>
      <c r="CK136" s="152">
        <f>+(CK22-CC22)/ABS(CC22)</f>
        <v>-1.7875042505269279E-2</v>
      </c>
      <c r="CL136" s="153">
        <f>+(CL22-CD22)/ABS(CD22)</f>
        <v>-2.0647562076856463E-2</v>
      </c>
      <c r="CM136" s="154">
        <f>+(CM22-CE22)/CE22</f>
        <v>-3.6875049470924737E-2</v>
      </c>
      <c r="CN136" s="260">
        <f>+(CN22-CF22)/CF22</f>
        <v>6.7455599702067742E-3</v>
      </c>
      <c r="CO136" s="254">
        <f>+(CO22-CG22)/CG22</f>
        <v>-3.9860339479699039E-2</v>
      </c>
      <c r="CP136" s="255">
        <f>+(CP22-CH22)/CH22</f>
        <v>-2.4821945282489315E-2</v>
      </c>
      <c r="CQ136" s="235"/>
      <c r="CR136" s="531"/>
      <c r="CS136" s="152">
        <f>+(CS22-CK22)/ABS(CK22)</f>
        <v>-2.6221954633728682E-3</v>
      </c>
      <c r="CT136" s="153">
        <f>+(CT22-CL22)/ABS(CL22)</f>
        <v>-1.8188442339235288E-4</v>
      </c>
      <c r="CU136" s="154">
        <f>+(CU22-CM22)/CM22</f>
        <v>1.5523651855838601E-2</v>
      </c>
      <c r="CV136" s="260">
        <f>+(CV22-CN22)/CN22</f>
        <v>1.4297230003548619E-2</v>
      </c>
      <c r="CW136" s="254">
        <f>+(CW22-CO22)/CO22</f>
        <v>-1.0052705140016261E-3</v>
      </c>
      <c r="CX136" s="255">
        <f>+(CX22-CP22)/CP22</f>
        <v>8.3166873494161216E-4</v>
      </c>
      <c r="CY136" s="235"/>
      <c r="CZ136" s="531"/>
      <c r="DA136" s="152">
        <f>+(DA22-CS22)/ABS(CS22)</f>
        <v>-2.6835297024873899E-2</v>
      </c>
      <c r="DB136" s="153">
        <f>+(DB22-CT22)/ABS(CT22)</f>
        <v>-3.232208261136825E-2</v>
      </c>
      <c r="DC136" s="154">
        <f>+(DC22-CU22)/CU22</f>
        <v>-7.267664354019894E-2</v>
      </c>
      <c r="DD136" s="260">
        <f>+(DD22-CV22)/CV22</f>
        <v>-2.955599001090985E-2</v>
      </c>
      <c r="DE136" s="254">
        <f>+(DE22-CW22)/CW22</f>
        <v>7.1136087827258603E-3</v>
      </c>
      <c r="DF136" s="255">
        <f>+(DF22-CX22)/CX22</f>
        <v>-4.4844412297027916E-2</v>
      </c>
      <c r="DG136" s="235"/>
      <c r="DH136" s="531"/>
      <c r="DI136" s="152">
        <f>+(DI22-DA22)/ABS(DA22)</f>
        <v>1.3982698168184461E-2</v>
      </c>
      <c r="DJ136" s="153">
        <f>+(DJ22-DB22)/ABS(DB22)</f>
        <v>1.3345385234740272E-2</v>
      </c>
      <c r="DK136" s="154">
        <f>+(DK22-DC22)/DC22</f>
        <v>6.6577363497941433E-3</v>
      </c>
      <c r="DL136" s="260">
        <f>+(DL22-DD22)/DD22</f>
        <v>-6.2207582049876075E-3</v>
      </c>
      <c r="DM136" s="254">
        <f>+(DM22-DE22)/DE22</f>
        <v>1.9798763255002128E-2</v>
      </c>
      <c r="DN136" s="255">
        <f>+(DN22-DF22)/DF22</f>
        <v>-1.3415696975653322E-3</v>
      </c>
      <c r="DO136" s="235"/>
      <c r="DP136" s="531"/>
      <c r="DQ136" s="423">
        <f>+(DQ22-DI22)/ABS(DI22)</f>
        <v>2.2496675652254741E-2</v>
      </c>
      <c r="DR136" s="424">
        <f>+(DR22-DJ22)/ABS(DJ22)</f>
        <v>2.4341595630641678E-2</v>
      </c>
      <c r="DS136" s="425">
        <f>+(DS22-DK22)/DK22</f>
        <v>3.1377865302459146E-2</v>
      </c>
      <c r="DT136" s="260">
        <f>+(DT22-DL22)/DL22</f>
        <v>7.4431289923989091E-2</v>
      </c>
      <c r="DU136" s="254">
        <f>+(DU22-DM22)/DM22</f>
        <v>4.3308917825779898E-2</v>
      </c>
      <c r="DV136" s="255">
        <f>+(DV22-DN22)/DN22</f>
        <v>8.0393168880322954E-2</v>
      </c>
      <c r="DW136" s="235"/>
      <c r="DX136" s="531"/>
      <c r="DY136" s="423">
        <f>+(DY22-DQ22)/ABS(DQ22)</f>
        <v>1.7626159761502923E-3</v>
      </c>
      <c r="DZ136" s="424">
        <f>+(DZ22-DR22)/ABS(DR22)</f>
        <v>1.6257356905691311E-3</v>
      </c>
      <c r="EA136" s="425">
        <f>+(EA22-DS22)/DS22</f>
        <v>-2.0226740865368397E-3</v>
      </c>
      <c r="EB136" s="260">
        <f>+(EB22-DT22)/DT22</f>
        <v>-2.1490236326394217E-3</v>
      </c>
      <c r="EC136" s="254">
        <f>+(EC22-DU22)/DU22</f>
        <v>-2.995815332900242E-2</v>
      </c>
      <c r="ED136" s="255">
        <f>+(ED22-DV22)/DV22</f>
        <v>-1.989127644238789E-2</v>
      </c>
      <c r="EE136" s="235"/>
    </row>
    <row r="137" spans="1:135" ht="3" customHeight="1" thickBot="1" x14ac:dyDescent="0.3">
      <c r="A137" s="168"/>
      <c r="B137" s="226"/>
      <c r="C137" s="222"/>
      <c r="D137" s="242"/>
      <c r="P137" s="617"/>
      <c r="Q137" s="167"/>
      <c r="R137" s="167"/>
      <c r="S137" s="167"/>
      <c r="T137" s="165"/>
      <c r="U137" s="165"/>
      <c r="V137" s="165"/>
      <c r="W137" s="235"/>
      <c r="X137" s="531"/>
      <c r="Y137" s="177"/>
      <c r="Z137" s="178"/>
      <c r="AA137" s="179"/>
      <c r="AB137" s="178"/>
      <c r="AC137" s="178"/>
      <c r="AD137" s="180"/>
      <c r="AE137" s="235"/>
      <c r="AF137" s="531"/>
      <c r="AG137" s="177"/>
      <c r="AH137" s="178"/>
      <c r="AI137" s="179"/>
      <c r="AJ137" s="178"/>
      <c r="AK137" s="178"/>
      <c r="AL137" s="180"/>
      <c r="AM137" s="235"/>
      <c r="AN137" s="531"/>
      <c r="AO137" s="177"/>
      <c r="AP137" s="178"/>
      <c r="AQ137" s="179"/>
      <c r="AR137" s="178"/>
      <c r="AS137" s="178"/>
      <c r="AT137" s="180"/>
      <c r="AU137" s="235"/>
      <c r="AV137" s="531"/>
      <c r="AW137" s="177"/>
      <c r="AX137" s="178"/>
      <c r="AY137" s="179"/>
      <c r="AZ137" s="178"/>
      <c r="BA137" s="178"/>
      <c r="BB137" s="180"/>
      <c r="BC137" s="235"/>
      <c r="BD137" s="531"/>
      <c r="BE137" s="177"/>
      <c r="BF137" s="178"/>
      <c r="BG137" s="179"/>
      <c r="BH137" s="178"/>
      <c r="BI137" s="178"/>
      <c r="BJ137" s="180"/>
      <c r="BK137" s="235"/>
      <c r="BL137" s="531"/>
      <c r="BM137" s="177"/>
      <c r="BN137" s="178"/>
      <c r="BO137" s="179"/>
      <c r="BP137" s="178"/>
      <c r="BQ137" s="178"/>
      <c r="BR137" s="180"/>
      <c r="BS137" s="235"/>
      <c r="BT137" s="531"/>
      <c r="BU137" s="177"/>
      <c r="BV137" s="178"/>
      <c r="BW137" s="179"/>
      <c r="BX137" s="178"/>
      <c r="BY137" s="178"/>
      <c r="BZ137" s="180"/>
      <c r="CA137" s="235"/>
      <c r="CB137" s="531"/>
      <c r="CC137" s="177"/>
      <c r="CD137" s="178"/>
      <c r="CE137" s="179"/>
      <c r="CF137" s="178"/>
      <c r="CG137" s="178"/>
      <c r="CH137" s="180"/>
      <c r="CI137" s="235"/>
      <c r="CJ137" s="531"/>
      <c r="CK137" s="177"/>
      <c r="CL137" s="178"/>
      <c r="CM137" s="179"/>
      <c r="CN137" s="178"/>
      <c r="CO137" s="178"/>
      <c r="CP137" s="180"/>
      <c r="CQ137" s="235"/>
      <c r="CR137" s="531"/>
      <c r="CS137" s="177"/>
      <c r="CT137" s="178"/>
      <c r="CU137" s="179"/>
      <c r="CV137" s="178"/>
      <c r="CW137" s="178"/>
      <c r="CX137" s="180"/>
      <c r="CY137" s="235"/>
      <c r="CZ137" s="531"/>
      <c r="DA137" s="177"/>
      <c r="DB137" s="178"/>
      <c r="DC137" s="179"/>
      <c r="DD137" s="178"/>
      <c r="DE137" s="178"/>
      <c r="DF137" s="180"/>
      <c r="DG137" s="235"/>
      <c r="DH137" s="531"/>
      <c r="DI137" s="177"/>
      <c r="DJ137" s="178"/>
      <c r="DK137" s="179"/>
      <c r="DL137" s="178"/>
      <c r="DM137" s="178"/>
      <c r="DN137" s="180"/>
      <c r="DO137" s="235"/>
      <c r="DP137" s="531"/>
      <c r="DQ137" s="177"/>
      <c r="DR137" s="178"/>
      <c r="DS137" s="179"/>
      <c r="DT137" s="178"/>
      <c r="DU137" s="178"/>
      <c r="DV137" s="180"/>
      <c r="DW137" s="235"/>
      <c r="DX137" s="531"/>
      <c r="DY137" s="177"/>
      <c r="DZ137" s="178"/>
      <c r="EA137" s="179"/>
      <c r="EB137" s="178"/>
      <c r="EC137" s="178"/>
      <c r="ED137" s="180"/>
      <c r="EE137" s="235"/>
    </row>
    <row r="138" spans="1:135" ht="15.75" thickBot="1" x14ac:dyDescent="0.3">
      <c r="A138" s="90" t="s">
        <v>192</v>
      </c>
      <c r="B138" s="229" t="s">
        <v>243</v>
      </c>
      <c r="C138" s="612" t="s">
        <v>122</v>
      </c>
      <c r="D138" s="265" t="s">
        <v>209</v>
      </c>
      <c r="P138" s="617"/>
      <c r="Q138" s="167"/>
      <c r="R138" s="167"/>
      <c r="S138" s="167"/>
      <c r="T138" s="210"/>
      <c r="U138" s="210"/>
      <c r="V138" s="210"/>
      <c r="W138" s="235"/>
      <c r="X138" s="531"/>
      <c r="Y138" s="110">
        <f t="shared" ref="Y138:AD142" si="151">+(Y24-Q24)/Q24</f>
        <v>-6.5290834131324763E-2</v>
      </c>
      <c r="Z138" s="111">
        <f t="shared" si="151"/>
        <v>-6.4075669762662088E-2</v>
      </c>
      <c r="AA138" s="112">
        <f t="shared" si="151"/>
        <v>-5.64639942479312E-2</v>
      </c>
      <c r="AB138" s="256">
        <f t="shared" si="151"/>
        <v>-3.2304955046384913E-2</v>
      </c>
      <c r="AC138" s="257">
        <f t="shared" si="151"/>
        <v>-4.3430568078096039E-2</v>
      </c>
      <c r="AD138" s="258">
        <f t="shared" si="151"/>
        <v>-4.0213566572905958E-2</v>
      </c>
      <c r="AE138" s="235"/>
      <c r="AF138" s="531"/>
      <c r="AG138" s="110">
        <f t="shared" ref="AG138:AL142" si="152">+(AG24-Y24)/Y24</f>
        <v>-3.5243913838228265E-4</v>
      </c>
      <c r="AH138" s="111">
        <f t="shared" si="152"/>
        <v>-4.0579182890326951E-3</v>
      </c>
      <c r="AI138" s="112">
        <f t="shared" si="152"/>
        <v>-1.3011931335161367E-2</v>
      </c>
      <c r="AJ138" s="256">
        <f t="shared" si="152"/>
        <v>3.3383404425650853E-2</v>
      </c>
      <c r="AK138" s="257">
        <f t="shared" si="152"/>
        <v>2.094723686654151E-2</v>
      </c>
      <c r="AL138" s="258">
        <f t="shared" si="152"/>
        <v>-1.0570470488215047E-2</v>
      </c>
      <c r="AM138" s="235"/>
      <c r="AN138" s="531"/>
      <c r="AO138" s="110">
        <f t="shared" ref="AO138:AT142" si="153">+(AO24-AG24)/AG24</f>
        <v>3.0351336384715783E-3</v>
      </c>
      <c r="AP138" s="111">
        <f t="shared" si="153"/>
        <v>2.8751864918156404E-3</v>
      </c>
      <c r="AQ138" s="112">
        <f t="shared" si="153"/>
        <v>8.4345691177320058E-3</v>
      </c>
      <c r="AR138" s="256">
        <f t="shared" si="153"/>
        <v>-6.9042500321583974E-2</v>
      </c>
      <c r="AS138" s="257">
        <f t="shared" si="153"/>
        <v>-9.7630007461410838E-3</v>
      </c>
      <c r="AT138" s="258">
        <f t="shared" si="153"/>
        <v>-1.8777123892446086E-2</v>
      </c>
      <c r="AU138" s="235"/>
      <c r="AV138" s="531"/>
      <c r="AW138" s="110">
        <f t="shared" ref="AW138:BB142" si="154">+(AW24-AO24)/AO24</f>
        <v>5.373695243450877E-3</v>
      </c>
      <c r="AX138" s="111">
        <f t="shared" si="154"/>
        <v>3.9477644672890619E-3</v>
      </c>
      <c r="AY138" s="112">
        <f t="shared" si="154"/>
        <v>4.6486152160465189E-4</v>
      </c>
      <c r="AZ138" s="256">
        <f t="shared" si="154"/>
        <v>1.2270213523166994E-2</v>
      </c>
      <c r="BA138" s="257">
        <f t="shared" si="154"/>
        <v>-2.5743476252947161E-2</v>
      </c>
      <c r="BB138" s="258">
        <f t="shared" si="154"/>
        <v>-8.9694507490635633E-3</v>
      </c>
      <c r="BC138" s="235"/>
      <c r="BD138" s="531"/>
      <c r="BE138" s="110">
        <f t="shared" ref="BE138:BJ142" si="155">+(BE24-AW24)/AW24</f>
        <v>1.367300859726369E-2</v>
      </c>
      <c r="BF138" s="111">
        <f t="shared" si="155"/>
        <v>1.3988621920692506E-2</v>
      </c>
      <c r="BG138" s="112">
        <f t="shared" si="155"/>
        <v>2.3176497827287781E-2</v>
      </c>
      <c r="BH138" s="256">
        <f t="shared" si="155"/>
        <v>1.5726381655232973E-2</v>
      </c>
      <c r="BI138" s="257">
        <f t="shared" si="155"/>
        <v>4.0028041762268977E-2</v>
      </c>
      <c r="BJ138" s="258">
        <f t="shared" si="155"/>
        <v>5.4219619432032337E-2</v>
      </c>
      <c r="BK138" s="235"/>
      <c r="BL138" s="531"/>
      <c r="BM138" s="110">
        <f t="shared" ref="BM138:BR142" si="156">+(BM24-BE24)/BE24</f>
        <v>1.5036643153726376E-2</v>
      </c>
      <c r="BN138" s="111">
        <f t="shared" si="156"/>
        <v>1.5143641299468606E-2</v>
      </c>
      <c r="BO138" s="112">
        <f t="shared" si="156"/>
        <v>2.5519300467237337E-2</v>
      </c>
      <c r="BP138" s="256">
        <f t="shared" si="156"/>
        <v>6.9298552958738394E-2</v>
      </c>
      <c r="BQ138" s="257">
        <f t="shared" si="156"/>
        <v>4.4309116188258904E-2</v>
      </c>
      <c r="BR138" s="258">
        <f t="shared" si="156"/>
        <v>3.2746806682769809E-2</v>
      </c>
      <c r="BS138" s="235"/>
      <c r="BT138" s="531"/>
      <c r="BU138" s="110">
        <f t="shared" ref="BU138:BZ142" si="157">+(BU24-BM24)/BM24</f>
        <v>-2.9617797785515966E-2</v>
      </c>
      <c r="BV138" s="111">
        <f t="shared" si="157"/>
        <v>-3.0770121141011551E-2</v>
      </c>
      <c r="BW138" s="112">
        <f t="shared" si="157"/>
        <v>-4.5892670974949597E-2</v>
      </c>
      <c r="BX138" s="256">
        <f t="shared" si="157"/>
        <v>-1.0588597261376302E-2</v>
      </c>
      <c r="BY138" s="257">
        <f t="shared" si="157"/>
        <v>4.9219434100587871E-3</v>
      </c>
      <c r="BZ138" s="258">
        <f t="shared" si="157"/>
        <v>9.0502733169713044E-3</v>
      </c>
      <c r="CA138" s="235"/>
      <c r="CB138" s="531"/>
      <c r="CC138" s="110">
        <f t="shared" ref="CC138:CH142" si="158">+(CC24-BU24)/BU24</f>
        <v>-2.2028915946765101E-3</v>
      </c>
      <c r="CD138" s="111">
        <f t="shared" si="158"/>
        <v>6.9348619916585036E-4</v>
      </c>
      <c r="CE138" s="112">
        <f t="shared" si="158"/>
        <v>1.9274205272700875E-2</v>
      </c>
      <c r="CF138" s="256">
        <f t="shared" si="158"/>
        <v>-3.7148917834832366E-2</v>
      </c>
      <c r="CG138" s="257">
        <f t="shared" si="158"/>
        <v>-2.2520508815124629E-2</v>
      </c>
      <c r="CH138" s="258">
        <f t="shared" si="158"/>
        <v>1.0515912379304266E-2</v>
      </c>
      <c r="CI138" s="235"/>
      <c r="CJ138" s="531"/>
      <c r="CK138" s="110">
        <f t="shared" ref="CK138:CP142" si="159">+(CK24-CC24)/CC24</f>
        <v>-2.6751973223023605E-2</v>
      </c>
      <c r="CL138" s="111">
        <f t="shared" si="159"/>
        <v>-3.5375523223643096E-2</v>
      </c>
      <c r="CM138" s="112">
        <f t="shared" si="159"/>
        <v>-4.6793614891408347E-2</v>
      </c>
      <c r="CN138" s="256">
        <f t="shared" si="159"/>
        <v>3.6683110046076789E-3</v>
      </c>
      <c r="CO138" s="257">
        <f t="shared" si="159"/>
        <v>-5.317131482844328E-3</v>
      </c>
      <c r="CP138" s="258">
        <f t="shared" si="159"/>
        <v>-4.1196192666639814E-3</v>
      </c>
      <c r="CQ138" s="235"/>
      <c r="CR138" s="531"/>
      <c r="CS138" s="110">
        <f t="shared" ref="CS138:CX142" si="160">+(CS24-CK24)/CK24</f>
        <v>-7.2895936589499766E-3</v>
      </c>
      <c r="CT138" s="111">
        <f t="shared" si="160"/>
        <v>-5.296145628632282E-3</v>
      </c>
      <c r="CU138" s="112">
        <f t="shared" si="160"/>
        <v>1.0920555387841474E-2</v>
      </c>
      <c r="CV138" s="256">
        <f t="shared" si="160"/>
        <v>1.5530103941227129E-2</v>
      </c>
      <c r="CW138" s="257">
        <f t="shared" si="160"/>
        <v>2.5357952238326903E-2</v>
      </c>
      <c r="CX138" s="258">
        <f t="shared" si="160"/>
        <v>1.7786347264647871E-2</v>
      </c>
      <c r="CY138" s="235"/>
      <c r="CZ138" s="531"/>
      <c r="DA138" s="110">
        <f t="shared" ref="DA138:DF142" si="161">+(DA24-CS24)/CS24</f>
        <v>-1.5319726704565842E-2</v>
      </c>
      <c r="DB138" s="111">
        <f t="shared" si="161"/>
        <v>-1.5323497688170994E-2</v>
      </c>
      <c r="DC138" s="112">
        <f t="shared" si="161"/>
        <v>-1.0252227497597745E-2</v>
      </c>
      <c r="DD138" s="256">
        <f t="shared" si="161"/>
        <v>-2.3762582221476054E-2</v>
      </c>
      <c r="DE138" s="257">
        <f t="shared" si="161"/>
        <v>-2.3692262168731458E-2</v>
      </c>
      <c r="DF138" s="258">
        <f t="shared" si="161"/>
        <v>-3.7078608127164674E-2</v>
      </c>
      <c r="DG138" s="235"/>
      <c r="DH138" s="531"/>
      <c r="DI138" s="110">
        <f t="shared" ref="DI138:DN142" si="162">+(DI24-DA24)/DA24</f>
        <v>-2.9848309300594786E-3</v>
      </c>
      <c r="DJ138" s="111">
        <f t="shared" si="162"/>
        <v>-1.7929592693732351E-3</v>
      </c>
      <c r="DK138" s="112">
        <f t="shared" si="162"/>
        <v>4.0409241790397375E-3</v>
      </c>
      <c r="DL138" s="256">
        <f t="shared" si="162"/>
        <v>-8.4705431209942204E-3</v>
      </c>
      <c r="DM138" s="257">
        <f t="shared" si="162"/>
        <v>-2.9790382314311348E-2</v>
      </c>
      <c r="DN138" s="258">
        <f t="shared" si="162"/>
        <v>-1.0999137770863518E-2</v>
      </c>
      <c r="DO138" s="235"/>
      <c r="DP138" s="531"/>
      <c r="DQ138" s="426">
        <f t="shared" ref="DQ138:DV142" si="163">+(DQ24-DI24)/DI24</f>
        <v>6.651302949693666E-2</v>
      </c>
      <c r="DR138" s="427">
        <f t="shared" si="163"/>
        <v>6.7747569904373361E-2</v>
      </c>
      <c r="DS138" s="398">
        <f t="shared" si="163"/>
        <v>7.331316467267518E-2</v>
      </c>
      <c r="DT138" s="256">
        <f t="shared" si="163"/>
        <v>5.2189607275719481E-2</v>
      </c>
      <c r="DU138" s="257">
        <f t="shared" si="163"/>
        <v>5.8872375954385131E-2</v>
      </c>
      <c r="DV138" s="258">
        <f t="shared" si="163"/>
        <v>6.7069987292364686E-2</v>
      </c>
      <c r="DW138" s="235"/>
      <c r="DX138" s="531"/>
      <c r="DY138" s="426">
        <f t="shared" ref="DY138:ED142" si="164">+(DY24-DQ24)/DQ24</f>
        <v>-2.4645345269410182E-3</v>
      </c>
      <c r="DZ138" s="427">
        <f t="shared" si="164"/>
        <v>-8.657765676947346E-4</v>
      </c>
      <c r="EA138" s="398">
        <f t="shared" si="164"/>
        <v>5.5728856091679518E-3</v>
      </c>
      <c r="EB138" s="256">
        <f t="shared" si="164"/>
        <v>-5.219516341764408E-3</v>
      </c>
      <c r="EC138" s="257">
        <f t="shared" si="164"/>
        <v>2.8100603214646865E-2</v>
      </c>
      <c r="ED138" s="258">
        <f t="shared" si="164"/>
        <v>1.2575530092595258E-2</v>
      </c>
      <c r="EE138" s="235"/>
    </row>
    <row r="139" spans="1:135" ht="15.75" thickBot="1" x14ac:dyDescent="0.3">
      <c r="A139" s="90" t="s">
        <v>193</v>
      </c>
      <c r="B139" s="229" t="s">
        <v>244</v>
      </c>
      <c r="C139" s="613"/>
      <c r="D139" s="265" t="s">
        <v>209</v>
      </c>
      <c r="P139" s="617"/>
      <c r="Q139" s="167"/>
      <c r="R139" s="167"/>
      <c r="S139" s="167"/>
      <c r="T139" s="210"/>
      <c r="U139" s="210"/>
      <c r="V139" s="210"/>
      <c r="W139" s="235"/>
      <c r="X139" s="531"/>
      <c r="Y139" s="116">
        <f t="shared" si="151"/>
        <v>-4.7451472580989806E-2</v>
      </c>
      <c r="Z139" s="117">
        <f t="shared" si="151"/>
        <v>-4.6850561907029735E-2</v>
      </c>
      <c r="AA139" s="118">
        <f t="shared" si="151"/>
        <v>-4.3895153544966245E-2</v>
      </c>
      <c r="AB139" s="259">
        <f t="shared" si="151"/>
        <v>-3.2304955046384913E-2</v>
      </c>
      <c r="AC139" s="252">
        <f t="shared" si="151"/>
        <v>-4.3430568078096039E-2</v>
      </c>
      <c r="AD139" s="253">
        <f t="shared" si="151"/>
        <v>-4.0213566572905958E-2</v>
      </c>
      <c r="AE139" s="235"/>
      <c r="AF139" s="531"/>
      <c r="AG139" s="116">
        <f t="shared" si="152"/>
        <v>-3.1595755956377033E-4</v>
      </c>
      <c r="AH139" s="117">
        <f t="shared" si="152"/>
        <v>-1.4830806544369006E-3</v>
      </c>
      <c r="AI139" s="118">
        <f t="shared" si="152"/>
        <v>-7.5636034284258073E-3</v>
      </c>
      <c r="AJ139" s="259">
        <f t="shared" si="152"/>
        <v>2.760983879536098E-2</v>
      </c>
      <c r="AK139" s="252">
        <f t="shared" si="152"/>
        <v>2.094723686654151E-2</v>
      </c>
      <c r="AL139" s="253">
        <f t="shared" si="152"/>
        <v>-1.0570470488215047E-2</v>
      </c>
      <c r="AM139" s="235"/>
      <c r="AN139" s="531"/>
      <c r="AO139" s="116">
        <f t="shared" si="153"/>
        <v>6.5493385945039175E-3</v>
      </c>
      <c r="AP139" s="117">
        <f t="shared" si="153"/>
        <v>6.8628065408428114E-3</v>
      </c>
      <c r="AQ139" s="118">
        <f t="shared" si="153"/>
        <v>7.1813657206717891E-3</v>
      </c>
      <c r="AR139" s="259">
        <f t="shared" si="153"/>
        <v>-6.3811970191875608E-2</v>
      </c>
      <c r="AS139" s="252">
        <f t="shared" si="153"/>
        <v>-9.7630007461410838E-3</v>
      </c>
      <c r="AT139" s="253">
        <f t="shared" si="153"/>
        <v>-1.8777123892446086E-2</v>
      </c>
      <c r="AU139" s="235"/>
      <c r="AV139" s="531"/>
      <c r="AW139" s="116">
        <f t="shared" si="154"/>
        <v>5.2628045427153295E-3</v>
      </c>
      <c r="AX139" s="117">
        <f t="shared" si="154"/>
        <v>4.5616386539831721E-3</v>
      </c>
      <c r="AY139" s="118">
        <f t="shared" si="154"/>
        <v>8.3943212528304434E-4</v>
      </c>
      <c r="AZ139" s="259">
        <f t="shared" si="154"/>
        <v>1.2270213523166994E-2</v>
      </c>
      <c r="BA139" s="252">
        <f t="shared" si="154"/>
        <v>-2.5743476252947161E-2</v>
      </c>
      <c r="BB139" s="253">
        <f t="shared" si="154"/>
        <v>-8.9694507490635633E-3</v>
      </c>
      <c r="BC139" s="235"/>
      <c r="BD139" s="531"/>
      <c r="BE139" s="116">
        <f t="shared" si="155"/>
        <v>1.3220049989318753E-2</v>
      </c>
      <c r="BF139" s="117">
        <f t="shared" si="155"/>
        <v>1.3909843505299866E-2</v>
      </c>
      <c r="BG139" s="118">
        <f t="shared" si="155"/>
        <v>1.779802606233398E-2</v>
      </c>
      <c r="BH139" s="259">
        <f t="shared" si="155"/>
        <v>1.5726381655232973E-2</v>
      </c>
      <c r="BI139" s="252">
        <f t="shared" si="155"/>
        <v>4.0028041762268977E-2</v>
      </c>
      <c r="BJ139" s="253">
        <f t="shared" si="155"/>
        <v>5.4219619432032337E-2</v>
      </c>
      <c r="BK139" s="235"/>
      <c r="BL139" s="531"/>
      <c r="BM139" s="116">
        <f t="shared" si="156"/>
        <v>1.3431395402635559E-2</v>
      </c>
      <c r="BN139" s="117">
        <f t="shared" si="156"/>
        <v>1.4069006886920012E-2</v>
      </c>
      <c r="BO139" s="118">
        <f t="shared" si="156"/>
        <v>1.7533501140251061E-2</v>
      </c>
      <c r="BP139" s="259">
        <f t="shared" si="156"/>
        <v>6.9298552958738394E-2</v>
      </c>
      <c r="BQ139" s="252">
        <f t="shared" si="156"/>
        <v>4.4309116188258904E-2</v>
      </c>
      <c r="BR139" s="253">
        <f t="shared" si="156"/>
        <v>3.2746806682769809E-2</v>
      </c>
      <c r="BS139" s="235"/>
      <c r="BT139" s="531"/>
      <c r="BU139" s="116">
        <f t="shared" si="157"/>
        <v>-1.9111030472750458E-2</v>
      </c>
      <c r="BV139" s="117">
        <f t="shared" si="157"/>
        <v>-3.0053042961962654E-2</v>
      </c>
      <c r="BW139" s="118">
        <f t="shared" si="157"/>
        <v>-6.179525292455177E-2</v>
      </c>
      <c r="BX139" s="259">
        <f t="shared" si="157"/>
        <v>-1.0588597261376302E-2</v>
      </c>
      <c r="BY139" s="252">
        <f t="shared" si="157"/>
        <v>4.9219434100587871E-3</v>
      </c>
      <c r="BZ139" s="253">
        <f t="shared" si="157"/>
        <v>9.0502733169713044E-3</v>
      </c>
      <c r="CA139" s="235"/>
      <c r="CB139" s="531"/>
      <c r="CC139" s="116">
        <f t="shared" si="158"/>
        <v>-3.0254202571077509E-3</v>
      </c>
      <c r="CD139" s="117">
        <f t="shared" si="158"/>
        <v>-7.1131071452586962E-4</v>
      </c>
      <c r="CE139" s="118">
        <f t="shared" si="158"/>
        <v>8.6736112207715151E-3</v>
      </c>
      <c r="CF139" s="259">
        <f t="shared" si="158"/>
        <v>-3.7148917834832366E-2</v>
      </c>
      <c r="CG139" s="252">
        <f t="shared" si="158"/>
        <v>-2.2520508815124629E-2</v>
      </c>
      <c r="CH139" s="253">
        <f t="shared" si="158"/>
        <v>1.0515912379304266E-2</v>
      </c>
      <c r="CI139" s="235"/>
      <c r="CJ139" s="531"/>
      <c r="CK139" s="116">
        <f t="shared" si="159"/>
        <v>-1.2350278639814848E-2</v>
      </c>
      <c r="CL139" s="117">
        <f t="shared" si="159"/>
        <v>-1.4645600079018765E-2</v>
      </c>
      <c r="CM139" s="118">
        <f t="shared" si="159"/>
        <v>-2.3538667711928179E-2</v>
      </c>
      <c r="CN139" s="259">
        <f t="shared" si="159"/>
        <v>3.6683110046076789E-3</v>
      </c>
      <c r="CO139" s="252">
        <f t="shared" si="159"/>
        <v>-5.317131482844328E-3</v>
      </c>
      <c r="CP139" s="253">
        <f t="shared" si="159"/>
        <v>-4.1196192666639814E-3</v>
      </c>
      <c r="CQ139" s="235"/>
      <c r="CR139" s="531"/>
      <c r="CS139" s="116">
        <f t="shared" si="160"/>
        <v>-8.1366741520199678E-3</v>
      </c>
      <c r="CT139" s="117">
        <f t="shared" si="160"/>
        <v>-6.7828675730304622E-3</v>
      </c>
      <c r="CU139" s="118">
        <f t="shared" si="160"/>
        <v>-3.4818960887622596E-4</v>
      </c>
      <c r="CV139" s="259">
        <f t="shared" si="160"/>
        <v>1.5530103941227129E-2</v>
      </c>
      <c r="CW139" s="252">
        <f t="shared" si="160"/>
        <v>2.5357952238326903E-2</v>
      </c>
      <c r="CX139" s="253">
        <f t="shared" si="160"/>
        <v>1.7786347264647871E-2</v>
      </c>
      <c r="CY139" s="235"/>
      <c r="CZ139" s="531"/>
      <c r="DA139" s="116">
        <f t="shared" si="161"/>
        <v>-1.0125821707865556E-2</v>
      </c>
      <c r="DB139" s="117">
        <f t="shared" si="161"/>
        <v>-1.0897232099350812E-2</v>
      </c>
      <c r="DC139" s="118">
        <f t="shared" si="161"/>
        <v>-1.4505230343718223E-2</v>
      </c>
      <c r="DD139" s="259">
        <f t="shared" si="161"/>
        <v>-2.3762582221476054E-2</v>
      </c>
      <c r="DE139" s="252">
        <f t="shared" si="161"/>
        <v>-2.3692262168731458E-2</v>
      </c>
      <c r="DF139" s="253">
        <f t="shared" si="161"/>
        <v>-3.7078608127164674E-2</v>
      </c>
      <c r="DG139" s="235"/>
      <c r="DH139" s="531"/>
      <c r="DI139" s="116">
        <f t="shared" si="162"/>
        <v>1.8071679124422699E-3</v>
      </c>
      <c r="DJ139" s="117">
        <f t="shared" si="162"/>
        <v>1.2232123748622419E-3</v>
      </c>
      <c r="DK139" s="118">
        <f t="shared" si="162"/>
        <v>-2.2184948627601768E-3</v>
      </c>
      <c r="DL139" s="259">
        <f t="shared" si="162"/>
        <v>-8.4705431209942204E-3</v>
      </c>
      <c r="DM139" s="252">
        <f t="shared" si="162"/>
        <v>-2.9790382314311348E-2</v>
      </c>
      <c r="DN139" s="253">
        <f t="shared" si="162"/>
        <v>-1.0999137770863518E-2</v>
      </c>
      <c r="DO139" s="235"/>
      <c r="DP139" s="531"/>
      <c r="DQ139" s="428">
        <f t="shared" si="163"/>
        <v>4.5540639596475939E-2</v>
      </c>
      <c r="DR139" s="429">
        <f t="shared" si="163"/>
        <v>4.4873265407482474E-2</v>
      </c>
      <c r="DS139" s="430">
        <f t="shared" si="163"/>
        <v>3.8443611394315826E-2</v>
      </c>
      <c r="DT139" s="259">
        <f t="shared" si="163"/>
        <v>5.2189607275719481E-2</v>
      </c>
      <c r="DU139" s="252">
        <f t="shared" si="163"/>
        <v>5.8872375954385131E-2</v>
      </c>
      <c r="DV139" s="253">
        <f t="shared" si="163"/>
        <v>6.7069987292364686E-2</v>
      </c>
      <c r="DW139" s="235"/>
      <c r="DX139" s="531"/>
      <c r="DY139" s="428">
        <f t="shared" si="164"/>
        <v>1.1158340595562154E-4</v>
      </c>
      <c r="DZ139" s="429">
        <f t="shared" si="164"/>
        <v>2.1762696059646978E-4</v>
      </c>
      <c r="EA139" s="430">
        <f t="shared" si="164"/>
        <v>4.1724107024995053E-3</v>
      </c>
      <c r="EB139" s="259">
        <f t="shared" si="164"/>
        <v>-5.219516341764408E-3</v>
      </c>
      <c r="EC139" s="252">
        <f t="shared" si="164"/>
        <v>2.8100603214646865E-2</v>
      </c>
      <c r="ED139" s="253">
        <f t="shared" si="164"/>
        <v>1.2575530092595258E-2</v>
      </c>
      <c r="EE139" s="235"/>
    </row>
    <row r="140" spans="1:135" ht="15.75" thickBot="1" x14ac:dyDescent="0.3">
      <c r="A140" s="155" t="s">
        <v>194</v>
      </c>
      <c r="B140" s="230" t="s">
        <v>245</v>
      </c>
      <c r="C140" s="613"/>
      <c r="D140" s="266" t="s">
        <v>208</v>
      </c>
      <c r="P140" s="617"/>
      <c r="Q140" s="167"/>
      <c r="R140" s="167"/>
      <c r="S140" s="167"/>
      <c r="T140" s="206"/>
      <c r="U140" s="206"/>
      <c r="V140" s="206"/>
      <c r="W140" s="235"/>
      <c r="X140" s="531"/>
      <c r="Y140" s="144">
        <f t="shared" si="151"/>
        <v>-4.113362982312763E-3</v>
      </c>
      <c r="Z140" s="145">
        <f t="shared" si="151"/>
        <v>-4.9839092910140053E-3</v>
      </c>
      <c r="AA140" s="146">
        <f t="shared" si="151"/>
        <v>-1.2834682375939752E-2</v>
      </c>
      <c r="AB140" s="81">
        <f t="shared" si="151"/>
        <v>-3.2304955046384913E-2</v>
      </c>
      <c r="AC140" s="82">
        <f t="shared" si="151"/>
        <v>-4.3430568078096039E-2</v>
      </c>
      <c r="AD140" s="166">
        <f t="shared" si="151"/>
        <v>-4.0213566572905958E-2</v>
      </c>
      <c r="AE140" s="235"/>
      <c r="AF140" s="531"/>
      <c r="AG140" s="144">
        <f t="shared" si="152"/>
        <v>4.9190100901535787E-3</v>
      </c>
      <c r="AH140" s="145">
        <f t="shared" si="152"/>
        <v>3.2181098711182524E-3</v>
      </c>
      <c r="AI140" s="146">
        <f t="shared" si="152"/>
        <v>-1.2685476832058834E-2</v>
      </c>
      <c r="AJ140" s="81">
        <f t="shared" si="152"/>
        <v>2.760983879536098E-2</v>
      </c>
      <c r="AK140" s="82">
        <f t="shared" si="152"/>
        <v>2.094723686654151E-2</v>
      </c>
      <c r="AL140" s="166">
        <f t="shared" si="152"/>
        <v>-1.0570470488215047E-2</v>
      </c>
      <c r="AM140" s="235"/>
      <c r="AN140" s="531"/>
      <c r="AO140" s="144">
        <f t="shared" si="153"/>
        <v>1.5065421310665907E-2</v>
      </c>
      <c r="AP140" s="145">
        <f t="shared" si="153"/>
        <v>1.513542820415111E-2</v>
      </c>
      <c r="AQ140" s="146">
        <f t="shared" si="153"/>
        <v>1.4737242794625936E-2</v>
      </c>
      <c r="AR140" s="81">
        <f t="shared" si="153"/>
        <v>-6.3811970191875608E-2</v>
      </c>
      <c r="AS140" s="82">
        <f t="shared" si="153"/>
        <v>-9.7630007461410838E-3</v>
      </c>
      <c r="AT140" s="166">
        <f t="shared" si="153"/>
        <v>-1.8777123892446086E-2</v>
      </c>
      <c r="AU140" s="235"/>
      <c r="AV140" s="531"/>
      <c r="AW140" s="144">
        <f t="shared" si="154"/>
        <v>8.6772882226973949E-2</v>
      </c>
      <c r="AX140" s="145">
        <f t="shared" si="154"/>
        <v>4.292153650297946E-2</v>
      </c>
      <c r="AY140" s="146">
        <f t="shared" si="154"/>
        <v>-7.259500755411797E-4</v>
      </c>
      <c r="AZ140" s="81">
        <f t="shared" si="154"/>
        <v>1.2270213523166994E-2</v>
      </c>
      <c r="BA140" s="82">
        <f t="shared" si="154"/>
        <v>-2.5743476252947161E-2</v>
      </c>
      <c r="BB140" s="166">
        <f t="shared" si="154"/>
        <v>-8.9694507490635633E-3</v>
      </c>
      <c r="BC140" s="235"/>
      <c r="BD140" s="531"/>
      <c r="BE140" s="144">
        <f t="shared" si="155"/>
        <v>1.5957023517547027E-2</v>
      </c>
      <c r="BF140" s="145">
        <f t="shared" si="155"/>
        <v>1.7016795261600194E-2</v>
      </c>
      <c r="BG140" s="146">
        <f t="shared" si="155"/>
        <v>2.5658984600260525E-2</v>
      </c>
      <c r="BH140" s="81">
        <f t="shared" si="155"/>
        <v>1.5726381655232973E-2</v>
      </c>
      <c r="BI140" s="82">
        <f t="shared" si="155"/>
        <v>4.0028041762268977E-2</v>
      </c>
      <c r="BJ140" s="166">
        <f t="shared" si="155"/>
        <v>5.4219619432032337E-2</v>
      </c>
      <c r="BK140" s="235"/>
      <c r="BL140" s="531"/>
      <c r="BM140" s="144">
        <f t="shared" si="156"/>
        <v>1.7798750707231269E-2</v>
      </c>
      <c r="BN140" s="145">
        <f t="shared" si="156"/>
        <v>1.8624266775860911E-2</v>
      </c>
      <c r="BO140" s="146">
        <f t="shared" si="156"/>
        <v>2.6035967561889656E-2</v>
      </c>
      <c r="BP140" s="81">
        <f t="shared" si="156"/>
        <v>6.9298552958738394E-2</v>
      </c>
      <c r="BQ140" s="82">
        <f t="shared" si="156"/>
        <v>4.4309116188258904E-2</v>
      </c>
      <c r="BR140" s="166">
        <f t="shared" si="156"/>
        <v>3.2746806682769809E-2</v>
      </c>
      <c r="BS140" s="235"/>
      <c r="BT140" s="531"/>
      <c r="BU140" s="144">
        <f t="shared" si="157"/>
        <v>-3.717452667152626E-4</v>
      </c>
      <c r="BV140" s="145">
        <f t="shared" si="157"/>
        <v>5.9914953371315331E-4</v>
      </c>
      <c r="BW140" s="146">
        <f t="shared" si="157"/>
        <v>3.0324490627254775E-2</v>
      </c>
      <c r="BX140" s="81">
        <f t="shared" si="157"/>
        <v>-1.0588597261376302E-2</v>
      </c>
      <c r="BY140" s="82">
        <f t="shared" si="157"/>
        <v>4.9219434100587871E-3</v>
      </c>
      <c r="BZ140" s="166">
        <f t="shared" si="157"/>
        <v>9.0502733169713044E-3</v>
      </c>
      <c r="CA140" s="235"/>
      <c r="CB140" s="531"/>
      <c r="CC140" s="144">
        <f t="shared" si="158"/>
        <v>-8.7223533873826888E-3</v>
      </c>
      <c r="CD140" s="145">
        <f t="shared" si="158"/>
        <v>-6.0954249357724347E-3</v>
      </c>
      <c r="CE140" s="146">
        <f t="shared" si="158"/>
        <v>1.4510072874907243E-2</v>
      </c>
      <c r="CF140" s="81">
        <f t="shared" si="158"/>
        <v>-3.7148917834832366E-2</v>
      </c>
      <c r="CG140" s="82">
        <f t="shared" si="158"/>
        <v>-2.2520508815124629E-2</v>
      </c>
      <c r="CH140" s="166">
        <f t="shared" si="158"/>
        <v>1.0515912379304266E-2</v>
      </c>
      <c r="CI140" s="235"/>
      <c r="CJ140" s="531"/>
      <c r="CK140" s="144">
        <f t="shared" si="159"/>
        <v>-2.0393960561155951E-2</v>
      </c>
      <c r="CL140" s="145">
        <f t="shared" si="159"/>
        <v>-2.2858404539624892E-2</v>
      </c>
      <c r="CM140" s="146">
        <f t="shared" si="159"/>
        <v>-4.0546478098442078E-2</v>
      </c>
      <c r="CN140" s="81">
        <f t="shared" si="159"/>
        <v>3.6683110046076789E-3</v>
      </c>
      <c r="CO140" s="82">
        <f t="shared" si="159"/>
        <v>-5.317131482844328E-3</v>
      </c>
      <c r="CP140" s="166">
        <f t="shared" si="159"/>
        <v>-4.1196192666639814E-3</v>
      </c>
      <c r="CQ140" s="235"/>
      <c r="CR140" s="531"/>
      <c r="CS140" s="144">
        <f t="shared" si="160"/>
        <v>-1.3045590798879047E-2</v>
      </c>
      <c r="CT140" s="145">
        <f t="shared" si="160"/>
        <v>-7.2852309306388283E-3</v>
      </c>
      <c r="CU140" s="146">
        <f t="shared" si="160"/>
        <v>1.1459977604243853E-2</v>
      </c>
      <c r="CV140" s="81">
        <f t="shared" si="160"/>
        <v>1.5530103941227129E-2</v>
      </c>
      <c r="CW140" s="82">
        <f t="shared" si="160"/>
        <v>2.5357952238326903E-2</v>
      </c>
      <c r="CX140" s="166">
        <f t="shared" si="160"/>
        <v>1.7786347264647871E-2</v>
      </c>
      <c r="CY140" s="235"/>
      <c r="CZ140" s="531"/>
      <c r="DA140" s="144">
        <f t="shared" si="161"/>
        <v>-1.7438791789731421E-2</v>
      </c>
      <c r="DB140" s="145">
        <f t="shared" si="161"/>
        <v>-1.7908812532106581E-2</v>
      </c>
      <c r="DC140" s="146">
        <f t="shared" si="161"/>
        <v>-2.2208844990078584E-2</v>
      </c>
      <c r="DD140" s="81">
        <f t="shared" si="161"/>
        <v>-2.3762582221476054E-2</v>
      </c>
      <c r="DE140" s="82">
        <f t="shared" si="161"/>
        <v>-2.3692262168731458E-2</v>
      </c>
      <c r="DF140" s="166">
        <f t="shared" si="161"/>
        <v>-3.7078608127164674E-2</v>
      </c>
      <c r="DG140" s="235"/>
      <c r="DH140" s="531"/>
      <c r="DI140" s="144">
        <f t="shared" si="162"/>
        <v>2.3809609756377391E-3</v>
      </c>
      <c r="DJ140" s="145">
        <f t="shared" si="162"/>
        <v>1.4547305389335295E-3</v>
      </c>
      <c r="DK140" s="146">
        <f t="shared" si="162"/>
        <v>-3.4048241579529557E-3</v>
      </c>
      <c r="DL140" s="81">
        <f t="shared" si="162"/>
        <v>-8.4705431209942204E-3</v>
      </c>
      <c r="DM140" s="82">
        <f t="shared" si="162"/>
        <v>-2.9790382314311348E-2</v>
      </c>
      <c r="DN140" s="166">
        <f t="shared" si="162"/>
        <v>-1.0999137770863518E-2</v>
      </c>
      <c r="DO140" s="235"/>
      <c r="DP140" s="531"/>
      <c r="DQ140" s="428">
        <f t="shared" si="163"/>
        <v>9.5739511482845017E-3</v>
      </c>
      <c r="DR140" s="429">
        <f t="shared" si="163"/>
        <v>1.077500166222547E-2</v>
      </c>
      <c r="DS140" s="430">
        <f t="shared" si="163"/>
        <v>2.2560304134565355E-2</v>
      </c>
      <c r="DT140" s="81">
        <f t="shared" si="163"/>
        <v>5.2189607275719481E-2</v>
      </c>
      <c r="DU140" s="82">
        <f t="shared" si="163"/>
        <v>5.8872375954385131E-2</v>
      </c>
      <c r="DV140" s="166">
        <f t="shared" si="163"/>
        <v>6.7069987292364686E-2</v>
      </c>
      <c r="DW140" s="235"/>
      <c r="DX140" s="531"/>
      <c r="DY140" s="428">
        <f t="shared" si="164"/>
        <v>-4.0576233765070519E-3</v>
      </c>
      <c r="DZ140" s="429">
        <f t="shared" si="164"/>
        <v>-5.6397461996399029E-3</v>
      </c>
      <c r="EA140" s="430">
        <f t="shared" si="164"/>
        <v>-8.8079907116218239E-3</v>
      </c>
      <c r="EB140" s="81">
        <f t="shared" si="164"/>
        <v>-5.219516341764408E-3</v>
      </c>
      <c r="EC140" s="82">
        <f t="shared" si="164"/>
        <v>2.8100603214646865E-2</v>
      </c>
      <c r="ED140" s="166">
        <f t="shared" si="164"/>
        <v>1.2575530092595258E-2</v>
      </c>
      <c r="EE140" s="235"/>
    </row>
    <row r="141" spans="1:135" ht="15.75" thickBot="1" x14ac:dyDescent="0.3">
      <c r="A141" s="90" t="s">
        <v>195</v>
      </c>
      <c r="B141" s="229" t="s">
        <v>246</v>
      </c>
      <c r="C141" s="613"/>
      <c r="D141" s="265" t="s">
        <v>209</v>
      </c>
      <c r="P141" s="617"/>
      <c r="Q141" s="167"/>
      <c r="R141" s="167"/>
      <c r="S141" s="167"/>
      <c r="T141" s="210"/>
      <c r="U141" s="210"/>
      <c r="V141" s="210"/>
      <c r="W141" s="235"/>
      <c r="X141" s="531"/>
      <c r="Y141" s="116">
        <f t="shared" si="151"/>
        <v>-4.5498963426086135E-2</v>
      </c>
      <c r="Z141" s="117">
        <f t="shared" si="151"/>
        <v>-4.3809924778315912E-2</v>
      </c>
      <c r="AA141" s="118">
        <f t="shared" si="151"/>
        <v>-3.9594031375501444E-2</v>
      </c>
      <c r="AB141" s="259">
        <f t="shared" si="151"/>
        <v>-3.2304955046384913E-2</v>
      </c>
      <c r="AC141" s="252">
        <f t="shared" si="151"/>
        <v>-4.3430568078096039E-2</v>
      </c>
      <c r="AD141" s="253">
        <f t="shared" si="151"/>
        <v>-4.0213566572905958E-2</v>
      </c>
      <c r="AE141" s="235"/>
      <c r="AF141" s="531"/>
      <c r="AG141" s="116">
        <f t="shared" si="152"/>
        <v>-4.6862595380890342E-3</v>
      </c>
      <c r="AH141" s="117">
        <f t="shared" si="152"/>
        <v>-8.0714100730311863E-3</v>
      </c>
      <c r="AI141" s="118">
        <f t="shared" si="152"/>
        <v>-2.3787241375635079E-2</v>
      </c>
      <c r="AJ141" s="259">
        <f t="shared" si="152"/>
        <v>2.760983879536098E-2</v>
      </c>
      <c r="AK141" s="252">
        <f t="shared" si="152"/>
        <v>2.094723686654151E-2</v>
      </c>
      <c r="AL141" s="253">
        <f t="shared" si="152"/>
        <v>-1.0570470488215047E-2</v>
      </c>
      <c r="AM141" s="235"/>
      <c r="AN141" s="531"/>
      <c r="AO141" s="116">
        <f t="shared" si="153"/>
        <v>6.9085192952331531E-3</v>
      </c>
      <c r="AP141" s="117">
        <f t="shared" si="153"/>
        <v>7.2997642971910637E-3</v>
      </c>
      <c r="AQ141" s="118">
        <f t="shared" si="153"/>
        <v>9.4032130071942163E-3</v>
      </c>
      <c r="AR141" s="259">
        <f t="shared" si="153"/>
        <v>-6.3811970191875608E-2</v>
      </c>
      <c r="AS141" s="252">
        <f t="shared" si="153"/>
        <v>-9.7630007461410838E-3</v>
      </c>
      <c r="AT141" s="253">
        <f t="shared" si="153"/>
        <v>-1.8777123892446086E-2</v>
      </c>
      <c r="AU141" s="235"/>
      <c r="AV141" s="531"/>
      <c r="AW141" s="116">
        <f t="shared" si="154"/>
        <v>4.1142075134969871E-3</v>
      </c>
      <c r="AX141" s="117">
        <f t="shared" si="154"/>
        <v>1.3892351660682485E-3</v>
      </c>
      <c r="AY141" s="118">
        <f t="shared" si="154"/>
        <v>1.5558782063336001E-3</v>
      </c>
      <c r="AZ141" s="259">
        <f t="shared" si="154"/>
        <v>1.2270213523166994E-2</v>
      </c>
      <c r="BA141" s="252">
        <f t="shared" si="154"/>
        <v>-2.5743476252947161E-2</v>
      </c>
      <c r="BB141" s="253">
        <f t="shared" si="154"/>
        <v>-8.9694507490635633E-3</v>
      </c>
      <c r="BC141" s="235"/>
      <c r="BD141" s="531"/>
      <c r="BE141" s="116">
        <f t="shared" si="155"/>
        <v>1.7048564377737538E-2</v>
      </c>
      <c r="BF141" s="117">
        <f t="shared" si="155"/>
        <v>1.905944468354041E-2</v>
      </c>
      <c r="BG141" s="118">
        <f t="shared" si="155"/>
        <v>2.5062112402511487E-2</v>
      </c>
      <c r="BH141" s="259">
        <f t="shared" si="155"/>
        <v>1.5726381655232973E-2</v>
      </c>
      <c r="BI141" s="252">
        <f t="shared" si="155"/>
        <v>4.0028041762268977E-2</v>
      </c>
      <c r="BJ141" s="253">
        <f t="shared" si="155"/>
        <v>5.4219619432032337E-2</v>
      </c>
      <c r="BK141" s="235"/>
      <c r="BL141" s="531"/>
      <c r="BM141" s="116">
        <f t="shared" si="156"/>
        <v>1.8084586007123395E-2</v>
      </c>
      <c r="BN141" s="117">
        <f t="shared" si="156"/>
        <v>1.965526979942446E-2</v>
      </c>
      <c r="BO141" s="118">
        <f t="shared" si="156"/>
        <v>2.4931198917168215E-2</v>
      </c>
      <c r="BP141" s="259">
        <f t="shared" si="156"/>
        <v>6.9298552958738394E-2</v>
      </c>
      <c r="BQ141" s="252">
        <f t="shared" si="156"/>
        <v>4.4309116188258904E-2</v>
      </c>
      <c r="BR141" s="253">
        <f t="shared" si="156"/>
        <v>3.2746806682769809E-2</v>
      </c>
      <c r="BS141" s="235"/>
      <c r="BT141" s="531"/>
      <c r="BU141" s="116">
        <f t="shared" si="157"/>
        <v>4.746580705475829E-3</v>
      </c>
      <c r="BV141" s="117">
        <f t="shared" si="157"/>
        <v>2.5392042369194182E-2</v>
      </c>
      <c r="BW141" s="118">
        <f t="shared" si="157"/>
        <v>4.9854000424895642E-2</v>
      </c>
      <c r="BX141" s="259">
        <f t="shared" si="157"/>
        <v>-1.0588597261376302E-2</v>
      </c>
      <c r="BY141" s="252">
        <f t="shared" si="157"/>
        <v>4.9219434100587871E-3</v>
      </c>
      <c r="BZ141" s="253">
        <f t="shared" si="157"/>
        <v>9.0502733169713044E-3</v>
      </c>
      <c r="CA141" s="235"/>
      <c r="CB141" s="531"/>
      <c r="CC141" s="116">
        <f t="shared" si="158"/>
        <v>6.0854711440342917E-3</v>
      </c>
      <c r="CD141" s="117">
        <f t="shared" si="158"/>
        <v>1.0108018254590428E-2</v>
      </c>
      <c r="CE141" s="118">
        <f t="shared" si="158"/>
        <v>2.0889015444501603E-2</v>
      </c>
      <c r="CF141" s="259">
        <f t="shared" si="158"/>
        <v>-3.7148917834832366E-2</v>
      </c>
      <c r="CG141" s="252">
        <f t="shared" si="158"/>
        <v>-2.2520508815124629E-2</v>
      </c>
      <c r="CH141" s="253">
        <f t="shared" si="158"/>
        <v>1.0515912379304266E-2</v>
      </c>
      <c r="CI141" s="235"/>
      <c r="CJ141" s="531"/>
      <c r="CK141" s="116">
        <f t="shared" si="159"/>
        <v>-1.5630388495975773E-2</v>
      </c>
      <c r="CL141" s="117">
        <f t="shared" si="159"/>
        <v>-2.1082377140906928E-2</v>
      </c>
      <c r="CM141" s="118">
        <f t="shared" si="159"/>
        <v>-2.1973673297571057E-2</v>
      </c>
      <c r="CN141" s="259">
        <f t="shared" si="159"/>
        <v>3.6683110046076789E-3</v>
      </c>
      <c r="CO141" s="252">
        <f t="shared" si="159"/>
        <v>-5.317131482844328E-3</v>
      </c>
      <c r="CP141" s="253">
        <f t="shared" si="159"/>
        <v>-4.1196192666639814E-3</v>
      </c>
      <c r="CQ141" s="235"/>
      <c r="CR141" s="531"/>
      <c r="CS141" s="116">
        <f t="shared" si="160"/>
        <v>-1.9153777319657695E-3</v>
      </c>
      <c r="CT141" s="117">
        <f t="shared" si="160"/>
        <v>9.6260838215920098E-4</v>
      </c>
      <c r="CU141" s="118">
        <f t="shared" si="160"/>
        <v>7.9719788135568168E-3</v>
      </c>
      <c r="CV141" s="259">
        <f t="shared" si="160"/>
        <v>1.5530103941227129E-2</v>
      </c>
      <c r="CW141" s="252">
        <f t="shared" si="160"/>
        <v>2.5357952238326903E-2</v>
      </c>
      <c r="CX141" s="253">
        <f t="shared" si="160"/>
        <v>1.7786347264647871E-2</v>
      </c>
      <c r="CY141" s="235"/>
      <c r="CZ141" s="531"/>
      <c r="DA141" s="116">
        <f t="shared" si="161"/>
        <v>-1.1919325255430147E-2</v>
      </c>
      <c r="DB141" s="117">
        <f t="shared" si="161"/>
        <v>-1.3767086288851642E-2</v>
      </c>
      <c r="DC141" s="118">
        <f t="shared" si="161"/>
        <v>-1.5877559015993938E-2</v>
      </c>
      <c r="DD141" s="259">
        <f t="shared" si="161"/>
        <v>-2.3762582221476054E-2</v>
      </c>
      <c r="DE141" s="252">
        <f t="shared" si="161"/>
        <v>-2.3692262168731458E-2</v>
      </c>
      <c r="DF141" s="253">
        <f t="shared" si="161"/>
        <v>-3.7078608127164674E-2</v>
      </c>
      <c r="DG141" s="235"/>
      <c r="DH141" s="531"/>
      <c r="DI141" s="116">
        <f t="shared" si="162"/>
        <v>-6.1504567357230071E-5</v>
      </c>
      <c r="DJ141" s="117">
        <f t="shared" si="162"/>
        <v>-1.1893624824592225E-3</v>
      </c>
      <c r="DK141" s="118">
        <f t="shared" si="162"/>
        <v>-1.6567258868956949E-3</v>
      </c>
      <c r="DL141" s="259">
        <f t="shared" si="162"/>
        <v>-8.4705431209942204E-3</v>
      </c>
      <c r="DM141" s="252">
        <f t="shared" si="162"/>
        <v>-2.9790382314311348E-2</v>
      </c>
      <c r="DN141" s="253">
        <f t="shared" si="162"/>
        <v>-1.0999137770863518E-2</v>
      </c>
      <c r="DO141" s="235"/>
      <c r="DP141" s="531"/>
      <c r="DQ141" s="428">
        <f t="shared" si="163"/>
        <v>4.7134234112629229E-2</v>
      </c>
      <c r="DR141" s="429">
        <f t="shared" si="163"/>
        <v>4.6896342455421368E-2</v>
      </c>
      <c r="DS141" s="430">
        <f t="shared" si="163"/>
        <v>4.0325431071548193E-2</v>
      </c>
      <c r="DT141" s="259">
        <f t="shared" si="163"/>
        <v>5.2189607275719481E-2</v>
      </c>
      <c r="DU141" s="252">
        <f t="shared" si="163"/>
        <v>5.8872375954385131E-2</v>
      </c>
      <c r="DV141" s="253">
        <f t="shared" si="163"/>
        <v>6.7069987292364686E-2</v>
      </c>
      <c r="DW141" s="235"/>
      <c r="DX141" s="531"/>
      <c r="DY141" s="428">
        <f t="shared" si="164"/>
        <v>-1.492072377388323E-3</v>
      </c>
      <c r="DZ141" s="429">
        <f t="shared" si="164"/>
        <v>-2.3817835500199785E-3</v>
      </c>
      <c r="EA141" s="430">
        <f t="shared" si="164"/>
        <v>4.16189161557579E-3</v>
      </c>
      <c r="EB141" s="259">
        <f t="shared" si="164"/>
        <v>-5.219516341764408E-3</v>
      </c>
      <c r="EC141" s="252">
        <f t="shared" si="164"/>
        <v>2.8100603214646865E-2</v>
      </c>
      <c r="ED141" s="253">
        <f t="shared" si="164"/>
        <v>1.2575530092595258E-2</v>
      </c>
      <c r="EE141" s="235"/>
    </row>
    <row r="142" spans="1:135" ht="15.75" thickBot="1" x14ac:dyDescent="0.3">
      <c r="A142" s="90" t="s">
        <v>196</v>
      </c>
      <c r="B142" s="229" t="s">
        <v>247</v>
      </c>
      <c r="C142" s="614"/>
      <c r="D142" s="265" t="s">
        <v>209</v>
      </c>
      <c r="P142" s="617"/>
      <c r="Q142" s="167"/>
      <c r="R142" s="167"/>
      <c r="S142" s="167"/>
      <c r="T142" s="210"/>
      <c r="U142" s="210"/>
      <c r="V142" s="210"/>
      <c r="W142" s="235"/>
      <c r="X142" s="531"/>
      <c r="Y142" s="116">
        <f t="shared" si="151"/>
        <v>-4.8567766686760327E-2</v>
      </c>
      <c r="Z142" s="117">
        <f t="shared" si="151"/>
        <v>-4.8365771404346322E-2</v>
      </c>
      <c r="AA142" s="118">
        <f t="shared" si="151"/>
        <v>-4.335819732212539E-2</v>
      </c>
      <c r="AB142" s="260">
        <f t="shared" si="151"/>
        <v>-3.2304955046384913E-2</v>
      </c>
      <c r="AC142" s="254">
        <f t="shared" si="151"/>
        <v>-4.3430568078096039E-2</v>
      </c>
      <c r="AD142" s="255">
        <f t="shared" si="151"/>
        <v>-4.0213566572905958E-2</v>
      </c>
      <c r="AE142" s="235"/>
      <c r="AF142" s="531"/>
      <c r="AG142" s="116">
        <f t="shared" si="152"/>
        <v>-1.4069660107532116E-3</v>
      </c>
      <c r="AH142" s="117">
        <f t="shared" si="152"/>
        <v>-2.6312662167805004E-3</v>
      </c>
      <c r="AI142" s="118">
        <f t="shared" si="152"/>
        <v>-2.6159094075019072E-2</v>
      </c>
      <c r="AJ142" s="260">
        <f t="shared" si="152"/>
        <v>2.760983879536098E-2</v>
      </c>
      <c r="AK142" s="254">
        <f t="shared" si="152"/>
        <v>2.094723686654151E-2</v>
      </c>
      <c r="AL142" s="255">
        <f t="shared" si="152"/>
        <v>-1.0570470488215047E-2</v>
      </c>
      <c r="AM142" s="235"/>
      <c r="AN142" s="531"/>
      <c r="AO142" s="116">
        <f t="shared" si="153"/>
        <v>1.1853944545232954E-2</v>
      </c>
      <c r="AP142" s="117">
        <f t="shared" si="153"/>
        <v>1.2261067255572385E-2</v>
      </c>
      <c r="AQ142" s="118">
        <f t="shared" si="153"/>
        <v>1.897248799118724E-2</v>
      </c>
      <c r="AR142" s="260">
        <f t="shared" si="153"/>
        <v>-6.3811970191875608E-2</v>
      </c>
      <c r="AS142" s="254">
        <f t="shared" si="153"/>
        <v>-9.7630007461410838E-3</v>
      </c>
      <c r="AT142" s="255">
        <f t="shared" si="153"/>
        <v>-1.8777123892446086E-2</v>
      </c>
      <c r="AU142" s="235"/>
      <c r="AV142" s="531"/>
      <c r="AW142" s="116">
        <f t="shared" si="154"/>
        <v>1.2466293149640996E-2</v>
      </c>
      <c r="AX142" s="117">
        <f t="shared" si="154"/>
        <v>1.1974220733077719E-2</v>
      </c>
      <c r="AY142" s="118">
        <f t="shared" si="154"/>
        <v>2.2141694049899758E-3</v>
      </c>
      <c r="AZ142" s="260">
        <f t="shared" si="154"/>
        <v>1.2270213523166994E-2</v>
      </c>
      <c r="BA142" s="254">
        <f t="shared" si="154"/>
        <v>-2.5743476252947161E-2</v>
      </c>
      <c r="BB142" s="255">
        <f t="shared" si="154"/>
        <v>-8.9694507490635633E-3</v>
      </c>
      <c r="BC142" s="235"/>
      <c r="BD142" s="531"/>
      <c r="BE142" s="116">
        <f t="shared" si="155"/>
        <v>2.0870213803297264E-2</v>
      </c>
      <c r="BF142" s="117">
        <f t="shared" si="155"/>
        <v>2.1007655396850906E-2</v>
      </c>
      <c r="BG142" s="118">
        <f t="shared" si="155"/>
        <v>2.8249787107608941E-2</v>
      </c>
      <c r="BH142" s="260">
        <f t="shared" si="155"/>
        <v>1.5726381655232973E-2</v>
      </c>
      <c r="BI142" s="254">
        <f t="shared" si="155"/>
        <v>4.0028041762268977E-2</v>
      </c>
      <c r="BJ142" s="255">
        <f t="shared" si="155"/>
        <v>5.4219619432032337E-2</v>
      </c>
      <c r="BK142" s="235"/>
      <c r="BL142" s="531"/>
      <c r="BM142" s="116">
        <f t="shared" si="156"/>
        <v>-7.011687061801968E-3</v>
      </c>
      <c r="BN142" s="117">
        <f t="shared" si="156"/>
        <v>-1.1074794142487573E-2</v>
      </c>
      <c r="BO142" s="118">
        <f t="shared" si="156"/>
        <v>-8.4731941117369217E-2</v>
      </c>
      <c r="BP142" s="260">
        <f t="shared" si="156"/>
        <v>6.9298552958738394E-2</v>
      </c>
      <c r="BQ142" s="254">
        <f t="shared" si="156"/>
        <v>4.4309116188258904E-2</v>
      </c>
      <c r="BR142" s="255">
        <f t="shared" si="156"/>
        <v>3.2746806682769809E-2</v>
      </c>
      <c r="BS142" s="235"/>
      <c r="BT142" s="531"/>
      <c r="BU142" s="116">
        <f t="shared" si="157"/>
        <v>-1.3280263783149048E-2</v>
      </c>
      <c r="BV142" s="117">
        <f t="shared" si="157"/>
        <v>-1.0390277642913826E-2</v>
      </c>
      <c r="BW142" s="118">
        <f t="shared" si="157"/>
        <v>-4.6473513971125573E-3</v>
      </c>
      <c r="BX142" s="260">
        <f t="shared" si="157"/>
        <v>-1.0588597261376302E-2</v>
      </c>
      <c r="BY142" s="254">
        <f t="shared" si="157"/>
        <v>4.9219434100587871E-3</v>
      </c>
      <c r="BZ142" s="255">
        <f t="shared" si="157"/>
        <v>9.0502733169713044E-3</v>
      </c>
      <c r="CA142" s="235"/>
      <c r="CB142" s="531"/>
      <c r="CC142" s="116">
        <f t="shared" si="158"/>
        <v>-4.796379875160849E-4</v>
      </c>
      <c r="CD142" s="117">
        <f t="shared" si="158"/>
        <v>2.2348888983794531E-4</v>
      </c>
      <c r="CE142" s="118">
        <f t="shared" si="158"/>
        <v>3.086257010321353E-2</v>
      </c>
      <c r="CF142" s="260">
        <f t="shared" si="158"/>
        <v>-3.7148917834832366E-2</v>
      </c>
      <c r="CG142" s="254">
        <f t="shared" si="158"/>
        <v>-2.2520508815124629E-2</v>
      </c>
      <c r="CH142" s="255">
        <f t="shared" si="158"/>
        <v>1.0515912379304266E-2</v>
      </c>
      <c r="CI142" s="235"/>
      <c r="CJ142" s="531"/>
      <c r="CK142" s="116">
        <f t="shared" si="159"/>
        <v>-6.0498141993635974E-3</v>
      </c>
      <c r="CL142" s="117">
        <f t="shared" si="159"/>
        <v>-7.1900897171789562E-3</v>
      </c>
      <c r="CM142" s="118">
        <f t="shared" si="159"/>
        <v>-1.7338758638221839E-2</v>
      </c>
      <c r="CN142" s="260">
        <f t="shared" si="159"/>
        <v>3.6683110046076789E-3</v>
      </c>
      <c r="CO142" s="254">
        <f t="shared" si="159"/>
        <v>-5.317131482844328E-3</v>
      </c>
      <c r="CP142" s="255">
        <f t="shared" si="159"/>
        <v>-4.1196192666639814E-3</v>
      </c>
      <c r="CQ142" s="235"/>
      <c r="CR142" s="531"/>
      <c r="CS142" s="116">
        <f t="shared" si="160"/>
        <v>-5.6139513911777393E-3</v>
      </c>
      <c r="CT142" s="117">
        <f t="shared" si="160"/>
        <v>-5.1327614528709053E-3</v>
      </c>
      <c r="CU142" s="118">
        <f t="shared" si="160"/>
        <v>1.9662472491657451E-2</v>
      </c>
      <c r="CV142" s="260">
        <f t="shared" si="160"/>
        <v>1.5530103941227129E-2</v>
      </c>
      <c r="CW142" s="254">
        <f t="shared" si="160"/>
        <v>2.5357952238326903E-2</v>
      </c>
      <c r="CX142" s="255">
        <f t="shared" si="160"/>
        <v>1.7786347264647871E-2</v>
      </c>
      <c r="CY142" s="235"/>
      <c r="CZ142" s="531"/>
      <c r="DA142" s="116">
        <f t="shared" si="161"/>
        <v>-1.3447394909470278E-2</v>
      </c>
      <c r="DB142" s="117">
        <f t="shared" si="161"/>
        <v>-1.3771569112125116E-2</v>
      </c>
      <c r="DC142" s="118">
        <f t="shared" si="161"/>
        <v>-1.4886350677319839E-2</v>
      </c>
      <c r="DD142" s="260">
        <f t="shared" si="161"/>
        <v>-2.3762582221476054E-2</v>
      </c>
      <c r="DE142" s="254">
        <f t="shared" si="161"/>
        <v>-2.3692262168731458E-2</v>
      </c>
      <c r="DF142" s="255">
        <f t="shared" si="161"/>
        <v>-3.7078608127164674E-2</v>
      </c>
      <c r="DG142" s="235"/>
      <c r="DH142" s="531"/>
      <c r="DI142" s="116">
        <f t="shared" si="162"/>
        <v>1.0661683797716867E-3</v>
      </c>
      <c r="DJ142" s="117">
        <f t="shared" si="162"/>
        <v>7.5545463096378894E-4</v>
      </c>
      <c r="DK142" s="118">
        <f t="shared" si="162"/>
        <v>7.847871379242163E-3</v>
      </c>
      <c r="DL142" s="260">
        <f t="shared" si="162"/>
        <v>-8.4705431209942204E-3</v>
      </c>
      <c r="DM142" s="254">
        <f t="shared" si="162"/>
        <v>-2.9790382314311348E-2</v>
      </c>
      <c r="DN142" s="255">
        <f t="shared" si="162"/>
        <v>-1.0999137770863518E-2</v>
      </c>
      <c r="DO142" s="235"/>
      <c r="DP142" s="531"/>
      <c r="DQ142" s="428">
        <f t="shared" si="163"/>
        <v>4.7681745331930328E-2</v>
      </c>
      <c r="DR142" s="429">
        <f t="shared" si="163"/>
        <v>4.8070441529048068E-2</v>
      </c>
      <c r="DS142" s="430">
        <f t="shared" si="163"/>
        <v>4.9656970683654177E-2</v>
      </c>
      <c r="DT142" s="260">
        <f t="shared" si="163"/>
        <v>5.2189607275719481E-2</v>
      </c>
      <c r="DU142" s="254">
        <f t="shared" si="163"/>
        <v>5.8872375954385131E-2</v>
      </c>
      <c r="DV142" s="255">
        <f t="shared" si="163"/>
        <v>6.7069987292364686E-2</v>
      </c>
      <c r="DW142" s="235"/>
      <c r="DX142" s="531"/>
      <c r="DY142" s="428">
        <f t="shared" si="164"/>
        <v>-8.382805234003159E-3</v>
      </c>
      <c r="DZ142" s="429">
        <f t="shared" si="164"/>
        <v>-8.4608596507800785E-3</v>
      </c>
      <c r="EA142" s="430">
        <f t="shared" si="164"/>
        <v>-1.4180151495029157E-2</v>
      </c>
      <c r="EB142" s="260">
        <f t="shared" si="164"/>
        <v>-5.219516341764408E-3</v>
      </c>
      <c r="EC142" s="254">
        <f t="shared" si="164"/>
        <v>2.8100603214646865E-2</v>
      </c>
      <c r="ED142" s="255">
        <f t="shared" si="164"/>
        <v>1.2575530092595258E-2</v>
      </c>
      <c r="EE142" s="235"/>
    </row>
    <row r="143" spans="1:135" ht="3" customHeight="1" thickBot="1" x14ac:dyDescent="0.3">
      <c r="A143" s="168"/>
      <c r="B143" s="226"/>
      <c r="C143" s="222"/>
      <c r="D143" s="242"/>
      <c r="P143" s="617"/>
      <c r="Q143" s="167"/>
      <c r="R143" s="167"/>
      <c r="S143" s="167"/>
      <c r="T143" s="165"/>
      <c r="U143" s="165"/>
      <c r="V143" s="165"/>
      <c r="W143" s="235"/>
      <c r="X143" s="531"/>
      <c r="Y143" s="177"/>
      <c r="Z143" s="178"/>
      <c r="AA143" s="179"/>
      <c r="AB143" s="248"/>
      <c r="AC143" s="248"/>
      <c r="AD143" s="249"/>
      <c r="AE143" s="235"/>
      <c r="AF143" s="531"/>
      <c r="AG143" s="177"/>
      <c r="AH143" s="178"/>
      <c r="AI143" s="179"/>
      <c r="AJ143" s="248"/>
      <c r="AK143" s="248"/>
      <c r="AL143" s="249"/>
      <c r="AM143" s="235"/>
      <c r="AN143" s="531"/>
      <c r="AO143" s="177"/>
      <c r="AP143" s="178"/>
      <c r="AQ143" s="179"/>
      <c r="AR143" s="248"/>
      <c r="AS143" s="248"/>
      <c r="AT143" s="249"/>
      <c r="AU143" s="235"/>
      <c r="AV143" s="531"/>
      <c r="AW143" s="177"/>
      <c r="AX143" s="178"/>
      <c r="AY143" s="179"/>
      <c r="AZ143" s="248"/>
      <c r="BA143" s="248"/>
      <c r="BB143" s="249"/>
      <c r="BC143" s="235"/>
      <c r="BD143" s="531"/>
      <c r="BE143" s="177"/>
      <c r="BF143" s="178"/>
      <c r="BG143" s="179"/>
      <c r="BH143" s="248"/>
      <c r="BI143" s="248"/>
      <c r="BJ143" s="249"/>
      <c r="BK143" s="235"/>
      <c r="BL143" s="531"/>
      <c r="BM143" s="177"/>
      <c r="BN143" s="178"/>
      <c r="BO143" s="179"/>
      <c r="BP143" s="248"/>
      <c r="BQ143" s="248"/>
      <c r="BR143" s="249"/>
      <c r="BS143" s="235"/>
      <c r="BT143" s="531"/>
      <c r="BU143" s="177"/>
      <c r="BV143" s="178"/>
      <c r="BW143" s="179"/>
      <c r="BX143" s="248"/>
      <c r="BY143" s="248"/>
      <c r="BZ143" s="249"/>
      <c r="CA143" s="235"/>
      <c r="CB143" s="531"/>
      <c r="CC143" s="177"/>
      <c r="CD143" s="178"/>
      <c r="CE143" s="179"/>
      <c r="CF143" s="248"/>
      <c r="CG143" s="248"/>
      <c r="CH143" s="249"/>
      <c r="CI143" s="235"/>
      <c r="CJ143" s="531"/>
      <c r="CK143" s="177"/>
      <c r="CL143" s="178"/>
      <c r="CM143" s="179"/>
      <c r="CN143" s="248"/>
      <c r="CO143" s="248"/>
      <c r="CP143" s="249"/>
      <c r="CQ143" s="235"/>
      <c r="CR143" s="531"/>
      <c r="CS143" s="177"/>
      <c r="CT143" s="178"/>
      <c r="CU143" s="179"/>
      <c r="CV143" s="248"/>
      <c r="CW143" s="248"/>
      <c r="CX143" s="249"/>
      <c r="CY143" s="235"/>
      <c r="CZ143" s="531"/>
      <c r="DA143" s="177"/>
      <c r="DB143" s="178"/>
      <c r="DC143" s="179"/>
      <c r="DD143" s="248"/>
      <c r="DE143" s="248"/>
      <c r="DF143" s="249"/>
      <c r="DG143" s="235"/>
      <c r="DH143" s="531"/>
      <c r="DI143" s="177"/>
      <c r="DJ143" s="178"/>
      <c r="DK143" s="179"/>
      <c r="DL143" s="248"/>
      <c r="DM143" s="248"/>
      <c r="DN143" s="249"/>
      <c r="DO143" s="235"/>
      <c r="DP143" s="531"/>
      <c r="DQ143" s="177"/>
      <c r="DR143" s="178"/>
      <c r="DS143" s="179"/>
      <c r="DT143" s="248"/>
      <c r="DU143" s="248"/>
      <c r="DV143" s="249"/>
      <c r="DW143" s="235"/>
      <c r="DX143" s="531"/>
      <c r="DY143" s="177"/>
      <c r="DZ143" s="178"/>
      <c r="EA143" s="179"/>
      <c r="EB143" s="248"/>
      <c r="EC143" s="248"/>
      <c r="ED143" s="249"/>
      <c r="EE143" s="235"/>
    </row>
    <row r="144" spans="1:135" ht="15.75" thickBot="1" x14ac:dyDescent="0.3">
      <c r="A144" s="215" t="s">
        <v>197</v>
      </c>
      <c r="B144" s="231" t="s">
        <v>248</v>
      </c>
      <c r="C144" s="610" t="s">
        <v>123</v>
      </c>
      <c r="D144" s="268" t="s">
        <v>208</v>
      </c>
      <c r="P144" s="617"/>
      <c r="Q144" s="167"/>
      <c r="R144" s="167"/>
      <c r="S144" s="167"/>
      <c r="T144" s="210"/>
      <c r="U144" s="210"/>
      <c r="V144" s="210"/>
      <c r="W144" s="235"/>
      <c r="X144" s="531"/>
      <c r="Y144" s="161">
        <f t="shared" ref="Y144:AD145" si="165">+(Y30-Q30)/Q30</f>
        <v>-4.7633658188062158E-3</v>
      </c>
      <c r="Z144" s="162">
        <f t="shared" si="165"/>
        <v>-1.6407383914018796E-2</v>
      </c>
      <c r="AA144" s="163">
        <f t="shared" si="165"/>
        <v>-2.9047215600638499E-2</v>
      </c>
      <c r="AB144" s="256">
        <f t="shared" si="165"/>
        <v>-1.0518260042409985E-2</v>
      </c>
      <c r="AC144" s="257">
        <f t="shared" si="165"/>
        <v>-1.0901044980320152E-2</v>
      </c>
      <c r="AD144" s="258">
        <f t="shared" si="165"/>
        <v>-1.7911612361989869E-2</v>
      </c>
      <c r="AE144" s="235"/>
      <c r="AF144" s="531"/>
      <c r="AG144" s="161">
        <f t="shared" ref="AG144:AL145" si="166">+(AG30-Y30)/Y30</f>
        <v>1.6961563044962334E-3</v>
      </c>
      <c r="AH144" s="162">
        <f t="shared" si="166"/>
        <v>-2.1970482256645753E-2</v>
      </c>
      <c r="AI144" s="163">
        <f t="shared" si="166"/>
        <v>-4.8131995074801141E-2</v>
      </c>
      <c r="AJ144" s="256">
        <f t="shared" si="166"/>
        <v>-1.7970360829715312E-2</v>
      </c>
      <c r="AK144" s="257">
        <f t="shared" si="166"/>
        <v>-2.9950073012913862E-2</v>
      </c>
      <c r="AL144" s="258">
        <f t="shared" si="166"/>
        <v>-0.12716997665066335</v>
      </c>
      <c r="AM144" s="235"/>
      <c r="AN144" s="531"/>
      <c r="AO144" s="161">
        <f t="shared" ref="AO144:AT145" si="167">+(AO30-AG30)/AG30</f>
        <v>1.1233937491653547E-2</v>
      </c>
      <c r="AP144" s="162">
        <f t="shared" si="167"/>
        <v>1.0811952506060587E-2</v>
      </c>
      <c r="AQ144" s="163">
        <f t="shared" si="167"/>
        <v>1.2009322635638732E-2</v>
      </c>
      <c r="AR144" s="256">
        <f t="shared" si="167"/>
        <v>1.7462263760040699E-2</v>
      </c>
      <c r="AS144" s="257">
        <f t="shared" si="167"/>
        <v>1.63452417938281E-2</v>
      </c>
      <c r="AT144" s="258">
        <f t="shared" si="167"/>
        <v>2.8534942977097102E-2</v>
      </c>
      <c r="AU144" s="235"/>
      <c r="AV144" s="531"/>
      <c r="AW144" s="161">
        <f t="shared" ref="AW144:BB145" si="168">+(AW30-AO30)/AO30</f>
        <v>-1.5983616514922194E-2</v>
      </c>
      <c r="AX144" s="162">
        <f t="shared" si="168"/>
        <v>-1.7882265063723844E-2</v>
      </c>
      <c r="AY144" s="163">
        <f t="shared" si="168"/>
        <v>-1.8556064310948073E-2</v>
      </c>
      <c r="AZ144" s="256">
        <f t="shared" si="168"/>
        <v>-2.646961743172593E-2</v>
      </c>
      <c r="BA144" s="257">
        <f t="shared" si="168"/>
        <v>-0.10401055998067264</v>
      </c>
      <c r="BB144" s="258">
        <f t="shared" si="168"/>
        <v>-0.19656657356843704</v>
      </c>
      <c r="BC144" s="235"/>
      <c r="BD144" s="531"/>
      <c r="BE144" s="161">
        <f t="shared" ref="BE144:BJ145" si="169">+(BE30-AW30)/AW30</f>
        <v>1.6643750495401295E-2</v>
      </c>
      <c r="BF144" s="162">
        <f t="shared" si="169"/>
        <v>2.8904015248930659E-2</v>
      </c>
      <c r="BG144" s="163">
        <f t="shared" si="169"/>
        <v>4.4582562982913389E-2</v>
      </c>
      <c r="BH144" s="256">
        <f t="shared" si="169"/>
        <v>-1.1920050434764623E-5</v>
      </c>
      <c r="BI144" s="257">
        <f t="shared" si="169"/>
        <v>1.9092423792267516E-2</v>
      </c>
      <c r="BJ144" s="258">
        <f t="shared" si="169"/>
        <v>4.9571816405156052E-2</v>
      </c>
      <c r="BK144" s="235"/>
      <c r="BL144" s="531"/>
      <c r="BM144" s="161">
        <f t="shared" ref="BM144:BR145" si="170">+(BM30-BE30)/BE30</f>
        <v>1.2821694199995542E-2</v>
      </c>
      <c r="BN144" s="162">
        <f t="shared" si="170"/>
        <v>2.5099267250660459E-2</v>
      </c>
      <c r="BO144" s="163">
        <f t="shared" si="170"/>
        <v>3.9412775361543889E-2</v>
      </c>
      <c r="BP144" s="256">
        <f t="shared" si="170"/>
        <v>-8.5148510705308263E-3</v>
      </c>
      <c r="BQ144" s="257">
        <f t="shared" si="170"/>
        <v>1.7600246549687837E-2</v>
      </c>
      <c r="BR144" s="258">
        <f t="shared" si="170"/>
        <v>4.9706252218742274E-2</v>
      </c>
      <c r="BS144" s="235"/>
      <c r="BT144" s="531"/>
      <c r="BU144" s="161">
        <f t="shared" ref="BU144:BU149" si="171">+(BU30-BM30)/BM30</f>
        <v>-1.3401414446500748E-2</v>
      </c>
      <c r="BV144" s="162">
        <f t="shared" ref="BV144:BV149" si="172">+(BV30-BN30)/BN30</f>
        <v>-0.15453141155528216</v>
      </c>
      <c r="BW144" s="163">
        <f t="shared" ref="BW144:BW149" si="173">+(BW30-BO30)/BO30</f>
        <v>-0.46249977023339656</v>
      </c>
      <c r="BX144" s="256">
        <f t="shared" ref="BX144:BZ145" si="174">+(BX30-BP30)/BP30</f>
        <v>-2.4638347001449182E-2</v>
      </c>
      <c r="BY144" s="257">
        <f t="shared" si="174"/>
        <v>-4.1313588973640521E-2</v>
      </c>
      <c r="BZ144" s="258">
        <f t="shared" si="174"/>
        <v>-0.14573298005913596</v>
      </c>
      <c r="CA144" s="235"/>
      <c r="CB144" s="531"/>
      <c r="CC144" s="161">
        <f t="shared" ref="CC144:CC149" si="175">+(CC30-BU30)/BU30</f>
        <v>-3.6450504050335804E-3</v>
      </c>
      <c r="CD144" s="162">
        <f t="shared" ref="CD144:CD149" si="176">+(CD30-BV30)/BV30</f>
        <v>3.1383933618676217E-2</v>
      </c>
      <c r="CE144" s="163">
        <f t="shared" ref="CE144:CE149" si="177">+(CE30-BW30)/BW30</f>
        <v>0.11815984543483479</v>
      </c>
      <c r="CF144" s="256">
        <f t="shared" ref="CF144:CH145" si="178">+(CF30-BX30)/BX30</f>
        <v>-7.381551453204762E-3</v>
      </c>
      <c r="CG144" s="257">
        <f t="shared" si="178"/>
        <v>-5.0964620158215849E-3</v>
      </c>
      <c r="CH144" s="258">
        <f t="shared" si="178"/>
        <v>4.0979070883314907E-2</v>
      </c>
      <c r="CI144" s="235"/>
      <c r="CJ144" s="531"/>
      <c r="CK144" s="161">
        <f t="shared" ref="CK144:CK149" si="179">+(CK30-CC30)/CC30</f>
        <v>0.19452845468356628</v>
      </c>
      <c r="CL144" s="162">
        <f t="shared" ref="CL144:CL149" si="180">+(CL30-CD30)/CD30</f>
        <v>2.1349691644602982</v>
      </c>
      <c r="CM144" s="163">
        <f t="shared" ref="CM144:CM149" si="181">+(CM30-CE30)/CE30</f>
        <v>3.4267915132758082</v>
      </c>
      <c r="CN144" s="256">
        <f t="shared" ref="CN144:CP145" si="182">+(CN30-CF30)/CF30</f>
        <v>-0.14920693749317657</v>
      </c>
      <c r="CO144" s="257">
        <f t="shared" si="182"/>
        <v>-0.16136309202395424</v>
      </c>
      <c r="CP144" s="258">
        <f t="shared" si="182"/>
        <v>0.52761446673847356</v>
      </c>
      <c r="CQ144" s="235"/>
      <c r="CR144" s="531"/>
      <c r="CS144" s="161">
        <f t="shared" ref="CS144:CS149" si="183">+(CS30-CK30)/CK30</f>
        <v>-1.0894654190732838E-2</v>
      </c>
      <c r="CT144" s="162">
        <f t="shared" ref="CT144:CT149" si="184">+(CT30-CL30)/CL30</f>
        <v>-7.5475701339124211E-3</v>
      </c>
      <c r="CU144" s="163">
        <f t="shared" ref="CU144:CU149" si="185">+(CU30-CM30)/CM30</f>
        <v>3.493508831740059E-3</v>
      </c>
      <c r="CV144" s="256">
        <f t="shared" ref="CV144:CX145" si="186">+(CV30-CN30)/CN30</f>
        <v>3.0961710103447611E-3</v>
      </c>
      <c r="CW144" s="257">
        <f t="shared" si="186"/>
        <v>-6.3110050364011301E-3</v>
      </c>
      <c r="CX144" s="258">
        <f t="shared" si="186"/>
        <v>8.8858188447978517E-3</v>
      </c>
      <c r="CY144" s="235"/>
      <c r="CZ144" s="531"/>
      <c r="DA144" s="161">
        <f t="shared" ref="DA144:DA149" si="187">+(DA30-CS30)/CS30</f>
        <v>-1.8612938549277504E-2</v>
      </c>
      <c r="DB144" s="162">
        <f t="shared" ref="DB144:DB149" si="188">+(DB30-CT30)/CT30</f>
        <v>-1.9385289505638954E-2</v>
      </c>
      <c r="DC144" s="163">
        <f t="shared" ref="DC144:DC149" si="189">+(DC30-CU30)/CU30</f>
        <v>-1.9756703605805958E-2</v>
      </c>
      <c r="DD144" s="256">
        <f t="shared" ref="DD144:DF145" si="190">+(DD30-CV30)/CV30</f>
        <v>-8.1528916012813119E-3</v>
      </c>
      <c r="DE144" s="257">
        <f t="shared" si="190"/>
        <v>-1.6661322074020612E-2</v>
      </c>
      <c r="DF144" s="258">
        <f t="shared" si="190"/>
        <v>-3.7119876832324226E-2</v>
      </c>
      <c r="DG144" s="235"/>
      <c r="DH144" s="531"/>
      <c r="DI144" s="161">
        <f t="shared" ref="DI144:DI149" si="191">+(DI30-DA30)/DA30</f>
        <v>6.4652197827218096E-3</v>
      </c>
      <c r="DJ144" s="162">
        <f t="shared" ref="DJ144:DJ149" si="192">+(DJ30-DB30)/DB30</f>
        <v>5.0701453497439264E-3</v>
      </c>
      <c r="DK144" s="163">
        <f t="shared" ref="DK144:DK149" si="193">+(DK30-DC30)/DC30</f>
        <v>2.046732776061079E-3</v>
      </c>
      <c r="DL144" s="256">
        <f t="shared" ref="DL144:DN145" si="194">+(DL30-DD30)/DD30</f>
        <v>-2.1775718922873104E-2</v>
      </c>
      <c r="DM144" s="257">
        <f t="shared" si="194"/>
        <v>-4.4261696837810324E-4</v>
      </c>
      <c r="DN144" s="258">
        <f t="shared" si="194"/>
        <v>-9.8610250306713793E-3</v>
      </c>
      <c r="DO144" s="235"/>
      <c r="DP144" s="531"/>
      <c r="DQ144" s="426">
        <f t="shared" ref="DQ144:DQ149" si="195">+(DQ30-DI30)/DI30</f>
        <v>6.9170123069059591E-3</v>
      </c>
      <c r="DR144" s="427">
        <f t="shared" ref="DR144:DR149" si="196">+(DR30-DJ30)/DJ30</f>
        <v>1.0603843777346383E-2</v>
      </c>
      <c r="DS144" s="398">
        <f t="shared" ref="DS144:DS149" si="197">+(DS30-DK30)/DK30</f>
        <v>1.9400098095004134E-2</v>
      </c>
      <c r="DT144" s="256">
        <f t="shared" ref="DT144:DV145" si="198">+(DT30-DL30)/DL30</f>
        <v>1.1349823980315593E-2</v>
      </c>
      <c r="DU144" s="257">
        <f t="shared" si="198"/>
        <v>1.7388845965910005E-2</v>
      </c>
      <c r="DV144" s="258">
        <f t="shared" si="198"/>
        <v>2.1709781993220247E-2</v>
      </c>
      <c r="DW144" s="235"/>
      <c r="DX144" s="531"/>
      <c r="DY144" s="426">
        <f t="shared" ref="DY144:DY149" si="199">+(DY30-DQ30)/DQ30</f>
        <v>-8.2308468290341989E-3</v>
      </c>
      <c r="DZ144" s="427">
        <f t="shared" ref="DZ144:DZ149" si="200">+(DZ30-DR30)/DR30</f>
        <v>-8.899440674752717E-3</v>
      </c>
      <c r="EA144" s="398">
        <f t="shared" ref="EA144:EA149" si="201">+(EA30-DS30)/DS30</f>
        <v>-1.1844926108093214E-2</v>
      </c>
      <c r="EB144" s="256">
        <f t="shared" ref="EB144:ED145" si="202">+(EB30-DT30)/DT30</f>
        <v>0.10984203836428857</v>
      </c>
      <c r="EC144" s="257">
        <f t="shared" si="202"/>
        <v>7.1956306724622374E-2</v>
      </c>
      <c r="ED144" s="258">
        <f t="shared" si="202"/>
        <v>7.7193555982849424E-2</v>
      </c>
      <c r="EE144" s="235"/>
    </row>
    <row r="145" spans="1:135" ht="15.75" thickBot="1" x14ac:dyDescent="0.3">
      <c r="A145" s="216" t="s">
        <v>198</v>
      </c>
      <c r="B145" s="229" t="s">
        <v>258</v>
      </c>
      <c r="C145" s="608"/>
      <c r="D145" s="265" t="s">
        <v>209</v>
      </c>
      <c r="P145" s="617"/>
      <c r="Q145" s="167"/>
      <c r="R145" s="167"/>
      <c r="S145" s="167"/>
      <c r="T145" s="210"/>
      <c r="U145" s="210"/>
      <c r="V145" s="210"/>
      <c r="W145" s="235"/>
      <c r="X145" s="531"/>
      <c r="Y145" s="116">
        <f t="shared" si="165"/>
        <v>-4.8322048758366966E-2</v>
      </c>
      <c r="Z145" s="117">
        <f t="shared" si="165"/>
        <v>-4.7405544221493227E-2</v>
      </c>
      <c r="AA145" s="118">
        <f t="shared" si="165"/>
        <v>-3.9867863887793245E-2</v>
      </c>
      <c r="AB145" s="259">
        <f t="shared" si="165"/>
        <v>-1.0518260042409985E-2</v>
      </c>
      <c r="AC145" s="252">
        <f t="shared" si="165"/>
        <v>-1.0901044980320152E-2</v>
      </c>
      <c r="AD145" s="253">
        <f t="shared" si="165"/>
        <v>-1.7911612361989869E-2</v>
      </c>
      <c r="AE145" s="235"/>
      <c r="AF145" s="531"/>
      <c r="AG145" s="116">
        <f t="shared" si="166"/>
        <v>-2.113060303675075E-3</v>
      </c>
      <c r="AH145" s="117">
        <f t="shared" si="166"/>
        <v>-4.2834463979391259E-3</v>
      </c>
      <c r="AI145" s="118">
        <f t="shared" si="166"/>
        <v>-2.1892891760639698E-2</v>
      </c>
      <c r="AJ145" s="259">
        <f t="shared" si="166"/>
        <v>-1.7970360829715312E-2</v>
      </c>
      <c r="AK145" s="252">
        <f t="shared" si="166"/>
        <v>-2.9950073012913862E-2</v>
      </c>
      <c r="AL145" s="253">
        <f t="shared" si="166"/>
        <v>-0.12716997665066335</v>
      </c>
      <c r="AM145" s="235"/>
      <c r="AN145" s="531"/>
      <c r="AO145" s="116">
        <f t="shared" si="167"/>
        <v>3.6777709025573456E-3</v>
      </c>
      <c r="AP145" s="117">
        <f t="shared" si="167"/>
        <v>3.9407747163965395E-3</v>
      </c>
      <c r="AQ145" s="118">
        <f t="shared" si="167"/>
        <v>6.2136715599802866E-3</v>
      </c>
      <c r="AR145" s="259">
        <f t="shared" si="167"/>
        <v>1.7462263760040699E-2</v>
      </c>
      <c r="AS145" s="252">
        <f t="shared" si="167"/>
        <v>1.63452417938281E-2</v>
      </c>
      <c r="AT145" s="253">
        <f t="shared" si="167"/>
        <v>2.8534942977097102E-2</v>
      </c>
      <c r="AU145" s="235"/>
      <c r="AV145" s="531"/>
      <c r="AW145" s="116">
        <f t="shared" si="168"/>
        <v>3.519052177472263E-3</v>
      </c>
      <c r="AX145" s="117">
        <f t="shared" si="168"/>
        <v>2.2897155925954019E-3</v>
      </c>
      <c r="AY145" s="118">
        <f t="shared" si="168"/>
        <v>-6.838917804339424E-3</v>
      </c>
      <c r="AZ145" s="259">
        <f t="shared" si="168"/>
        <v>-2.646961743172593E-2</v>
      </c>
      <c r="BA145" s="252">
        <f t="shared" si="168"/>
        <v>-0.10401055998067264</v>
      </c>
      <c r="BB145" s="253">
        <f t="shared" si="168"/>
        <v>-0.19656657356843704</v>
      </c>
      <c r="BC145" s="235"/>
      <c r="BD145" s="531"/>
      <c r="BE145" s="116">
        <f t="shared" si="169"/>
        <v>1.7233817087590132E-2</v>
      </c>
      <c r="BF145" s="117">
        <f t="shared" si="169"/>
        <v>1.8340487945619922E-2</v>
      </c>
      <c r="BG145" s="118">
        <f t="shared" si="169"/>
        <v>2.8289602013144934E-2</v>
      </c>
      <c r="BH145" s="259">
        <f t="shared" si="169"/>
        <v>-1.1920050434764623E-5</v>
      </c>
      <c r="BI145" s="252">
        <f t="shared" si="169"/>
        <v>1.9092423792267516E-2</v>
      </c>
      <c r="BJ145" s="253">
        <f t="shared" si="169"/>
        <v>4.9571816405156052E-2</v>
      </c>
      <c r="BK145" s="235"/>
      <c r="BL145" s="531"/>
      <c r="BM145" s="116">
        <f t="shared" si="170"/>
        <v>1.554556202340294E-2</v>
      </c>
      <c r="BN145" s="117">
        <f t="shared" si="170"/>
        <v>1.6836173672915251E-2</v>
      </c>
      <c r="BO145" s="118">
        <f t="shared" si="170"/>
        <v>2.5576200037894223E-2</v>
      </c>
      <c r="BP145" s="259">
        <f t="shared" si="170"/>
        <v>-8.5148510705308263E-3</v>
      </c>
      <c r="BQ145" s="252">
        <f t="shared" si="170"/>
        <v>1.7600246549687837E-2</v>
      </c>
      <c r="BR145" s="253">
        <f t="shared" si="170"/>
        <v>4.9706252218742274E-2</v>
      </c>
      <c r="BS145" s="235"/>
      <c r="BT145" s="531"/>
      <c r="BU145" s="116">
        <f t="shared" si="171"/>
        <v>-2.3375206502989965E-2</v>
      </c>
      <c r="BV145" s="117">
        <f t="shared" si="172"/>
        <v>-1.259791922526067E-2</v>
      </c>
      <c r="BW145" s="118">
        <f t="shared" si="173"/>
        <v>-5.354799954321858E-2</v>
      </c>
      <c r="BX145" s="259">
        <f t="shared" si="174"/>
        <v>-2.4638347001449182E-2</v>
      </c>
      <c r="BY145" s="252">
        <f t="shared" si="174"/>
        <v>-4.1313588973640521E-2</v>
      </c>
      <c r="BZ145" s="253">
        <f t="shared" si="174"/>
        <v>-0.14573298005913596</v>
      </c>
      <c r="CA145" s="235"/>
      <c r="CB145" s="531"/>
      <c r="CC145" s="116">
        <f t="shared" si="175"/>
        <v>-1.6609816783515468E-3</v>
      </c>
      <c r="CD145" s="117">
        <f t="shared" si="176"/>
        <v>9.2573595814129407E-4</v>
      </c>
      <c r="CE145" s="118">
        <f t="shared" si="177"/>
        <v>2.4296490075521208E-2</v>
      </c>
      <c r="CF145" s="259">
        <f t="shared" si="178"/>
        <v>-7.381551453204762E-3</v>
      </c>
      <c r="CG145" s="252">
        <f t="shared" si="178"/>
        <v>-5.0964620158215849E-3</v>
      </c>
      <c r="CH145" s="253">
        <f t="shared" si="178"/>
        <v>4.0979070883314907E-2</v>
      </c>
      <c r="CI145" s="235"/>
      <c r="CJ145" s="531"/>
      <c r="CK145" s="116">
        <f t="shared" si="179"/>
        <v>-1.125730952660578E-2</v>
      </c>
      <c r="CL145" s="117">
        <f t="shared" si="180"/>
        <v>-1.4655850587992927E-2</v>
      </c>
      <c r="CM145" s="118">
        <f t="shared" si="181"/>
        <v>-4.3937740167955409E-2</v>
      </c>
      <c r="CN145" s="259">
        <f t="shared" si="182"/>
        <v>-0.14920693749317657</v>
      </c>
      <c r="CO145" s="252">
        <f t="shared" si="182"/>
        <v>-0.16136309202395424</v>
      </c>
      <c r="CP145" s="253">
        <f t="shared" si="182"/>
        <v>0.52761446673847356</v>
      </c>
      <c r="CQ145" s="235"/>
      <c r="CR145" s="531"/>
      <c r="CS145" s="116">
        <f t="shared" si="183"/>
        <v>-6.9636597201005544E-3</v>
      </c>
      <c r="CT145" s="117">
        <f t="shared" si="184"/>
        <v>-4.815651912419539E-3</v>
      </c>
      <c r="CU145" s="118">
        <f t="shared" si="185"/>
        <v>1.2613837403526638E-2</v>
      </c>
      <c r="CV145" s="259">
        <f t="shared" si="186"/>
        <v>3.0961710103447611E-3</v>
      </c>
      <c r="CW145" s="252">
        <f t="shared" si="186"/>
        <v>-6.3110050364011301E-3</v>
      </c>
      <c r="CX145" s="253">
        <f t="shared" si="186"/>
        <v>8.8858188447978517E-3</v>
      </c>
      <c r="CY145" s="235"/>
      <c r="CZ145" s="531"/>
      <c r="DA145" s="116">
        <f t="shared" si="187"/>
        <v>-1.263681723817572E-2</v>
      </c>
      <c r="DB145" s="117">
        <f t="shared" si="188"/>
        <v>-1.3770769238994292E-2</v>
      </c>
      <c r="DC145" s="118">
        <f t="shared" si="189"/>
        <v>-2.3756815619316907E-2</v>
      </c>
      <c r="DD145" s="259">
        <f t="shared" si="190"/>
        <v>-8.1528916012813119E-3</v>
      </c>
      <c r="DE145" s="252">
        <f t="shared" si="190"/>
        <v>-1.6661322074020612E-2</v>
      </c>
      <c r="DF145" s="253">
        <f t="shared" si="190"/>
        <v>-3.7119876832324226E-2</v>
      </c>
      <c r="DG145" s="235"/>
      <c r="DH145" s="531"/>
      <c r="DI145" s="116">
        <f t="shared" si="191"/>
        <v>-2.0746543183078094E-3</v>
      </c>
      <c r="DJ145" s="117">
        <f t="shared" si="192"/>
        <v>-2.6367060197101484E-3</v>
      </c>
      <c r="DK145" s="118">
        <f t="shared" si="193"/>
        <v>-9.6197598407689287E-3</v>
      </c>
      <c r="DL145" s="259">
        <f t="shared" si="194"/>
        <v>-2.1775718922873104E-2</v>
      </c>
      <c r="DM145" s="252">
        <f t="shared" si="194"/>
        <v>-4.4261696837810324E-4</v>
      </c>
      <c r="DN145" s="253">
        <f t="shared" si="194"/>
        <v>-9.8610250306713793E-3</v>
      </c>
      <c r="DO145" s="235"/>
      <c r="DP145" s="531"/>
      <c r="DQ145" s="428">
        <f t="shared" si="195"/>
        <v>4.4282512263082975E-2</v>
      </c>
      <c r="DR145" s="429">
        <f t="shared" si="196"/>
        <v>4.4506298007091487E-2</v>
      </c>
      <c r="DS145" s="430">
        <f t="shared" si="197"/>
        <v>4.638103608719369E-2</v>
      </c>
      <c r="DT145" s="259">
        <f t="shared" si="198"/>
        <v>1.1349823980315593E-2</v>
      </c>
      <c r="DU145" s="252">
        <f t="shared" si="198"/>
        <v>1.7388845965910005E-2</v>
      </c>
      <c r="DV145" s="253">
        <f t="shared" si="198"/>
        <v>2.1709781993220247E-2</v>
      </c>
      <c r="DW145" s="235"/>
      <c r="DX145" s="531"/>
      <c r="DY145" s="428">
        <f t="shared" si="199"/>
        <v>-8.2066048427966685E-3</v>
      </c>
      <c r="DZ145" s="429">
        <f t="shared" si="200"/>
        <v>-8.626234521274102E-3</v>
      </c>
      <c r="EA145" s="430">
        <f t="shared" si="201"/>
        <v>-1.3322398187101113E-2</v>
      </c>
      <c r="EB145" s="259">
        <f t="shared" si="202"/>
        <v>0.10984203836428857</v>
      </c>
      <c r="EC145" s="252">
        <f t="shared" si="202"/>
        <v>7.1956306724622374E-2</v>
      </c>
      <c r="ED145" s="253">
        <f t="shared" si="202"/>
        <v>7.7193555982849424E-2</v>
      </c>
      <c r="EE145" s="235"/>
    </row>
    <row r="146" spans="1:135" ht="15.75" thickBot="1" x14ac:dyDescent="0.3">
      <c r="A146" s="217" t="s">
        <v>268</v>
      </c>
      <c r="B146" s="230" t="s">
        <v>269</v>
      </c>
      <c r="C146" s="608"/>
      <c r="D146" s="266" t="s">
        <v>208</v>
      </c>
      <c r="P146" s="617"/>
      <c r="Q146" s="167"/>
      <c r="R146" s="167"/>
      <c r="S146" s="167"/>
      <c r="T146" s="210"/>
      <c r="U146" s="210"/>
      <c r="V146" s="210"/>
      <c r="W146" s="235"/>
      <c r="X146" s="531"/>
      <c r="Y146" s="177" t="e">
        <f t="shared" ref="Y146:AA149" si="203">+(Y32-Q32)/Q32</f>
        <v>#DIV/0!</v>
      </c>
      <c r="Z146" s="178" t="e">
        <f t="shared" si="203"/>
        <v>#DIV/0!</v>
      </c>
      <c r="AA146" s="179" t="e">
        <f t="shared" si="203"/>
        <v>#DIV/0!</v>
      </c>
      <c r="AB146" s="259"/>
      <c r="AC146" s="252"/>
      <c r="AD146" s="253"/>
      <c r="AE146" s="235"/>
      <c r="AF146" s="531"/>
      <c r="AG146" s="116">
        <f t="shared" ref="AG146:AI149" si="204">+(AG32-Y32)/Y32</f>
        <v>4.2274146394727843E-3</v>
      </c>
      <c r="AH146" s="117">
        <f t="shared" si="204"/>
        <v>4.211336817799529E-3</v>
      </c>
      <c r="AI146" s="118">
        <f t="shared" si="204"/>
        <v>4.1065111525812256E-3</v>
      </c>
      <c r="AJ146" s="259"/>
      <c r="AK146" s="252"/>
      <c r="AL146" s="253"/>
      <c r="AM146" s="235"/>
      <c r="AN146" s="531"/>
      <c r="AO146" s="116">
        <f t="shared" ref="AO146:AQ149" si="205">+(AO32-AG32)/AG32</f>
        <v>1.0796409065732102E-2</v>
      </c>
      <c r="AP146" s="117">
        <f t="shared" si="205"/>
        <v>9.0174687733742698E-3</v>
      </c>
      <c r="AQ146" s="118">
        <f t="shared" si="205"/>
        <v>-2.5825239341113848E-3</v>
      </c>
      <c r="AR146" s="259"/>
      <c r="AS146" s="252"/>
      <c r="AT146" s="253"/>
      <c r="AU146" s="235"/>
      <c r="AV146" s="531"/>
      <c r="AW146" s="116">
        <f t="shared" ref="AW146:AY149" si="206">+(AW32-AO32)/AO32</f>
        <v>1.8241674185684165E-2</v>
      </c>
      <c r="AX146" s="117">
        <f t="shared" si="206"/>
        <v>1.8130486757586446E-2</v>
      </c>
      <c r="AY146" s="118">
        <f t="shared" si="206"/>
        <v>1.7395739610290464E-2</v>
      </c>
      <c r="AZ146" s="259"/>
      <c r="BA146" s="252"/>
      <c r="BB146" s="253"/>
      <c r="BC146" s="235"/>
      <c r="BD146" s="531"/>
      <c r="BE146" s="116">
        <f t="shared" ref="BE146:BG149" si="207">+(BE32-AW32)/AW32</f>
        <v>-6.9342427669682591E-3</v>
      </c>
      <c r="BF146" s="117">
        <f t="shared" si="207"/>
        <v>-7.0025101548669985E-3</v>
      </c>
      <c r="BG146" s="118">
        <f t="shared" si="207"/>
        <v>-7.4540096455292274E-3</v>
      </c>
      <c r="BH146" s="259"/>
      <c r="BI146" s="252"/>
      <c r="BJ146" s="253"/>
      <c r="BK146" s="235"/>
      <c r="BL146" s="531"/>
      <c r="BM146" s="116">
        <f t="shared" ref="BM146:BO149" si="208">+(BM32-BE32)/BE32</f>
        <v>1.708067418070456E-2</v>
      </c>
      <c r="BN146" s="117">
        <f t="shared" si="208"/>
        <v>1.7803572252268741E-2</v>
      </c>
      <c r="BO146" s="118">
        <f t="shared" si="208"/>
        <v>2.2587101999254993E-2</v>
      </c>
      <c r="BP146" s="259"/>
      <c r="BQ146" s="252"/>
      <c r="BR146" s="253"/>
      <c r="BS146" s="235"/>
      <c r="BT146" s="531"/>
      <c r="BU146" s="116">
        <f t="shared" si="171"/>
        <v>1.6468138218969735E-2</v>
      </c>
      <c r="BV146" s="117">
        <f t="shared" si="172"/>
        <v>1.6932222772102396E-2</v>
      </c>
      <c r="BW146" s="118">
        <f t="shared" si="173"/>
        <v>1.9986604028202716E-2</v>
      </c>
      <c r="BX146" s="259"/>
      <c r="BY146" s="252"/>
      <c r="BZ146" s="253"/>
      <c r="CA146" s="235"/>
      <c r="CB146" s="531"/>
      <c r="CC146" s="116">
        <f t="shared" si="175"/>
        <v>0</v>
      </c>
      <c r="CD146" s="117">
        <f t="shared" si="176"/>
        <v>0</v>
      </c>
      <c r="CE146" s="118">
        <f t="shared" si="177"/>
        <v>0</v>
      </c>
      <c r="CF146" s="259"/>
      <c r="CG146" s="252"/>
      <c r="CH146" s="253"/>
      <c r="CI146" s="235"/>
      <c r="CJ146" s="531"/>
      <c r="CK146" s="116">
        <f t="shared" si="179"/>
        <v>-1.3280572159108264E-2</v>
      </c>
      <c r="CL146" s="117">
        <f t="shared" si="180"/>
        <v>-1.3011883785835086E-2</v>
      </c>
      <c r="CM146" s="118">
        <f t="shared" si="181"/>
        <v>-1.3153459813540097E-2</v>
      </c>
      <c r="CN146" s="259"/>
      <c r="CO146" s="252"/>
      <c r="CP146" s="253"/>
      <c r="CQ146" s="235"/>
      <c r="CR146" s="531"/>
      <c r="CS146" s="116">
        <f t="shared" si="183"/>
        <v>-1.4288985525603969E-2</v>
      </c>
      <c r="CT146" s="117">
        <f t="shared" si="184"/>
        <v>-1.6126473856978185E-2</v>
      </c>
      <c r="CU146" s="118">
        <f t="shared" si="185"/>
        <v>-2.8191958173524583E-2</v>
      </c>
      <c r="CV146" s="259"/>
      <c r="CW146" s="252"/>
      <c r="CX146" s="253"/>
      <c r="CY146" s="235"/>
      <c r="CZ146" s="531"/>
      <c r="DA146" s="116">
        <f t="shared" si="187"/>
        <v>-1.1708439331331949E-2</v>
      </c>
      <c r="DB146" s="117">
        <f t="shared" si="188"/>
        <v>-1.0493111293954853E-2</v>
      </c>
      <c r="DC146" s="118">
        <f t="shared" si="189"/>
        <v>-2.3987447877908295E-3</v>
      </c>
      <c r="DD146" s="259"/>
      <c r="DE146" s="252"/>
      <c r="DF146" s="253"/>
      <c r="DG146" s="235"/>
      <c r="DH146" s="531"/>
      <c r="DI146" s="116">
        <f t="shared" si="191"/>
        <v>-1.0318972161704233E-2</v>
      </c>
      <c r="DJ146" s="117">
        <f t="shared" si="192"/>
        <v>-1.1037281654293907E-2</v>
      </c>
      <c r="DK146" s="118">
        <f t="shared" si="193"/>
        <v>-1.5776743731056083E-2</v>
      </c>
      <c r="DL146" s="259"/>
      <c r="DM146" s="252"/>
      <c r="DN146" s="253"/>
      <c r="DO146" s="235"/>
      <c r="DP146" s="531"/>
      <c r="DQ146" s="428">
        <f t="shared" si="195"/>
        <v>9.5426822642107022E-3</v>
      </c>
      <c r="DR146" s="429">
        <f t="shared" si="196"/>
        <v>8.8001408013568226E-3</v>
      </c>
      <c r="DS146" s="430">
        <f t="shared" si="197"/>
        <v>3.8736268175442782E-3</v>
      </c>
      <c r="DT146" s="259"/>
      <c r="DU146" s="252"/>
      <c r="DV146" s="253"/>
      <c r="DW146" s="235"/>
      <c r="DX146" s="531"/>
      <c r="DY146" s="428">
        <f t="shared" si="199"/>
        <v>1.1527303847602142E-2</v>
      </c>
      <c r="DZ146" s="429">
        <f t="shared" si="200"/>
        <v>1.2402268043068406E-2</v>
      </c>
      <c r="EA146" s="430">
        <f t="shared" si="201"/>
        <v>1.8240146420885259E-2</v>
      </c>
      <c r="EB146" s="259"/>
      <c r="EC146" s="252"/>
      <c r="ED146" s="253"/>
      <c r="EE146" s="235"/>
    </row>
    <row r="147" spans="1:135" ht="15.75" thickBot="1" x14ac:dyDescent="0.3">
      <c r="A147" s="217" t="s">
        <v>199</v>
      </c>
      <c r="B147" s="230" t="s">
        <v>249</v>
      </c>
      <c r="C147" s="608"/>
      <c r="D147" s="266" t="s">
        <v>208</v>
      </c>
      <c r="P147" s="617"/>
      <c r="Q147" s="167"/>
      <c r="R147" s="167"/>
      <c r="S147" s="167"/>
      <c r="T147" s="206"/>
      <c r="U147" s="206"/>
      <c r="V147" s="206"/>
      <c r="W147" s="235"/>
      <c r="X147" s="531"/>
      <c r="Y147" s="144">
        <f t="shared" si="203"/>
        <v>-6.4204436943818572E-3</v>
      </c>
      <c r="Z147" s="145">
        <f t="shared" si="203"/>
        <v>-7.7006665826885659E-3</v>
      </c>
      <c r="AA147" s="146">
        <f t="shared" si="203"/>
        <v>-1.3516458884865169E-2</v>
      </c>
      <c r="AB147" s="81">
        <f t="shared" ref="AB147:AD149" si="209">+(AB33-T33)/T33</f>
        <v>-1.0518260042409985E-2</v>
      </c>
      <c r="AC147" s="82">
        <f t="shared" si="209"/>
        <v>-1.0901044980320152E-2</v>
      </c>
      <c r="AD147" s="166">
        <f t="shared" si="209"/>
        <v>-1.7911612361989869E-2</v>
      </c>
      <c r="AE147" s="235"/>
      <c r="AF147" s="531"/>
      <c r="AG147" s="144">
        <f t="shared" si="204"/>
        <v>-2.6368431830379003E-2</v>
      </c>
      <c r="AH147" s="145">
        <f t="shared" si="204"/>
        <v>-3.6827934501297156E-2</v>
      </c>
      <c r="AI147" s="146">
        <f t="shared" si="204"/>
        <v>-7.6199366018838255E-2</v>
      </c>
      <c r="AJ147" s="81">
        <f t="shared" ref="AJ147:AL149" si="210">+(AJ33-AB33)/AB33</f>
        <v>-1.7970360829715312E-2</v>
      </c>
      <c r="AK147" s="82">
        <f t="shared" si="210"/>
        <v>-2.9950073012913862E-2</v>
      </c>
      <c r="AL147" s="166">
        <f t="shared" si="210"/>
        <v>-0.12716997665066335</v>
      </c>
      <c r="AM147" s="235"/>
      <c r="AN147" s="531"/>
      <c r="AO147" s="144">
        <f t="shared" si="205"/>
        <v>1.5944370162653165E-2</v>
      </c>
      <c r="AP147" s="145">
        <f t="shared" si="205"/>
        <v>1.5681679824505176E-2</v>
      </c>
      <c r="AQ147" s="146">
        <f t="shared" si="205"/>
        <v>1.4341055181155544E-2</v>
      </c>
      <c r="AR147" s="81">
        <f t="shared" ref="AR147:AT149" si="211">+(AR33-AJ33)/AJ33</f>
        <v>1.7462263760040699E-2</v>
      </c>
      <c r="AS147" s="82">
        <f t="shared" si="211"/>
        <v>1.63452417938281E-2</v>
      </c>
      <c r="AT147" s="166">
        <f t="shared" si="211"/>
        <v>2.8534942977097102E-2</v>
      </c>
      <c r="AU147" s="235"/>
      <c r="AV147" s="531"/>
      <c r="AW147" s="144">
        <f t="shared" si="206"/>
        <v>-8.6555683249675067E-3</v>
      </c>
      <c r="AX147" s="145">
        <f t="shared" si="206"/>
        <v>-9.7169447774579018E-3</v>
      </c>
      <c r="AY147" s="146">
        <f t="shared" si="206"/>
        <v>-1.353688650557516E-2</v>
      </c>
      <c r="AZ147" s="81">
        <f t="shared" ref="AZ147:BB149" si="212">+(AZ33-AR33)/AR33</f>
        <v>-2.646961743172593E-2</v>
      </c>
      <c r="BA147" s="82">
        <f t="shared" si="212"/>
        <v>-0.10401055998067264</v>
      </c>
      <c r="BB147" s="166">
        <f t="shared" si="212"/>
        <v>-0.19656657356843704</v>
      </c>
      <c r="BC147" s="235"/>
      <c r="BD147" s="531"/>
      <c r="BE147" s="144">
        <f t="shared" si="207"/>
        <v>2.4515297006541377E-2</v>
      </c>
      <c r="BF147" s="145">
        <f t="shared" si="207"/>
        <v>2.5085112898589203E-2</v>
      </c>
      <c r="BG147" s="146">
        <f t="shared" si="207"/>
        <v>2.9447638486286419E-2</v>
      </c>
      <c r="BH147" s="81">
        <f t="shared" ref="BH147:BJ149" si="213">+(BH33-AZ33)/AZ33</f>
        <v>-1.1920050434764623E-5</v>
      </c>
      <c r="BI147" s="82">
        <f t="shared" si="213"/>
        <v>1.9092423792267516E-2</v>
      </c>
      <c r="BJ147" s="166">
        <f t="shared" si="213"/>
        <v>4.9571816405156052E-2</v>
      </c>
      <c r="BK147" s="235"/>
      <c r="BL147" s="531"/>
      <c r="BM147" s="144">
        <f t="shared" si="208"/>
        <v>2.2524934140723988E-2</v>
      </c>
      <c r="BN147" s="145">
        <f t="shared" si="208"/>
        <v>2.310423735408822E-2</v>
      </c>
      <c r="BO147" s="146">
        <f t="shared" si="208"/>
        <v>2.6368790425000968E-2</v>
      </c>
      <c r="BP147" s="81">
        <f t="shared" ref="BP147:BR149" si="214">+(BP33-BH33)/BH33</f>
        <v>-8.5148510705308263E-3</v>
      </c>
      <c r="BQ147" s="82">
        <f t="shared" si="214"/>
        <v>1.7600246549687837E-2</v>
      </c>
      <c r="BR147" s="166">
        <f t="shared" si="214"/>
        <v>4.9706252218742274E-2</v>
      </c>
      <c r="BS147" s="235"/>
      <c r="BT147" s="531"/>
      <c r="BU147" s="144">
        <f t="shared" si="171"/>
        <v>-5.5146148019880735E-2</v>
      </c>
      <c r="BV147" s="145">
        <f t="shared" si="172"/>
        <v>-6.0903774345106888E-2</v>
      </c>
      <c r="BW147" s="146">
        <f t="shared" si="173"/>
        <v>-0.11033737640004104</v>
      </c>
      <c r="BX147" s="81">
        <f t="shared" ref="BX147:BZ149" si="215">+(BX33-BP33)/BP33</f>
        <v>-2.4638347001449182E-2</v>
      </c>
      <c r="BY147" s="82">
        <f t="shared" si="215"/>
        <v>-4.1313588973640521E-2</v>
      </c>
      <c r="BZ147" s="166">
        <f t="shared" si="215"/>
        <v>-0.14573298005913596</v>
      </c>
      <c r="CA147" s="235"/>
      <c r="CB147" s="531"/>
      <c r="CC147" s="144">
        <f t="shared" si="175"/>
        <v>6.0180705311120737E-4</v>
      </c>
      <c r="CD147" s="145">
        <f t="shared" si="176"/>
        <v>4.0519231012168698E-3</v>
      </c>
      <c r="CE147" s="146">
        <f t="shared" si="177"/>
        <v>2.2634083529820898E-2</v>
      </c>
      <c r="CF147" s="81">
        <f t="shared" ref="CF147:CH149" si="216">+(CF33-BX33)/BX33</f>
        <v>-7.381551453204762E-3</v>
      </c>
      <c r="CG147" s="82">
        <f t="shared" si="216"/>
        <v>-5.0964620158215849E-3</v>
      </c>
      <c r="CH147" s="166">
        <f t="shared" si="216"/>
        <v>4.0979070883314907E-2</v>
      </c>
      <c r="CI147" s="235"/>
      <c r="CJ147" s="531"/>
      <c r="CK147" s="144">
        <f t="shared" si="179"/>
        <v>-2.6609969467054479E-2</v>
      </c>
      <c r="CL147" s="145">
        <f t="shared" si="180"/>
        <v>-3.0860681529757815E-2</v>
      </c>
      <c r="CM147" s="146">
        <f t="shared" si="181"/>
        <v>-5.0247865903175246E-2</v>
      </c>
      <c r="CN147" s="81">
        <f t="shared" ref="CN147:CP149" si="217">+(CN33-CF33)/CF33</f>
        <v>-0.14920693749317657</v>
      </c>
      <c r="CO147" s="82">
        <f t="shared" si="217"/>
        <v>-0.16136309202395424</v>
      </c>
      <c r="CP147" s="166">
        <f t="shared" si="217"/>
        <v>0.52761446673847356</v>
      </c>
      <c r="CQ147" s="235"/>
      <c r="CR147" s="531"/>
      <c r="CS147" s="144">
        <f t="shared" si="183"/>
        <v>-6.3051301598149321E-3</v>
      </c>
      <c r="CT147" s="145">
        <f t="shared" si="184"/>
        <v>-3.4295195933361851E-3</v>
      </c>
      <c r="CU147" s="146">
        <f t="shared" si="185"/>
        <v>1.1517633524299783E-2</v>
      </c>
      <c r="CV147" s="81">
        <f t="shared" ref="CV147:CX149" si="218">+(CV33-CN33)/CN33</f>
        <v>3.0961710103447611E-3</v>
      </c>
      <c r="CW147" s="82">
        <f t="shared" si="218"/>
        <v>-6.3110050364011301E-3</v>
      </c>
      <c r="CX147" s="166">
        <f t="shared" si="218"/>
        <v>8.8858188447978517E-3</v>
      </c>
      <c r="CY147" s="235"/>
      <c r="CZ147" s="531"/>
      <c r="DA147" s="144">
        <f t="shared" si="187"/>
        <v>-1.867641303295953E-2</v>
      </c>
      <c r="DB147" s="145">
        <f t="shared" si="188"/>
        <v>-1.9970040627134561E-2</v>
      </c>
      <c r="DC147" s="146">
        <f t="shared" si="189"/>
        <v>-2.546531130628446E-2</v>
      </c>
      <c r="DD147" s="81">
        <f t="shared" ref="DD147:DF149" si="219">+(DD33-CV33)/CV33</f>
        <v>-8.1528916012813119E-3</v>
      </c>
      <c r="DE147" s="82">
        <f t="shared" si="219"/>
        <v>-1.6661322074020612E-2</v>
      </c>
      <c r="DF147" s="166">
        <f t="shared" si="219"/>
        <v>-3.7119876832324226E-2</v>
      </c>
      <c r="DG147" s="235"/>
      <c r="DH147" s="531"/>
      <c r="DI147" s="144">
        <f t="shared" si="191"/>
        <v>5.2208473212580251E-5</v>
      </c>
      <c r="DJ147" s="145">
        <f t="shared" si="192"/>
        <v>-1.1374161116365579E-3</v>
      </c>
      <c r="DK147" s="146">
        <f t="shared" si="193"/>
        <v>-7.3082593989880372E-3</v>
      </c>
      <c r="DL147" s="81">
        <f t="shared" ref="DL147:DN149" si="220">+(DL33-DD33)/DD33</f>
        <v>-2.1775718922873104E-2</v>
      </c>
      <c r="DM147" s="82">
        <f t="shared" si="220"/>
        <v>-4.4261696837810324E-4</v>
      </c>
      <c r="DN147" s="166">
        <f t="shared" si="220"/>
        <v>-9.8610250306713793E-3</v>
      </c>
      <c r="DO147" s="235"/>
      <c r="DP147" s="531"/>
      <c r="DQ147" s="428">
        <f t="shared" si="195"/>
        <v>1.4605875926779945E-2</v>
      </c>
      <c r="DR147" s="429">
        <f t="shared" si="196"/>
        <v>1.6826154625444414E-2</v>
      </c>
      <c r="DS147" s="430">
        <f t="shared" si="197"/>
        <v>2.7767797077606779E-2</v>
      </c>
      <c r="DT147" s="81">
        <f t="shared" ref="DT147:DV149" si="221">+(DT33-DL33)/DL33</f>
        <v>1.1349823980315593E-2</v>
      </c>
      <c r="DU147" s="82">
        <f t="shared" si="221"/>
        <v>1.7388845965910005E-2</v>
      </c>
      <c r="DV147" s="166">
        <f t="shared" si="221"/>
        <v>2.1709781993220247E-2</v>
      </c>
      <c r="DW147" s="235"/>
      <c r="DX147" s="531"/>
      <c r="DY147" s="428">
        <f t="shared" si="199"/>
        <v>0.19782439814142522</v>
      </c>
      <c r="DZ147" s="429">
        <f t="shared" si="200"/>
        <v>0.16608267093313836</v>
      </c>
      <c r="EA147" s="430">
        <f t="shared" si="201"/>
        <v>0.14328665825864714</v>
      </c>
      <c r="EB147" s="81">
        <f t="shared" ref="EB147:ED149" si="222">+(EB33-DT33)/DT33</f>
        <v>0.10984203836428857</v>
      </c>
      <c r="EC147" s="82">
        <f t="shared" si="222"/>
        <v>7.1956306724622374E-2</v>
      </c>
      <c r="ED147" s="166">
        <f t="shared" si="222"/>
        <v>7.7193555982849424E-2</v>
      </c>
      <c r="EE147" s="235"/>
    </row>
    <row r="148" spans="1:135" ht="15.75" thickBot="1" x14ac:dyDescent="0.3">
      <c r="A148" s="217" t="s">
        <v>200</v>
      </c>
      <c r="B148" s="230" t="s">
        <v>250</v>
      </c>
      <c r="C148" s="608"/>
      <c r="D148" s="266" t="s">
        <v>208</v>
      </c>
      <c r="P148" s="617"/>
      <c r="Q148" s="167"/>
      <c r="R148" s="167"/>
      <c r="S148" s="167"/>
      <c r="T148" s="210"/>
      <c r="U148" s="210"/>
      <c r="V148" s="210"/>
      <c r="W148" s="235"/>
      <c r="X148" s="531"/>
      <c r="Y148" s="144">
        <f t="shared" si="203"/>
        <v>-2.0359407981607484E-3</v>
      </c>
      <c r="Z148" s="145">
        <f t="shared" si="203"/>
        <v>-2.8362358740948515E-3</v>
      </c>
      <c r="AA148" s="146">
        <f t="shared" si="203"/>
        <v>-3.1698681049850234E-2</v>
      </c>
      <c r="AB148" s="259">
        <f t="shared" si="209"/>
        <v>-1.0518260042409985E-2</v>
      </c>
      <c r="AC148" s="252">
        <f t="shared" si="209"/>
        <v>-1.0901044980320152E-2</v>
      </c>
      <c r="AD148" s="253">
        <f t="shared" si="209"/>
        <v>-1.7911612361989869E-2</v>
      </c>
      <c r="AE148" s="235"/>
      <c r="AF148" s="531"/>
      <c r="AG148" s="144">
        <f t="shared" si="204"/>
        <v>-1.7369960880313971E-2</v>
      </c>
      <c r="AH148" s="145">
        <f t="shared" si="204"/>
        <v>-3.5394866088439031E-2</v>
      </c>
      <c r="AI148" s="146">
        <f t="shared" si="204"/>
        <v>-0.57090829664134912</v>
      </c>
      <c r="AJ148" s="259">
        <f t="shared" si="210"/>
        <v>-1.7970360829715312E-2</v>
      </c>
      <c r="AK148" s="252">
        <f t="shared" si="210"/>
        <v>-2.9950073012913862E-2</v>
      </c>
      <c r="AL148" s="253">
        <f t="shared" si="210"/>
        <v>-0.12716997665066335</v>
      </c>
      <c r="AM148" s="235"/>
      <c r="AN148" s="531"/>
      <c r="AO148" s="144">
        <f t="shared" si="205"/>
        <v>1.8250673073965204E-2</v>
      </c>
      <c r="AP148" s="145">
        <f t="shared" si="205"/>
        <v>1.8026575933759718E-2</v>
      </c>
      <c r="AQ148" s="146">
        <f t="shared" si="205"/>
        <v>1.7714914959168211E-3</v>
      </c>
      <c r="AR148" s="259">
        <f t="shared" si="211"/>
        <v>1.7462263760040699E-2</v>
      </c>
      <c r="AS148" s="252">
        <f t="shared" si="211"/>
        <v>1.63452417938281E-2</v>
      </c>
      <c r="AT148" s="253">
        <f t="shared" si="211"/>
        <v>2.8534942977097102E-2</v>
      </c>
      <c r="AU148" s="235"/>
      <c r="AV148" s="531"/>
      <c r="AW148" s="144">
        <f t="shared" si="206"/>
        <v>-6.7113617014457602E-2</v>
      </c>
      <c r="AX148" s="145">
        <f t="shared" si="206"/>
        <v>-0.1020502724783829</v>
      </c>
      <c r="AY148" s="146">
        <f t="shared" si="206"/>
        <v>-2.5340100657587628</v>
      </c>
      <c r="AZ148" s="259">
        <f t="shared" si="212"/>
        <v>-2.646961743172593E-2</v>
      </c>
      <c r="BA148" s="252">
        <f t="shared" si="212"/>
        <v>-0.10401055998067264</v>
      </c>
      <c r="BB148" s="253">
        <f t="shared" si="212"/>
        <v>-0.19656657356843704</v>
      </c>
      <c r="BC148" s="235"/>
      <c r="BD148" s="531"/>
      <c r="BE148" s="144">
        <f t="shared" si="207"/>
        <v>2.4276548094963206E-2</v>
      </c>
      <c r="BF148" s="145">
        <f t="shared" si="207"/>
        <v>2.5203517684272987E-2</v>
      </c>
      <c r="BG148" s="146">
        <f t="shared" si="207"/>
        <v>-2.9170058754786093E-2</v>
      </c>
      <c r="BH148" s="259">
        <f t="shared" si="213"/>
        <v>-1.1920050434764623E-5</v>
      </c>
      <c r="BI148" s="252">
        <f t="shared" si="213"/>
        <v>1.9092423792267516E-2</v>
      </c>
      <c r="BJ148" s="253">
        <f t="shared" si="213"/>
        <v>4.9571816405156052E-2</v>
      </c>
      <c r="BK148" s="235"/>
      <c r="BL148" s="531"/>
      <c r="BM148" s="144">
        <f t="shared" si="208"/>
        <v>2.2022416172326489E-2</v>
      </c>
      <c r="BN148" s="145">
        <f t="shared" si="208"/>
        <v>2.2439339016793548E-2</v>
      </c>
      <c r="BO148" s="146">
        <f t="shared" si="208"/>
        <v>-2.3688583043464585E-2</v>
      </c>
      <c r="BP148" s="259">
        <f t="shared" si="214"/>
        <v>-8.5148510705308263E-3</v>
      </c>
      <c r="BQ148" s="252">
        <f t="shared" si="214"/>
        <v>1.7600246549687837E-2</v>
      </c>
      <c r="BR148" s="253">
        <f t="shared" si="214"/>
        <v>4.9706252218742274E-2</v>
      </c>
      <c r="BS148" s="235"/>
      <c r="BT148" s="531"/>
      <c r="BU148" s="144">
        <f t="shared" si="171"/>
        <v>-8.0782479822630298E-3</v>
      </c>
      <c r="BV148" s="145">
        <f t="shared" si="172"/>
        <v>-1.204315467745041E-2</v>
      </c>
      <c r="BW148" s="146">
        <f t="shared" si="173"/>
        <v>0.16882165143122912</v>
      </c>
      <c r="BX148" s="259">
        <f t="shared" si="215"/>
        <v>-2.4638347001449182E-2</v>
      </c>
      <c r="BY148" s="252">
        <f t="shared" si="215"/>
        <v>-4.1313588973640521E-2</v>
      </c>
      <c r="BZ148" s="253">
        <f t="shared" si="215"/>
        <v>-0.14573298005913596</v>
      </c>
      <c r="CA148" s="235"/>
      <c r="CB148" s="531"/>
      <c r="CC148" s="144">
        <f t="shared" si="175"/>
        <v>-9.35870062979814E-3</v>
      </c>
      <c r="CD148" s="145">
        <f t="shared" si="176"/>
        <v>-6.655974770223106E-3</v>
      </c>
      <c r="CE148" s="146">
        <f t="shared" si="177"/>
        <v>-0.12043168972061011</v>
      </c>
      <c r="CF148" s="259">
        <f t="shared" si="216"/>
        <v>-7.381551453204762E-3</v>
      </c>
      <c r="CG148" s="252">
        <f t="shared" si="216"/>
        <v>-5.0964620158215849E-3</v>
      </c>
      <c r="CH148" s="253">
        <f t="shared" si="216"/>
        <v>4.0979070883314907E-2</v>
      </c>
      <c r="CI148" s="235"/>
      <c r="CJ148" s="531"/>
      <c r="CK148" s="144">
        <f t="shared" si="179"/>
        <v>-0.38479978765208384</v>
      </c>
      <c r="CL148" s="145">
        <f t="shared" si="180"/>
        <v>-0.3777141199246567</v>
      </c>
      <c r="CM148" s="146">
        <f t="shared" si="181"/>
        <v>-5.232878757777665</v>
      </c>
      <c r="CN148" s="259">
        <f t="shared" si="217"/>
        <v>-0.14920693749317657</v>
      </c>
      <c r="CO148" s="252">
        <f t="shared" si="217"/>
        <v>-0.16136309202395424</v>
      </c>
      <c r="CP148" s="253">
        <f t="shared" si="217"/>
        <v>0.52761446673847356</v>
      </c>
      <c r="CQ148" s="235"/>
      <c r="CR148" s="531"/>
      <c r="CS148" s="144">
        <f t="shared" si="183"/>
        <v>-1.6591310936523267E-2</v>
      </c>
      <c r="CT148" s="145">
        <f t="shared" si="184"/>
        <v>-1.3260783806391506E-2</v>
      </c>
      <c r="CU148" s="146">
        <f t="shared" si="185"/>
        <v>2.9775665843906113E-4</v>
      </c>
      <c r="CV148" s="259">
        <f t="shared" si="218"/>
        <v>3.0961710103447611E-3</v>
      </c>
      <c r="CW148" s="252">
        <f t="shared" si="218"/>
        <v>-6.3110050364011301E-3</v>
      </c>
      <c r="CX148" s="253">
        <f t="shared" si="218"/>
        <v>8.8858188447978517E-3</v>
      </c>
      <c r="CY148" s="235"/>
      <c r="CZ148" s="531"/>
      <c r="DA148" s="144">
        <f t="shared" si="187"/>
        <v>-2.7560864217910919E-2</v>
      </c>
      <c r="DB148" s="145">
        <f t="shared" si="188"/>
        <v>-2.7885833942706339E-2</v>
      </c>
      <c r="DC148" s="146">
        <f t="shared" si="189"/>
        <v>-3.1054313192721662E-2</v>
      </c>
      <c r="DD148" s="259">
        <f t="shared" si="219"/>
        <v>-8.1528916012813119E-3</v>
      </c>
      <c r="DE148" s="252">
        <f t="shared" si="219"/>
        <v>-1.6661322074020612E-2</v>
      </c>
      <c r="DF148" s="253">
        <f t="shared" si="219"/>
        <v>-3.7119876832324226E-2</v>
      </c>
      <c r="DG148" s="235"/>
      <c r="DH148" s="531"/>
      <c r="DI148" s="144">
        <f t="shared" si="191"/>
        <v>-3.3818354407514281E-3</v>
      </c>
      <c r="DJ148" s="145">
        <f t="shared" si="192"/>
        <v>-4.0797014857711965E-3</v>
      </c>
      <c r="DK148" s="146">
        <f t="shared" si="193"/>
        <v>-8.5400480367972889E-3</v>
      </c>
      <c r="DL148" s="259">
        <f t="shared" si="220"/>
        <v>-2.1775718922873104E-2</v>
      </c>
      <c r="DM148" s="252">
        <f t="shared" si="220"/>
        <v>-4.4261696837810324E-4</v>
      </c>
      <c r="DN148" s="253">
        <f t="shared" si="220"/>
        <v>-9.8610250306713793E-3</v>
      </c>
      <c r="DO148" s="235"/>
      <c r="DP148" s="531"/>
      <c r="DQ148" s="428">
        <f t="shared" si="195"/>
        <v>1.2240163849551971E-3</v>
      </c>
      <c r="DR148" s="429">
        <f t="shared" si="196"/>
        <v>4.2875399784147875E-3</v>
      </c>
      <c r="DS148" s="430">
        <f t="shared" si="197"/>
        <v>1.6390750485105653E-2</v>
      </c>
      <c r="DT148" s="259">
        <f t="shared" si="221"/>
        <v>1.1349823980315593E-2</v>
      </c>
      <c r="DU148" s="252">
        <f t="shared" si="221"/>
        <v>1.7388845965910005E-2</v>
      </c>
      <c r="DV148" s="253">
        <f t="shared" si="221"/>
        <v>2.1709781993220247E-2</v>
      </c>
      <c r="DW148" s="235"/>
      <c r="DX148" s="531"/>
      <c r="DY148" s="428">
        <f t="shared" si="199"/>
        <v>-1.3115585877680323E-2</v>
      </c>
      <c r="DZ148" s="429">
        <f t="shared" si="200"/>
        <v>-1.3322618796666042E-2</v>
      </c>
      <c r="EA148" s="430">
        <f t="shared" si="201"/>
        <v>-1.4998850907129033E-2</v>
      </c>
      <c r="EB148" s="259">
        <f t="shared" si="222"/>
        <v>0.10984203836428857</v>
      </c>
      <c r="EC148" s="252">
        <f t="shared" si="222"/>
        <v>7.1956306724622374E-2</v>
      </c>
      <c r="ED148" s="253">
        <f t="shared" si="222"/>
        <v>7.7193555982849424E-2</v>
      </c>
      <c r="EE148" s="235"/>
    </row>
    <row r="149" spans="1:135" ht="15.75" thickBot="1" x14ac:dyDescent="0.3">
      <c r="A149" s="218" t="s">
        <v>201</v>
      </c>
      <c r="B149" s="228" t="s">
        <v>251</v>
      </c>
      <c r="C149" s="611"/>
      <c r="D149" s="267" t="s">
        <v>208</v>
      </c>
      <c r="P149" s="617"/>
      <c r="Q149" s="167"/>
      <c r="R149" s="167"/>
      <c r="S149" s="167"/>
      <c r="T149" s="210"/>
      <c r="U149" s="210"/>
      <c r="V149" s="210"/>
      <c r="W149" s="235"/>
      <c r="X149" s="531"/>
      <c r="Y149" s="152">
        <f t="shared" si="203"/>
        <v>-3.752385540484919E-3</v>
      </c>
      <c r="Z149" s="153">
        <f t="shared" si="203"/>
        <v>-4.9307359444724155E-3</v>
      </c>
      <c r="AA149" s="154">
        <f t="shared" si="203"/>
        <v>-1.3586354866178067E-2</v>
      </c>
      <c r="AB149" s="260">
        <f t="shared" si="209"/>
        <v>-1.0518260042409985E-2</v>
      </c>
      <c r="AC149" s="254">
        <f t="shared" si="209"/>
        <v>-1.0901044980320152E-2</v>
      </c>
      <c r="AD149" s="255">
        <f t="shared" si="209"/>
        <v>-1.7911612361989869E-2</v>
      </c>
      <c r="AE149" s="235"/>
      <c r="AF149" s="531"/>
      <c r="AG149" s="152">
        <f t="shared" si="204"/>
        <v>6.7089950373083115E-3</v>
      </c>
      <c r="AH149" s="153">
        <f t="shared" si="204"/>
        <v>3.4936575481333046E-3</v>
      </c>
      <c r="AI149" s="154">
        <f t="shared" si="204"/>
        <v>-1.5267928099344779E-2</v>
      </c>
      <c r="AJ149" s="260">
        <f t="shared" si="210"/>
        <v>-1.7970360829715312E-2</v>
      </c>
      <c r="AK149" s="254">
        <f t="shared" si="210"/>
        <v>-2.9950073012913862E-2</v>
      </c>
      <c r="AL149" s="255">
        <f t="shared" si="210"/>
        <v>-0.12716997665066335</v>
      </c>
      <c r="AM149" s="235"/>
      <c r="AN149" s="531"/>
      <c r="AO149" s="152">
        <f t="shared" si="205"/>
        <v>4.1742727873528812E-2</v>
      </c>
      <c r="AP149" s="153">
        <f t="shared" si="205"/>
        <v>4.9538857233427637E-2</v>
      </c>
      <c r="AQ149" s="154">
        <f t="shared" si="205"/>
        <v>0.14768240289380746</v>
      </c>
      <c r="AR149" s="260">
        <f t="shared" si="211"/>
        <v>1.7462263760040699E-2</v>
      </c>
      <c r="AS149" s="254">
        <f t="shared" si="211"/>
        <v>1.63452417938281E-2</v>
      </c>
      <c r="AT149" s="255">
        <f t="shared" si="211"/>
        <v>2.8534942977097102E-2</v>
      </c>
      <c r="AU149" s="235"/>
      <c r="AV149" s="531"/>
      <c r="AW149" s="152">
        <f t="shared" si="206"/>
        <v>-1.2203489150868482E-2</v>
      </c>
      <c r="AX149" s="153">
        <f t="shared" si="206"/>
        <v>-1.3397202143499229E-2</v>
      </c>
      <c r="AY149" s="154">
        <f t="shared" si="206"/>
        <v>-1.4841100859279859E-2</v>
      </c>
      <c r="AZ149" s="260">
        <f t="shared" si="212"/>
        <v>-2.646961743172593E-2</v>
      </c>
      <c r="BA149" s="254">
        <f t="shared" si="212"/>
        <v>-0.10401055998067264</v>
      </c>
      <c r="BB149" s="255">
        <f t="shared" si="212"/>
        <v>-0.19656657356843704</v>
      </c>
      <c r="BC149" s="235"/>
      <c r="BD149" s="531"/>
      <c r="BE149" s="152">
        <f t="shared" si="207"/>
        <v>1.6637557698353012E-2</v>
      </c>
      <c r="BF149" s="153">
        <f t="shared" si="207"/>
        <v>1.7008297635624489E-2</v>
      </c>
      <c r="BG149" s="154">
        <f t="shared" si="207"/>
        <v>2.5013438285286394E-2</v>
      </c>
      <c r="BH149" s="260">
        <f t="shared" si="213"/>
        <v>-1.1920050434764623E-5</v>
      </c>
      <c r="BI149" s="254">
        <f t="shared" si="213"/>
        <v>1.9092423792267516E-2</v>
      </c>
      <c r="BJ149" s="255">
        <f t="shared" si="213"/>
        <v>4.9571816405156052E-2</v>
      </c>
      <c r="BK149" s="235"/>
      <c r="BL149" s="531"/>
      <c r="BM149" s="152">
        <f t="shared" si="208"/>
        <v>1.3062534669026002E-2</v>
      </c>
      <c r="BN149" s="153">
        <f t="shared" si="208"/>
        <v>1.5018707187498238E-2</v>
      </c>
      <c r="BO149" s="154">
        <f t="shared" si="208"/>
        <v>2.2289067504962169E-2</v>
      </c>
      <c r="BP149" s="260">
        <f t="shared" si="214"/>
        <v>-8.5148510705308263E-3</v>
      </c>
      <c r="BQ149" s="254">
        <f t="shared" si="214"/>
        <v>1.7600246549687837E-2</v>
      </c>
      <c r="BR149" s="255">
        <f t="shared" si="214"/>
        <v>4.9706252218742274E-2</v>
      </c>
      <c r="BS149" s="235"/>
      <c r="BT149" s="531"/>
      <c r="BU149" s="152">
        <f t="shared" si="171"/>
        <v>-1.3697186645378168E-2</v>
      </c>
      <c r="BV149" s="153">
        <f t="shared" si="172"/>
        <v>-0.10846821314780405</v>
      </c>
      <c r="BW149" s="154">
        <f t="shared" si="173"/>
        <v>-0.26263604072077534</v>
      </c>
      <c r="BX149" s="260">
        <f t="shared" si="215"/>
        <v>-2.4638347001449182E-2</v>
      </c>
      <c r="BY149" s="254">
        <f t="shared" si="215"/>
        <v>-4.1313588973640521E-2</v>
      </c>
      <c r="BZ149" s="255">
        <f t="shared" si="215"/>
        <v>-0.14573298005913596</v>
      </c>
      <c r="CA149" s="235"/>
      <c r="CB149" s="531"/>
      <c r="CC149" s="152">
        <f t="shared" si="175"/>
        <v>-5.6729779072426795E-3</v>
      </c>
      <c r="CD149" s="153">
        <f t="shared" si="176"/>
        <v>-2.6611326784508793E-3</v>
      </c>
      <c r="CE149" s="154">
        <f t="shared" si="177"/>
        <v>2.3404158724130614E-2</v>
      </c>
      <c r="CF149" s="260">
        <f t="shared" si="216"/>
        <v>-7.381551453204762E-3</v>
      </c>
      <c r="CG149" s="254">
        <f t="shared" si="216"/>
        <v>-5.0964620158215849E-3</v>
      </c>
      <c r="CH149" s="255">
        <f t="shared" si="216"/>
        <v>4.0979070883314907E-2</v>
      </c>
      <c r="CI149" s="235"/>
      <c r="CJ149" s="531"/>
      <c r="CK149" s="152">
        <f t="shared" si="179"/>
        <v>-4.0261795844979187E-2</v>
      </c>
      <c r="CL149" s="153">
        <f t="shared" si="180"/>
        <v>-5.0355407479805825E-2</v>
      </c>
      <c r="CM149" s="154">
        <f t="shared" si="181"/>
        <v>-9.6521055865091243E-2</v>
      </c>
      <c r="CN149" s="260">
        <f t="shared" si="217"/>
        <v>-0.14920693749317657</v>
      </c>
      <c r="CO149" s="254">
        <f t="shared" si="217"/>
        <v>-0.16136309202395424</v>
      </c>
      <c r="CP149" s="255">
        <f t="shared" si="217"/>
        <v>0.52761446673847356</v>
      </c>
      <c r="CQ149" s="235"/>
      <c r="CR149" s="531"/>
      <c r="CS149" s="152">
        <f t="shared" si="183"/>
        <v>-9.6032282425963702E-3</v>
      </c>
      <c r="CT149" s="153">
        <f t="shared" si="184"/>
        <v>-6.9462493329915161E-3</v>
      </c>
      <c r="CU149" s="154">
        <f t="shared" si="185"/>
        <v>1.0870190747533084E-2</v>
      </c>
      <c r="CV149" s="260">
        <f t="shared" si="218"/>
        <v>3.0961710103447611E-3</v>
      </c>
      <c r="CW149" s="254">
        <f t="shared" si="218"/>
        <v>-6.3110050364011301E-3</v>
      </c>
      <c r="CX149" s="255">
        <f t="shared" si="218"/>
        <v>8.8858188447978517E-3</v>
      </c>
      <c r="CY149" s="235"/>
      <c r="CZ149" s="531"/>
      <c r="DA149" s="152">
        <f t="shared" si="187"/>
        <v>-1.5350331980830224E-2</v>
      </c>
      <c r="DB149" s="153">
        <f t="shared" si="188"/>
        <v>-1.7505380542010895E-2</v>
      </c>
      <c r="DC149" s="154">
        <f t="shared" si="189"/>
        <v>-2.8828226875842456E-2</v>
      </c>
      <c r="DD149" s="260">
        <f t="shared" si="219"/>
        <v>-8.1528916012813119E-3</v>
      </c>
      <c r="DE149" s="254">
        <f t="shared" si="219"/>
        <v>-1.6661322074020612E-2</v>
      </c>
      <c r="DF149" s="255">
        <f t="shared" si="219"/>
        <v>-3.7119876832324226E-2</v>
      </c>
      <c r="DG149" s="235"/>
      <c r="DH149" s="531"/>
      <c r="DI149" s="152">
        <f t="shared" si="191"/>
        <v>6.737584619631338E-3</v>
      </c>
      <c r="DJ149" s="153">
        <f t="shared" si="192"/>
        <v>4.7400835223607397E-3</v>
      </c>
      <c r="DK149" s="154">
        <f t="shared" si="193"/>
        <v>-9.547947435357201E-3</v>
      </c>
      <c r="DL149" s="260">
        <f t="shared" si="220"/>
        <v>-2.1775718922873104E-2</v>
      </c>
      <c r="DM149" s="254">
        <f t="shared" si="220"/>
        <v>-4.4261696837810324E-4</v>
      </c>
      <c r="DN149" s="255">
        <f t="shared" si="220"/>
        <v>-9.8610250306713793E-3</v>
      </c>
      <c r="DO149" s="235"/>
      <c r="DP149" s="531"/>
      <c r="DQ149" s="423">
        <f t="shared" si="195"/>
        <v>1.0947388807482965E-2</v>
      </c>
      <c r="DR149" s="424">
        <f t="shared" si="196"/>
        <v>1.2876560961540922E-2</v>
      </c>
      <c r="DS149" s="425">
        <f t="shared" si="197"/>
        <v>2.696821046199685E-2</v>
      </c>
      <c r="DT149" s="260">
        <f t="shared" si="221"/>
        <v>1.1349823980315593E-2</v>
      </c>
      <c r="DU149" s="254">
        <f t="shared" si="221"/>
        <v>1.7388845965910005E-2</v>
      </c>
      <c r="DV149" s="255">
        <f t="shared" si="221"/>
        <v>2.1709781993220247E-2</v>
      </c>
      <c r="DW149" s="235"/>
      <c r="DX149" s="531"/>
      <c r="DY149" s="423">
        <f t="shared" si="199"/>
        <v>-7.3665508818098737E-3</v>
      </c>
      <c r="DZ149" s="424">
        <f t="shared" si="200"/>
        <v>-8.561816609625952E-3</v>
      </c>
      <c r="EA149" s="425">
        <f t="shared" si="201"/>
        <v>-1.8000112105531822E-2</v>
      </c>
      <c r="EB149" s="260">
        <f t="shared" si="222"/>
        <v>0.10984203836428857</v>
      </c>
      <c r="EC149" s="254">
        <f t="shared" si="222"/>
        <v>7.1956306724622374E-2</v>
      </c>
      <c r="ED149" s="255">
        <f t="shared" si="222"/>
        <v>7.7193555982849424E-2</v>
      </c>
      <c r="EE149" s="235"/>
    </row>
    <row r="150" spans="1:135" ht="3" customHeight="1" thickBot="1" x14ac:dyDescent="0.3">
      <c r="A150" s="168"/>
      <c r="B150" s="226"/>
      <c r="C150" s="222"/>
      <c r="D150" s="242"/>
      <c r="P150" s="617"/>
      <c r="Q150" s="167"/>
      <c r="R150" s="167"/>
      <c r="S150" s="167"/>
      <c r="T150" s="165"/>
      <c r="U150" s="165"/>
      <c r="V150" s="165"/>
      <c r="W150" s="235"/>
      <c r="X150" s="531"/>
      <c r="Y150" s="177"/>
      <c r="Z150" s="178"/>
      <c r="AA150" s="179"/>
      <c r="AB150" s="174"/>
      <c r="AC150" s="174"/>
      <c r="AD150" s="175"/>
      <c r="AE150" s="235"/>
      <c r="AF150" s="531"/>
      <c r="AG150" s="177"/>
      <c r="AH150" s="178"/>
      <c r="AI150" s="179"/>
      <c r="AJ150" s="174"/>
      <c r="AK150" s="174"/>
      <c r="AL150" s="175"/>
      <c r="AM150" s="235"/>
      <c r="AN150" s="531"/>
      <c r="AO150" s="177"/>
      <c r="AP150" s="178"/>
      <c r="AQ150" s="179"/>
      <c r="AR150" s="174"/>
      <c r="AS150" s="174"/>
      <c r="AT150" s="175"/>
      <c r="AU150" s="235"/>
      <c r="AV150" s="531"/>
      <c r="AW150" s="177"/>
      <c r="AX150" s="178"/>
      <c r="AY150" s="179"/>
      <c r="AZ150" s="174"/>
      <c r="BA150" s="174"/>
      <c r="BB150" s="175"/>
      <c r="BC150" s="235"/>
      <c r="BD150" s="531"/>
      <c r="BE150" s="177"/>
      <c r="BF150" s="178"/>
      <c r="BG150" s="179"/>
      <c r="BH150" s="174"/>
      <c r="BI150" s="174"/>
      <c r="BJ150" s="175"/>
      <c r="BK150" s="235"/>
      <c r="BL150" s="531"/>
      <c r="BM150" s="177"/>
      <c r="BN150" s="178"/>
      <c r="BO150" s="179"/>
      <c r="BP150" s="174"/>
      <c r="BQ150" s="174"/>
      <c r="BR150" s="175"/>
      <c r="BS150" s="235"/>
      <c r="BT150" s="531"/>
      <c r="BU150" s="177"/>
      <c r="BV150" s="178"/>
      <c r="BW150" s="179"/>
      <c r="BX150" s="174"/>
      <c r="BY150" s="174"/>
      <c r="BZ150" s="175"/>
      <c r="CA150" s="235"/>
      <c r="CB150" s="531"/>
      <c r="CC150" s="177"/>
      <c r="CD150" s="178"/>
      <c r="CE150" s="179"/>
      <c r="CF150" s="174"/>
      <c r="CG150" s="174"/>
      <c r="CH150" s="175"/>
      <c r="CI150" s="235"/>
      <c r="CJ150" s="531"/>
      <c r="CK150" s="177"/>
      <c r="CL150" s="178"/>
      <c r="CM150" s="179"/>
      <c r="CN150" s="174"/>
      <c r="CO150" s="174"/>
      <c r="CP150" s="175"/>
      <c r="CQ150" s="235"/>
      <c r="CR150" s="531"/>
      <c r="CS150" s="177"/>
      <c r="CT150" s="178"/>
      <c r="CU150" s="179"/>
      <c r="CV150" s="174"/>
      <c r="CW150" s="174"/>
      <c r="CX150" s="175"/>
      <c r="CY150" s="235"/>
      <c r="CZ150" s="531"/>
      <c r="DA150" s="177"/>
      <c r="DB150" s="178"/>
      <c r="DC150" s="179"/>
      <c r="DD150" s="174"/>
      <c r="DE150" s="174"/>
      <c r="DF150" s="175"/>
      <c r="DG150" s="235"/>
      <c r="DH150" s="531"/>
      <c r="DI150" s="177"/>
      <c r="DJ150" s="178"/>
      <c r="DK150" s="179"/>
      <c r="DL150" s="174"/>
      <c r="DM150" s="174"/>
      <c r="DN150" s="175"/>
      <c r="DO150" s="235"/>
      <c r="DP150" s="531"/>
      <c r="DQ150" s="177"/>
      <c r="DR150" s="178"/>
      <c r="DS150" s="179"/>
      <c r="DT150" s="174"/>
      <c r="DU150" s="174"/>
      <c r="DV150" s="175"/>
      <c r="DW150" s="235"/>
      <c r="DX150" s="531"/>
      <c r="DY150" s="177"/>
      <c r="DZ150" s="178"/>
      <c r="EA150" s="179"/>
      <c r="EB150" s="174"/>
      <c r="EC150" s="174"/>
      <c r="ED150" s="175"/>
      <c r="EE150" s="235"/>
    </row>
    <row r="151" spans="1:135" ht="15.75" thickBot="1" x14ac:dyDescent="0.3">
      <c r="A151" s="216" t="s">
        <v>202</v>
      </c>
      <c r="B151" s="229" t="s">
        <v>252</v>
      </c>
      <c r="C151" s="608" t="s">
        <v>120</v>
      </c>
      <c r="D151" s="265" t="s">
        <v>209</v>
      </c>
      <c r="P151" s="617"/>
      <c r="Q151" s="167"/>
      <c r="R151" s="167"/>
      <c r="S151" s="167"/>
      <c r="T151" s="618"/>
      <c r="U151" s="618"/>
      <c r="V151" s="618"/>
      <c r="W151" s="235"/>
      <c r="X151" s="531"/>
      <c r="Y151" s="116">
        <f t="shared" ref="Y151:AA154" si="223">+(Y37-Q37)/Q37</f>
        <v>-4.5581059723836803E-2</v>
      </c>
      <c r="Z151" s="117">
        <f t="shared" si="223"/>
        <v>-4.4412164373878391E-2</v>
      </c>
      <c r="AA151" s="118">
        <f t="shared" si="223"/>
        <v>-4.8369557142588844E-2</v>
      </c>
      <c r="AB151" s="533" t="s">
        <v>179</v>
      </c>
      <c r="AC151" s="534"/>
      <c r="AD151" s="535"/>
      <c r="AE151" s="235"/>
      <c r="AF151" s="531"/>
      <c r="AG151" s="116">
        <f t="shared" ref="AG151:AI154" si="224">+(AG37-Y37)/Y37</f>
        <v>-4.9430924923053411E-3</v>
      </c>
      <c r="AH151" s="117">
        <f t="shared" si="224"/>
        <v>-7.9820119806977355E-3</v>
      </c>
      <c r="AI151" s="118">
        <f t="shared" si="224"/>
        <v>-5.4687794652222618E-3</v>
      </c>
      <c r="AJ151" s="533" t="s">
        <v>179</v>
      </c>
      <c r="AK151" s="534"/>
      <c r="AL151" s="535"/>
      <c r="AM151" s="235"/>
      <c r="AN151" s="531"/>
      <c r="AO151" s="116">
        <f t="shared" ref="AO151:AQ154" si="225">+(AO37-AG37)/AG37</f>
        <v>1.0840920075542647E-2</v>
      </c>
      <c r="AP151" s="117">
        <f t="shared" si="225"/>
        <v>1.0830066200151074E-2</v>
      </c>
      <c r="AQ151" s="118">
        <f t="shared" si="225"/>
        <v>4.1393300201358557E-3</v>
      </c>
      <c r="AR151" s="533" t="s">
        <v>179</v>
      </c>
      <c r="AS151" s="534"/>
      <c r="AT151" s="535"/>
      <c r="AU151" s="235"/>
      <c r="AV151" s="531"/>
      <c r="AW151" s="116">
        <f t="shared" ref="AW151:AY154" si="226">+(AW37-AO37)/AO37</f>
        <v>7.1426786577793704E-3</v>
      </c>
      <c r="AX151" s="117">
        <f t="shared" si="226"/>
        <v>5.4577150671733738E-3</v>
      </c>
      <c r="AY151" s="118">
        <f t="shared" si="226"/>
        <v>-2.6645749021391558E-3</v>
      </c>
      <c r="AZ151" s="533" t="s">
        <v>179</v>
      </c>
      <c r="BA151" s="534"/>
      <c r="BB151" s="535"/>
      <c r="BC151" s="235"/>
      <c r="BD151" s="531"/>
      <c r="BE151" s="116">
        <f t="shared" ref="BE151:BG154" si="227">+(BE37-AW37)/AW37</f>
        <v>2.153107264645248E-2</v>
      </c>
      <c r="BF151" s="117">
        <f t="shared" si="227"/>
        <v>2.2810322964410417E-2</v>
      </c>
      <c r="BG151" s="118">
        <f t="shared" si="227"/>
        <v>1.9154773339616056E-3</v>
      </c>
      <c r="BH151" s="533" t="s">
        <v>179</v>
      </c>
      <c r="BI151" s="534"/>
      <c r="BJ151" s="535"/>
      <c r="BK151" s="235"/>
      <c r="BL151" s="531"/>
      <c r="BM151" s="116">
        <f t="shared" ref="BM151:BO154" si="228">+(BM37-BE37)/BE37</f>
        <v>1.9211612122908412E-2</v>
      </c>
      <c r="BN151" s="117">
        <f t="shared" si="228"/>
        <v>2.0361913071356201E-2</v>
      </c>
      <c r="BO151" s="118">
        <f t="shared" si="228"/>
        <v>5.3555012939896984E-3</v>
      </c>
      <c r="BP151" s="533" t="s">
        <v>179</v>
      </c>
      <c r="BQ151" s="534"/>
      <c r="BR151" s="535"/>
      <c r="BS151" s="235"/>
      <c r="BT151" s="531"/>
      <c r="BU151" s="116">
        <f t="shared" ref="BU151:BW154" si="229">+(BU37-BM37)/BM37</f>
        <v>-1.0061799360558368E-2</v>
      </c>
      <c r="BV151" s="117">
        <f t="shared" si="229"/>
        <v>-8.982202983987218E-3</v>
      </c>
      <c r="BW151" s="118">
        <f t="shared" si="229"/>
        <v>-7.6089735637401429E-2</v>
      </c>
      <c r="BX151" s="533" t="s">
        <v>179</v>
      </c>
      <c r="BY151" s="534"/>
      <c r="BZ151" s="535"/>
      <c r="CA151" s="235"/>
      <c r="CB151" s="531"/>
      <c r="CC151" s="116">
        <f t="shared" ref="CC151:CE154" si="230">+(CC37-BU37)/BU37</f>
        <v>6.2147226514069525E-3</v>
      </c>
      <c r="CD151" s="117">
        <f t="shared" si="230"/>
        <v>9.3937887903049605E-3</v>
      </c>
      <c r="CE151" s="118">
        <f t="shared" si="230"/>
        <v>-2.2657525279287886E-2</v>
      </c>
      <c r="CF151" s="533" t="s">
        <v>179</v>
      </c>
      <c r="CG151" s="534"/>
      <c r="CH151" s="535"/>
      <c r="CI151" s="235"/>
      <c r="CJ151" s="531"/>
      <c r="CK151" s="116">
        <f t="shared" ref="CK151:CM154" si="231">+(CK37-CC37)/CC37</f>
        <v>-1.7131772805975835E-2</v>
      </c>
      <c r="CL151" s="117">
        <f t="shared" si="231"/>
        <v>-2.1343160214576801E-2</v>
      </c>
      <c r="CM151" s="118">
        <f t="shared" si="231"/>
        <v>-1.3595861256003962E-2</v>
      </c>
      <c r="CN151" s="533" t="s">
        <v>179</v>
      </c>
      <c r="CO151" s="534"/>
      <c r="CP151" s="535"/>
      <c r="CQ151" s="235"/>
      <c r="CR151" s="531"/>
      <c r="CS151" s="116">
        <f t="shared" ref="CS151:CU154" si="232">+(CS37-CK37)/CK37</f>
        <v>-1.0277409400625388E-2</v>
      </c>
      <c r="CT151" s="117">
        <f t="shared" si="232"/>
        <v>-7.7309426919855827E-3</v>
      </c>
      <c r="CU151" s="118">
        <f t="shared" si="232"/>
        <v>-2.943049832863574E-2</v>
      </c>
      <c r="CV151" s="533" t="s">
        <v>179</v>
      </c>
      <c r="CW151" s="534"/>
      <c r="CX151" s="535"/>
      <c r="CY151" s="235"/>
      <c r="CZ151" s="531"/>
      <c r="DA151" s="116">
        <f t="shared" ref="DA151:DC154" si="233">+(DA37-CS37)/CS37</f>
        <v>-3.1472336858486431E-2</v>
      </c>
      <c r="DB151" s="117">
        <f t="shared" si="233"/>
        <v>-3.0966713998367566E-2</v>
      </c>
      <c r="DC151" s="118">
        <f t="shared" si="233"/>
        <v>-2.0895025350177187E-2</v>
      </c>
      <c r="DD151" s="533" t="s">
        <v>179</v>
      </c>
      <c r="DE151" s="534"/>
      <c r="DF151" s="535"/>
      <c r="DG151" s="235"/>
      <c r="DH151" s="531"/>
      <c r="DI151" s="116">
        <f t="shared" ref="DI151:DK154" si="234">+(DI37-DA37)/DA37</f>
        <v>-3.3667083066590345E-3</v>
      </c>
      <c r="DJ151" s="117">
        <f t="shared" si="234"/>
        <v>-4.3154666971642903E-3</v>
      </c>
      <c r="DK151" s="118">
        <f t="shared" si="234"/>
        <v>-4.1857631864794893E-3</v>
      </c>
      <c r="DL151" s="533" t="s">
        <v>179</v>
      </c>
      <c r="DM151" s="534"/>
      <c r="DN151" s="535"/>
      <c r="DO151" s="235"/>
      <c r="DP151" s="531"/>
      <c r="DQ151" s="428">
        <f t="shared" ref="DQ151:DS154" si="235">+(DQ37-DI37)/DI37</f>
        <v>4.2080053370930341E-2</v>
      </c>
      <c r="DR151" s="429">
        <f t="shared" si="235"/>
        <v>4.2260152550139068E-2</v>
      </c>
      <c r="DS151" s="430">
        <f t="shared" si="235"/>
        <v>4.2235299879199391E-2</v>
      </c>
      <c r="DT151" s="533" t="s">
        <v>179</v>
      </c>
      <c r="DU151" s="534"/>
      <c r="DV151" s="535"/>
      <c r="DW151" s="235"/>
      <c r="DX151" s="531"/>
      <c r="DY151" s="428">
        <f t="shared" ref="DY151:EA154" si="236">+(DY37-DQ37)/DQ37</f>
        <v>-1.0861980626366945E-2</v>
      </c>
      <c r="DZ151" s="429">
        <f t="shared" si="236"/>
        <v>-1.1115416489702381E-2</v>
      </c>
      <c r="EA151" s="430">
        <f t="shared" si="236"/>
        <v>-4.993836237913934E-3</v>
      </c>
      <c r="EB151" s="533" t="s">
        <v>179</v>
      </c>
      <c r="EC151" s="534"/>
      <c r="ED151" s="535"/>
      <c r="EE151" s="235"/>
    </row>
    <row r="152" spans="1:135" ht="15.75" thickBot="1" x14ac:dyDescent="0.3">
      <c r="A152" s="218" t="s">
        <v>203</v>
      </c>
      <c r="B152" s="230" t="s">
        <v>253</v>
      </c>
      <c r="C152" s="608"/>
      <c r="D152" s="267" t="s">
        <v>208</v>
      </c>
      <c r="P152" s="617"/>
      <c r="Q152" s="167"/>
      <c r="R152" s="167"/>
      <c r="S152" s="167"/>
      <c r="T152" s="618"/>
      <c r="U152" s="618"/>
      <c r="V152" s="618"/>
      <c r="W152" s="235"/>
      <c r="X152" s="532"/>
      <c r="Y152" s="152">
        <f t="shared" si="223"/>
        <v>-5.2835068245347672E-3</v>
      </c>
      <c r="Z152" s="153">
        <f t="shared" si="223"/>
        <v>-7.2198399429369087E-3</v>
      </c>
      <c r="AA152" s="154">
        <f t="shared" si="223"/>
        <v>8.6414154625088099E-2</v>
      </c>
      <c r="AB152" s="536"/>
      <c r="AC152" s="537"/>
      <c r="AD152" s="538"/>
      <c r="AE152" s="235"/>
      <c r="AF152" s="532"/>
      <c r="AG152" s="152">
        <f t="shared" si="224"/>
        <v>-0.1412173158386956</v>
      </c>
      <c r="AH152" s="153">
        <f t="shared" si="224"/>
        <v>-8.6429044829165177E-2</v>
      </c>
      <c r="AI152" s="154">
        <f t="shared" si="224"/>
        <v>-8.4591923991848308</v>
      </c>
      <c r="AJ152" s="536"/>
      <c r="AK152" s="537"/>
      <c r="AL152" s="538"/>
      <c r="AM152" s="235"/>
      <c r="AN152" s="532"/>
      <c r="AO152" s="152">
        <f t="shared" si="225"/>
        <v>1.4562519280747085E-2</v>
      </c>
      <c r="AP152" s="153">
        <f t="shared" si="225"/>
        <v>1.3153513770251512E-2</v>
      </c>
      <c r="AQ152" s="154">
        <f t="shared" si="225"/>
        <v>1.2960381242709972E-2</v>
      </c>
      <c r="AR152" s="536"/>
      <c r="AS152" s="537"/>
      <c r="AT152" s="538"/>
      <c r="AU152" s="235"/>
      <c r="AV152" s="532"/>
      <c r="AW152" s="152">
        <f t="shared" si="226"/>
        <v>-1.2412664045132919E-2</v>
      </c>
      <c r="AX152" s="153">
        <f t="shared" si="226"/>
        <v>-1.2783977878290428E-2</v>
      </c>
      <c r="AY152" s="154">
        <f t="shared" si="226"/>
        <v>-1.3506591740381303E-2</v>
      </c>
      <c r="AZ152" s="536"/>
      <c r="BA152" s="537"/>
      <c r="BB152" s="538"/>
      <c r="BC152" s="235"/>
      <c r="BD152" s="532"/>
      <c r="BE152" s="152">
        <f t="shared" si="227"/>
        <v>2.1542107772274888E-2</v>
      </c>
      <c r="BF152" s="153">
        <f t="shared" si="227"/>
        <v>2.2481677323567869E-2</v>
      </c>
      <c r="BG152" s="154">
        <f t="shared" si="227"/>
        <v>2.5004843628953943E-2</v>
      </c>
      <c r="BH152" s="536"/>
      <c r="BI152" s="537"/>
      <c r="BJ152" s="538"/>
      <c r="BK152" s="235"/>
      <c r="BL152" s="532"/>
      <c r="BM152" s="152">
        <f t="shared" si="228"/>
        <v>2.1065000668068743E-2</v>
      </c>
      <c r="BN152" s="153">
        <f t="shared" si="228"/>
        <v>2.1698830049002193E-2</v>
      </c>
      <c r="BO152" s="154">
        <f t="shared" si="228"/>
        <v>2.3749889679888402E-2</v>
      </c>
      <c r="BP152" s="536"/>
      <c r="BQ152" s="537"/>
      <c r="BR152" s="538"/>
      <c r="BS152" s="235"/>
      <c r="BT152" s="532"/>
      <c r="BU152" s="152">
        <f t="shared" si="229"/>
        <v>9.480242465770132E-2</v>
      </c>
      <c r="BV152" s="153">
        <f t="shared" si="229"/>
        <v>9.4414920182280523E-2</v>
      </c>
      <c r="BW152" s="154">
        <f t="shared" si="229"/>
        <v>0.17833438151932152</v>
      </c>
      <c r="BX152" s="536"/>
      <c r="BY152" s="537"/>
      <c r="BZ152" s="538"/>
      <c r="CA152" s="235"/>
      <c r="CB152" s="532"/>
      <c r="CC152" s="152">
        <f t="shared" si="230"/>
        <v>4.3715635787897819E-3</v>
      </c>
      <c r="CD152" s="153">
        <f t="shared" si="230"/>
        <v>6.0897334480522862E-3</v>
      </c>
      <c r="CE152" s="154">
        <f t="shared" si="230"/>
        <v>8.358347820245313E-3</v>
      </c>
      <c r="CF152" s="536"/>
      <c r="CG152" s="537"/>
      <c r="CH152" s="538"/>
      <c r="CI152" s="235"/>
      <c r="CJ152" s="532"/>
      <c r="CK152" s="152">
        <f t="shared" si="231"/>
        <v>-1.6873519561308687E-2</v>
      </c>
      <c r="CL152" s="153">
        <f t="shared" si="231"/>
        <v>-2.7730212905012517E-2</v>
      </c>
      <c r="CM152" s="154">
        <f t="shared" si="231"/>
        <v>-3.1716606874517474E-2</v>
      </c>
      <c r="CN152" s="536"/>
      <c r="CO152" s="537"/>
      <c r="CP152" s="538"/>
      <c r="CQ152" s="235"/>
      <c r="CR152" s="532"/>
      <c r="CS152" s="152">
        <f t="shared" si="232"/>
        <v>-8.4430800941088721E-3</v>
      </c>
      <c r="CT152" s="153">
        <f t="shared" si="232"/>
        <v>-5.8065440807201609E-3</v>
      </c>
      <c r="CU152" s="154">
        <f t="shared" si="232"/>
        <v>-2.7594416207072023E-3</v>
      </c>
      <c r="CV152" s="536"/>
      <c r="CW152" s="537"/>
      <c r="CX152" s="538"/>
      <c r="CY152" s="235"/>
      <c r="CZ152" s="532"/>
      <c r="DA152" s="152">
        <f t="shared" si="233"/>
        <v>-1.4406304869479757E-2</v>
      </c>
      <c r="DB152" s="153">
        <f t="shared" si="233"/>
        <v>-1.5808013391861324E-2</v>
      </c>
      <c r="DC152" s="154">
        <f t="shared" si="233"/>
        <v>-1.7411387710344211E-2</v>
      </c>
      <c r="DD152" s="536"/>
      <c r="DE152" s="537"/>
      <c r="DF152" s="538"/>
      <c r="DG152" s="235"/>
      <c r="DH152" s="532"/>
      <c r="DI152" s="152">
        <f t="shared" si="234"/>
        <v>-1.2662455165613977E-3</v>
      </c>
      <c r="DJ152" s="153">
        <f t="shared" si="234"/>
        <v>-1.787432980522165E-3</v>
      </c>
      <c r="DK152" s="154">
        <f t="shared" si="234"/>
        <v>-3.1629400930694353E-3</v>
      </c>
      <c r="DL152" s="536"/>
      <c r="DM152" s="537"/>
      <c r="DN152" s="538"/>
      <c r="DO152" s="235"/>
      <c r="DP152" s="532"/>
      <c r="DQ152" s="423">
        <f t="shared" si="235"/>
        <v>9.7750073467049187E-3</v>
      </c>
      <c r="DR152" s="424">
        <f t="shared" si="235"/>
        <v>1.2941685746902996E-2</v>
      </c>
      <c r="DS152" s="425">
        <f t="shared" si="235"/>
        <v>1.543549328394269E-2</v>
      </c>
      <c r="DT152" s="536"/>
      <c r="DU152" s="537"/>
      <c r="DV152" s="538"/>
      <c r="DW152" s="235"/>
      <c r="DX152" s="532"/>
      <c r="DY152" s="423">
        <f t="shared" si="236"/>
        <v>-1.1283748114416721E-2</v>
      </c>
      <c r="DZ152" s="424">
        <f t="shared" si="236"/>
        <v>-7.3463564742592665E-3</v>
      </c>
      <c r="EA152" s="425">
        <f t="shared" si="236"/>
        <v>-9.9479147442743839E-3</v>
      </c>
      <c r="EB152" s="536"/>
      <c r="EC152" s="537"/>
      <c r="ED152" s="538"/>
      <c r="EE152" s="235"/>
    </row>
    <row r="153" spans="1:135" ht="15.75" thickBot="1" x14ac:dyDescent="0.3">
      <c r="A153" s="155" t="s">
        <v>204</v>
      </c>
      <c r="B153" s="230" t="s">
        <v>254</v>
      </c>
      <c r="C153" s="608"/>
      <c r="D153" s="266" t="s">
        <v>208</v>
      </c>
      <c r="P153" s="617"/>
      <c r="Q153" s="167"/>
      <c r="R153" s="167"/>
      <c r="S153" s="167"/>
      <c r="T153" s="618"/>
      <c r="U153" s="618"/>
      <c r="V153" s="618"/>
      <c r="W153" s="235"/>
      <c r="X153" s="542">
        <f>+(X39-P39)/P39</f>
        <v>-1.4811582227736649E-2</v>
      </c>
      <c r="Y153" s="144">
        <f t="shared" si="223"/>
        <v>-3.7993079826115004E-3</v>
      </c>
      <c r="Z153" s="145">
        <f t="shared" si="223"/>
        <v>-4.8864024112903756E-3</v>
      </c>
      <c r="AA153" s="146">
        <f t="shared" si="223"/>
        <v>-6.0887043960616907E-3</v>
      </c>
      <c r="AB153" s="536"/>
      <c r="AC153" s="537"/>
      <c r="AD153" s="538"/>
      <c r="AE153" s="235"/>
      <c r="AF153" s="542">
        <f>+(AF39-X39)/X39</f>
        <v>1.3201407923702602E-2</v>
      </c>
      <c r="AG153" s="144">
        <f t="shared" si="224"/>
        <v>1.556249088170642E-2</v>
      </c>
      <c r="AH153" s="145">
        <f t="shared" si="224"/>
        <v>1.4211140702037115E-2</v>
      </c>
      <c r="AI153" s="146">
        <f t="shared" si="224"/>
        <v>1.4627325095194177E-2</v>
      </c>
      <c r="AJ153" s="536"/>
      <c r="AK153" s="537"/>
      <c r="AL153" s="538"/>
      <c r="AM153" s="235"/>
      <c r="AN153" s="542">
        <f>+(AN39-AF39)/AF39</f>
        <v>7.8600511185777516E-2</v>
      </c>
      <c r="AO153" s="144">
        <f t="shared" si="225"/>
        <v>3.4279616158779093E-2</v>
      </c>
      <c r="AP153" s="145">
        <f t="shared" si="225"/>
        <v>3.8159060861895168E-2</v>
      </c>
      <c r="AQ153" s="146">
        <f t="shared" si="225"/>
        <v>4.3229093723340765E-2</v>
      </c>
      <c r="AR153" s="536"/>
      <c r="AS153" s="537"/>
      <c r="AT153" s="538"/>
      <c r="AU153" s="235"/>
      <c r="AV153" s="542">
        <f>+(AV39-AN39)/AN39</f>
        <v>-4.9606257769041991E-2</v>
      </c>
      <c r="AW153" s="144">
        <f t="shared" si="226"/>
        <v>-1.6738181972541968E-2</v>
      </c>
      <c r="AX153" s="145">
        <f t="shared" si="226"/>
        <v>-2.0286268959193547E-2</v>
      </c>
      <c r="AY153" s="146">
        <f t="shared" si="226"/>
        <v>-2.3765475486116211E-2</v>
      </c>
      <c r="AZ153" s="536"/>
      <c r="BA153" s="537"/>
      <c r="BB153" s="538"/>
      <c r="BC153" s="235"/>
      <c r="BD153" s="542">
        <f>+(BD39-AV39)/AV39</f>
        <v>2.2724992885493133E-2</v>
      </c>
      <c r="BE153" s="144">
        <f t="shared" si="227"/>
        <v>1.7767540279156849E-2</v>
      </c>
      <c r="BF153" s="145">
        <f t="shared" si="227"/>
        <v>1.8043824770574479E-2</v>
      </c>
      <c r="BG153" s="146">
        <f t="shared" si="227"/>
        <v>1.6836740436590652E-2</v>
      </c>
      <c r="BH153" s="536"/>
      <c r="BI153" s="537"/>
      <c r="BJ153" s="538"/>
      <c r="BK153" s="235"/>
      <c r="BL153" s="542">
        <f>+(BL39-BD39)/BD39</f>
        <v>0.12211261236859647</v>
      </c>
      <c r="BM153" s="144">
        <f t="shared" si="228"/>
        <v>4.3995583947366024E-2</v>
      </c>
      <c r="BN153" s="145">
        <f t="shared" si="228"/>
        <v>5.183853444353282E-2</v>
      </c>
      <c r="BO153" s="146">
        <f t="shared" si="228"/>
        <v>5.9509498841125164E-2</v>
      </c>
      <c r="BP153" s="536"/>
      <c r="BQ153" s="537"/>
      <c r="BR153" s="538"/>
      <c r="BS153" s="235"/>
      <c r="BT153" s="542">
        <f>+(BT39-BL39)/BL39</f>
        <v>-0.14605795478379685</v>
      </c>
      <c r="BU153" s="144">
        <f t="shared" si="229"/>
        <v>-7.3056656192539607E-2</v>
      </c>
      <c r="BV153" s="145">
        <f t="shared" si="229"/>
        <v>-7.6968830890302001E-2</v>
      </c>
      <c r="BW153" s="146">
        <f t="shared" si="229"/>
        <v>-8.9630381346641141E-2</v>
      </c>
      <c r="BX153" s="536"/>
      <c r="BY153" s="537"/>
      <c r="BZ153" s="538"/>
      <c r="CA153" s="235"/>
      <c r="CB153" s="542">
        <f>+(CB39-BT39)/BT39</f>
        <v>4.7769671186566392E-3</v>
      </c>
      <c r="CC153" s="144">
        <f t="shared" si="230"/>
        <v>-4.6684308652426973E-3</v>
      </c>
      <c r="CD153" s="145">
        <f t="shared" si="230"/>
        <v>-3.5544825456644128E-3</v>
      </c>
      <c r="CE153" s="146">
        <f t="shared" si="230"/>
        <v>4.432412715589187E-3</v>
      </c>
      <c r="CF153" s="536"/>
      <c r="CG153" s="537"/>
      <c r="CH153" s="538"/>
      <c r="CI153" s="235"/>
      <c r="CJ153" s="542">
        <f>+(CJ39-CB39)/CB39</f>
        <v>-9.9284055352125408E-2</v>
      </c>
      <c r="CK153" s="144">
        <f t="shared" si="231"/>
        <v>-3.0359783293210509E-2</v>
      </c>
      <c r="CL153" s="145">
        <f t="shared" si="231"/>
        <v>-3.7827886752450801E-2</v>
      </c>
      <c r="CM153" s="146">
        <f t="shared" si="231"/>
        <v>-4.6346542369279403E-2</v>
      </c>
      <c r="CN153" s="536"/>
      <c r="CO153" s="537"/>
      <c r="CP153" s="538"/>
      <c r="CQ153" s="235"/>
      <c r="CR153" s="542">
        <f>+(CR39-CJ39)/CJ39</f>
        <v>1.4578524872405713E-2</v>
      </c>
      <c r="CS153" s="144">
        <f t="shared" si="232"/>
        <v>-2.0048192164990271E-2</v>
      </c>
      <c r="CT153" s="145">
        <f t="shared" si="232"/>
        <v>-1.442333767970605E-2</v>
      </c>
      <c r="CU153" s="146">
        <f t="shared" si="232"/>
        <v>-1.1636680464141867E-2</v>
      </c>
      <c r="CV153" s="536"/>
      <c r="CW153" s="537"/>
      <c r="CX153" s="538"/>
      <c r="CY153" s="235"/>
      <c r="CZ153" s="542">
        <f>+(CZ39-CR39)/CR39</f>
        <v>-8.7379664183437372E-2</v>
      </c>
      <c r="DA153" s="144">
        <f t="shared" si="233"/>
        <v>-3.0224610608399111E-2</v>
      </c>
      <c r="DB153" s="145">
        <f t="shared" si="233"/>
        <v>-3.5319266943676188E-2</v>
      </c>
      <c r="DC153" s="146">
        <f t="shared" si="233"/>
        <v>-4.2368758439727726E-2</v>
      </c>
      <c r="DD153" s="536"/>
      <c r="DE153" s="537"/>
      <c r="DF153" s="538"/>
      <c r="DG153" s="235"/>
      <c r="DH153" s="542">
        <f>+(DH39-CZ39)/CZ39</f>
        <v>-2.6242376497803713E-2</v>
      </c>
      <c r="DI153" s="144">
        <f t="shared" si="234"/>
        <v>-3.9403573856673793E-3</v>
      </c>
      <c r="DJ153" s="145">
        <f t="shared" si="234"/>
        <v>-5.5759349671516429E-3</v>
      </c>
      <c r="DK153" s="146">
        <f t="shared" si="234"/>
        <v>-8.1917689662814926E-3</v>
      </c>
      <c r="DL153" s="536"/>
      <c r="DM153" s="537"/>
      <c r="DN153" s="538"/>
      <c r="DO153" s="235"/>
      <c r="DP153" s="542">
        <f>+(DP39-DH39)/DH39</f>
        <v>2.6021306064893966E-2</v>
      </c>
      <c r="DQ153" s="428">
        <f t="shared" si="235"/>
        <v>7.4071572245198438E-3</v>
      </c>
      <c r="DR153" s="429">
        <f t="shared" si="235"/>
        <v>6.265920133664395E-3</v>
      </c>
      <c r="DS153" s="430">
        <f t="shared" si="235"/>
        <v>8.7855543742787062E-3</v>
      </c>
      <c r="DT153" s="536"/>
      <c r="DU153" s="537"/>
      <c r="DV153" s="538"/>
      <c r="DW153" s="235"/>
      <c r="DX153" s="542">
        <f>+(DX39-DP39)/DP39</f>
        <v>5.1542197792165914E-2</v>
      </c>
      <c r="DY153" s="428">
        <f t="shared" si="236"/>
        <v>-2.459293327842308E-3</v>
      </c>
      <c r="DZ153" s="429">
        <f t="shared" si="236"/>
        <v>2.1148333912872453E-4</v>
      </c>
      <c r="EA153" s="430">
        <f t="shared" si="236"/>
        <v>6.9984113200537833E-3</v>
      </c>
      <c r="EB153" s="536"/>
      <c r="EC153" s="537"/>
      <c r="ED153" s="538"/>
      <c r="EE153" s="235"/>
    </row>
    <row r="154" spans="1:135" ht="15.75" thickBot="1" x14ac:dyDescent="0.3">
      <c r="A154" s="221" t="s">
        <v>205</v>
      </c>
      <c r="B154" s="232" t="s">
        <v>255</v>
      </c>
      <c r="C154" s="609"/>
      <c r="D154" s="269" t="s">
        <v>209</v>
      </c>
      <c r="P154" s="617"/>
      <c r="Q154" s="167"/>
      <c r="R154" s="167"/>
      <c r="S154" s="167"/>
      <c r="T154" s="618"/>
      <c r="U154" s="618"/>
      <c r="V154" s="618"/>
      <c r="W154" s="235"/>
      <c r="X154" s="543"/>
      <c r="Y154" s="122">
        <f t="shared" si="223"/>
        <v>-3.8376947654241572E-2</v>
      </c>
      <c r="Z154" s="123">
        <f t="shared" si="223"/>
        <v>-3.4611802481882788E-2</v>
      </c>
      <c r="AA154" s="124">
        <f t="shared" si="223"/>
        <v>-2.9175960770892843E-2</v>
      </c>
      <c r="AB154" s="539"/>
      <c r="AC154" s="540"/>
      <c r="AD154" s="541"/>
      <c r="AE154" s="235"/>
      <c r="AF154" s="543"/>
      <c r="AG154" s="122">
        <f t="shared" si="224"/>
        <v>6.36367705385525E-3</v>
      </c>
      <c r="AH154" s="123">
        <f t="shared" si="224"/>
        <v>9.042490408793017E-3</v>
      </c>
      <c r="AI154" s="124">
        <f t="shared" si="224"/>
        <v>1.0047112770703871E-2</v>
      </c>
      <c r="AJ154" s="539"/>
      <c r="AK154" s="540"/>
      <c r="AL154" s="541"/>
      <c r="AM154" s="235"/>
      <c r="AN154" s="543"/>
      <c r="AO154" s="122">
        <f t="shared" si="225"/>
        <v>3.2974935834087539E-2</v>
      </c>
      <c r="AP154" s="123">
        <f t="shared" si="225"/>
        <v>3.8536565140270006E-2</v>
      </c>
      <c r="AQ154" s="124">
        <f t="shared" si="225"/>
        <v>5.0537787348637571E-2</v>
      </c>
      <c r="AR154" s="539"/>
      <c r="AS154" s="540"/>
      <c r="AT154" s="541"/>
      <c r="AU154" s="235"/>
      <c r="AV154" s="543"/>
      <c r="AW154" s="122">
        <f t="shared" si="226"/>
        <v>-1.0207276868315067E-2</v>
      </c>
      <c r="AX154" s="123">
        <f t="shared" si="226"/>
        <v>-1.5115260412642906E-2</v>
      </c>
      <c r="AY154" s="124">
        <f t="shared" si="226"/>
        <v>-2.1015057490359118E-2</v>
      </c>
      <c r="AZ154" s="539"/>
      <c r="BA154" s="540"/>
      <c r="BB154" s="541"/>
      <c r="BC154" s="235"/>
      <c r="BD154" s="543"/>
      <c r="BE154" s="122">
        <f t="shared" si="227"/>
        <v>2.2012520498712527E-2</v>
      </c>
      <c r="BF154" s="123">
        <f t="shared" si="227"/>
        <v>1.9719158280702604E-2</v>
      </c>
      <c r="BG154" s="124">
        <f t="shared" si="227"/>
        <v>2.3781843927272707E-2</v>
      </c>
      <c r="BH154" s="539"/>
      <c r="BI154" s="540"/>
      <c r="BJ154" s="541"/>
      <c r="BK154" s="235"/>
      <c r="BL154" s="543"/>
      <c r="BM154" s="122">
        <f t="shared" si="228"/>
        <v>5.0730992709193873E-2</v>
      </c>
      <c r="BN154" s="123">
        <f t="shared" si="228"/>
        <v>6.1194218652709576E-2</v>
      </c>
      <c r="BO154" s="124">
        <f t="shared" si="228"/>
        <v>7.9075804632633195E-2</v>
      </c>
      <c r="BP154" s="539"/>
      <c r="BQ154" s="540"/>
      <c r="BR154" s="541"/>
      <c r="BS154" s="235"/>
      <c r="BT154" s="543"/>
      <c r="BU154" s="122">
        <f t="shared" si="229"/>
        <v>-7.3184482916721361E-2</v>
      </c>
      <c r="BV154" s="123">
        <f t="shared" si="229"/>
        <v>-9.7512020312577871E-2</v>
      </c>
      <c r="BW154" s="124">
        <f t="shared" si="229"/>
        <v>-0.15903977802583888</v>
      </c>
      <c r="BX154" s="539"/>
      <c r="BY154" s="540"/>
      <c r="BZ154" s="541"/>
      <c r="CA154" s="235"/>
      <c r="CB154" s="543"/>
      <c r="CC154" s="122">
        <f t="shared" si="230"/>
        <v>-1.1011558326355619E-2</v>
      </c>
      <c r="CD154" s="123">
        <f t="shared" si="230"/>
        <v>-2.5138459431433072E-3</v>
      </c>
      <c r="CE154" s="124">
        <f t="shared" si="230"/>
        <v>2.9120928029481791E-3</v>
      </c>
      <c r="CF154" s="539"/>
      <c r="CG154" s="540"/>
      <c r="CH154" s="541"/>
      <c r="CI154" s="235"/>
      <c r="CJ154" s="543"/>
      <c r="CK154" s="122">
        <f t="shared" si="231"/>
        <v>-2.8634894656288781E-2</v>
      </c>
      <c r="CL154" s="123">
        <f t="shared" si="231"/>
        <v>-3.9557501655120841E-2</v>
      </c>
      <c r="CM154" s="124">
        <f t="shared" si="231"/>
        <v>-5.3807040325269034E-2</v>
      </c>
      <c r="CN154" s="539"/>
      <c r="CO154" s="540"/>
      <c r="CP154" s="541"/>
      <c r="CQ154" s="235"/>
      <c r="CR154" s="543"/>
      <c r="CS154" s="122">
        <f t="shared" si="232"/>
        <v>-1.2027686729350028E-2</v>
      </c>
      <c r="CT154" s="123">
        <f t="shared" si="232"/>
        <v>-1.0789582872958816E-3</v>
      </c>
      <c r="CU154" s="124">
        <f t="shared" si="232"/>
        <v>7.588244014768002E-3</v>
      </c>
      <c r="CV154" s="539"/>
      <c r="CW154" s="540"/>
      <c r="CX154" s="541"/>
      <c r="CY154" s="235"/>
      <c r="CZ154" s="543"/>
      <c r="DA154" s="122">
        <f t="shared" si="233"/>
        <v>-3.6218255464711892E-2</v>
      </c>
      <c r="DB154" s="123">
        <f t="shared" si="233"/>
        <v>-4.1751157998602691E-2</v>
      </c>
      <c r="DC154" s="124">
        <f t="shared" si="233"/>
        <v>-4.9938308083803999E-2</v>
      </c>
      <c r="DD154" s="539"/>
      <c r="DE154" s="540"/>
      <c r="DF154" s="541"/>
      <c r="DG154" s="235"/>
      <c r="DH154" s="543"/>
      <c r="DI154" s="122">
        <f t="shared" si="234"/>
        <v>-2.1289763672393235E-2</v>
      </c>
      <c r="DJ154" s="123">
        <f t="shared" si="234"/>
        <v>-1.5000562852797271E-2</v>
      </c>
      <c r="DK154" s="124">
        <f t="shared" si="234"/>
        <v>-1.3582605187656671E-2</v>
      </c>
      <c r="DL154" s="539"/>
      <c r="DM154" s="540"/>
      <c r="DN154" s="541"/>
      <c r="DO154" s="235"/>
      <c r="DP154" s="543"/>
      <c r="DQ154" s="431">
        <f t="shared" si="235"/>
        <v>2.94016527476233E-2</v>
      </c>
      <c r="DR154" s="432">
        <f t="shared" si="235"/>
        <v>3.2316826332235003E-2</v>
      </c>
      <c r="DS154" s="399">
        <f t="shared" si="235"/>
        <v>3.7781454792434638E-2</v>
      </c>
      <c r="DT154" s="539"/>
      <c r="DU154" s="540"/>
      <c r="DV154" s="541"/>
      <c r="DW154" s="235"/>
      <c r="DX154" s="543"/>
      <c r="DY154" s="431">
        <f t="shared" si="236"/>
        <v>5.4121979400763975E-3</v>
      </c>
      <c r="DZ154" s="432">
        <f t="shared" si="236"/>
        <v>1.3062786565265756E-2</v>
      </c>
      <c r="EA154" s="399">
        <f t="shared" si="236"/>
        <v>2.9971843336298244E-2</v>
      </c>
      <c r="EB154" s="539"/>
      <c r="EC154" s="540"/>
      <c r="ED154" s="541"/>
      <c r="EE154" s="235"/>
    </row>
    <row r="155" spans="1:135" ht="15.75" thickBot="1" x14ac:dyDescent="0.3">
      <c r="W155" s="235"/>
      <c r="AE155" s="235"/>
      <c r="AM155" s="235"/>
      <c r="AU155" s="235"/>
      <c r="BC155" s="235"/>
      <c r="BK155" s="235"/>
      <c r="BS155" s="235"/>
      <c r="CA155" s="235"/>
      <c r="CI155" s="235"/>
      <c r="CQ155" s="235"/>
      <c r="CY155" s="235"/>
      <c r="DG155" s="235"/>
      <c r="DO155" s="235"/>
      <c r="DW155" s="235"/>
      <c r="EE155" s="235"/>
    </row>
    <row r="156" spans="1:135" ht="21.75" thickBot="1" x14ac:dyDescent="0.4">
      <c r="I156" s="616"/>
      <c r="J156" s="616"/>
      <c r="K156" s="616"/>
      <c r="L156" s="616"/>
      <c r="Q156" s="616"/>
      <c r="R156" s="616"/>
      <c r="S156" s="616"/>
      <c r="T156" s="616"/>
      <c r="W156" s="235"/>
      <c r="X156" s="527" t="s">
        <v>261</v>
      </c>
      <c r="Y156" s="528"/>
      <c r="Z156" s="528"/>
      <c r="AA156" s="528"/>
      <c r="AB156" s="528"/>
      <c r="AC156" s="528"/>
      <c r="AD156" s="528"/>
      <c r="AE156" s="235"/>
      <c r="AF156" s="527" t="s">
        <v>297</v>
      </c>
      <c r="AG156" s="528"/>
      <c r="AH156" s="528"/>
      <c r="AI156" s="528"/>
      <c r="AJ156" s="528"/>
      <c r="AK156" s="528"/>
      <c r="AL156" s="529"/>
      <c r="AM156" s="235"/>
      <c r="AN156" s="527" t="s">
        <v>298</v>
      </c>
      <c r="AO156" s="528"/>
      <c r="AP156" s="528"/>
      <c r="AQ156" s="528"/>
      <c r="AR156" s="528"/>
      <c r="AS156" s="528"/>
      <c r="AT156" s="529"/>
      <c r="AU156" s="235"/>
      <c r="AV156" s="527" t="s">
        <v>299</v>
      </c>
      <c r="AW156" s="528"/>
      <c r="AX156" s="528"/>
      <c r="AY156" s="528"/>
      <c r="AZ156" s="528"/>
      <c r="BA156" s="528"/>
      <c r="BB156" s="529"/>
      <c r="BC156" s="235"/>
      <c r="BD156" s="527" t="s">
        <v>304</v>
      </c>
      <c r="BE156" s="528"/>
      <c r="BF156" s="528"/>
      <c r="BG156" s="528"/>
      <c r="BH156" s="528"/>
      <c r="BI156" s="528"/>
      <c r="BJ156" s="529"/>
      <c r="BK156" s="235"/>
      <c r="BL156" s="527" t="s">
        <v>327</v>
      </c>
      <c r="BM156" s="528"/>
      <c r="BN156" s="528"/>
      <c r="BO156" s="528"/>
      <c r="BP156" s="528"/>
      <c r="BQ156" s="528"/>
      <c r="BR156" s="529"/>
      <c r="BS156" s="235"/>
      <c r="BT156" s="527" t="s">
        <v>328</v>
      </c>
      <c r="BU156" s="528"/>
      <c r="BV156" s="528"/>
      <c r="BW156" s="528"/>
      <c r="BX156" s="528"/>
      <c r="BY156" s="528"/>
      <c r="BZ156" s="529"/>
      <c r="CA156" s="235"/>
      <c r="CB156" s="527" t="s">
        <v>329</v>
      </c>
      <c r="CC156" s="528"/>
      <c r="CD156" s="528"/>
      <c r="CE156" s="528"/>
      <c r="CF156" s="528"/>
      <c r="CG156" s="528"/>
      <c r="CH156" s="529"/>
      <c r="CI156" s="235"/>
      <c r="CJ156" s="527" t="s">
        <v>340</v>
      </c>
      <c r="CK156" s="528"/>
      <c r="CL156" s="528"/>
      <c r="CM156" s="528"/>
      <c r="CN156" s="528"/>
      <c r="CO156" s="528"/>
      <c r="CP156" s="529"/>
      <c r="CQ156" s="235"/>
      <c r="CR156" s="527" t="s">
        <v>341</v>
      </c>
      <c r="CS156" s="528"/>
      <c r="CT156" s="528"/>
      <c r="CU156" s="528"/>
      <c r="CV156" s="528"/>
      <c r="CW156" s="528"/>
      <c r="CX156" s="529"/>
      <c r="CY156" s="235"/>
      <c r="CZ156" s="527" t="s">
        <v>349</v>
      </c>
      <c r="DA156" s="528"/>
      <c r="DB156" s="528"/>
      <c r="DC156" s="528"/>
      <c r="DD156" s="528"/>
      <c r="DE156" s="528"/>
      <c r="DF156" s="529"/>
      <c r="DG156" s="235"/>
      <c r="DH156" s="527" t="s">
        <v>363</v>
      </c>
      <c r="DI156" s="528"/>
      <c r="DJ156" s="528"/>
      <c r="DK156" s="528"/>
      <c r="DL156" s="528"/>
      <c r="DM156" s="528"/>
      <c r="DN156" s="529"/>
      <c r="DO156" s="235"/>
      <c r="DP156" s="527" t="s">
        <v>364</v>
      </c>
      <c r="DQ156" s="528"/>
      <c r="DR156" s="528"/>
      <c r="DS156" s="528"/>
      <c r="DT156" s="528"/>
      <c r="DU156" s="528"/>
      <c r="DV156" s="529"/>
      <c r="DW156" s="235"/>
      <c r="DX156" s="527" t="s">
        <v>365</v>
      </c>
      <c r="DY156" s="528"/>
      <c r="DZ156" s="528"/>
      <c r="EA156" s="528"/>
      <c r="EB156" s="528"/>
      <c r="EC156" s="528"/>
      <c r="ED156" s="529"/>
      <c r="EE156" s="235"/>
    </row>
    <row r="157" spans="1:135" ht="15.75" thickBot="1" x14ac:dyDescent="0.3">
      <c r="A157" s="219" t="s">
        <v>178</v>
      </c>
      <c r="B157" s="223" t="s">
        <v>229</v>
      </c>
      <c r="C157" s="615" t="s">
        <v>121</v>
      </c>
      <c r="D157" s="261" t="s">
        <v>208</v>
      </c>
      <c r="P157" s="617"/>
      <c r="Q157" s="246"/>
      <c r="R157" s="6"/>
      <c r="S157" s="6"/>
      <c r="T157" s="210"/>
      <c r="U157" s="210"/>
      <c r="V157" s="210"/>
      <c r="W157" s="235"/>
      <c r="X157" s="544">
        <f t="shared" ref="X157:Y163" si="237">+X8-P8</f>
        <v>-1.0547455339999985</v>
      </c>
      <c r="Y157" s="270">
        <f t="shared" si="237"/>
        <v>-1.2316306220000115</v>
      </c>
      <c r="Z157" s="271">
        <f t="shared" ref="Z157:AD163" si="238">+Z8-R8</f>
        <v>-1.0858126330000175</v>
      </c>
      <c r="AA157" s="272">
        <f t="shared" si="238"/>
        <v>-1.0888896799999941</v>
      </c>
      <c r="AB157" s="273">
        <f t="shared" si="238"/>
        <v>-1.2165670808279856</v>
      </c>
      <c r="AC157" s="273">
        <f t="shared" si="238"/>
        <v>-1.0975603381820065</v>
      </c>
      <c r="AD157" s="274">
        <f t="shared" si="238"/>
        <v>-1.0695467386290005</v>
      </c>
      <c r="AE157" s="235"/>
      <c r="AF157" s="544">
        <f t="shared" ref="AF157:AL163" si="239">+AF8-X8</f>
        <v>-1.7447104740000015</v>
      </c>
      <c r="AG157" s="270">
        <f t="shared" si="239"/>
        <v>1.285841908000009</v>
      </c>
      <c r="AH157" s="271">
        <f t="shared" si="239"/>
        <v>-0.4752473220000013</v>
      </c>
      <c r="AI157" s="272">
        <f t="shared" si="239"/>
        <v>-13.015342135335004</v>
      </c>
      <c r="AJ157" s="273">
        <f t="shared" si="239"/>
        <v>2.3036938500169981</v>
      </c>
      <c r="AK157" s="273">
        <f t="shared" si="239"/>
        <v>-6.2760396527399962</v>
      </c>
      <c r="AL157" s="274">
        <f t="shared" si="239"/>
        <v>9.0819444340570072</v>
      </c>
      <c r="AM157" s="235"/>
      <c r="AN157" s="544">
        <f t="shared" ref="AN157:AN180" si="240">+AN8-AF8</f>
        <v>0.43094881399999707</v>
      </c>
      <c r="AO157" s="270">
        <f t="shared" ref="AO157:AO163" si="241">+AO8-AG8</f>
        <v>4.8955335989999753</v>
      </c>
      <c r="AP157" s="271">
        <f t="shared" ref="AP157:AP163" si="242">+AP8-AH8</f>
        <v>2.9762290350000171</v>
      </c>
      <c r="AQ157" s="272">
        <f t="shared" ref="AQ157:AQ163" si="243">+AQ8-AI8</f>
        <v>10.642873947335005</v>
      </c>
      <c r="AR157" s="273">
        <f t="shared" ref="AR157:AR163" si="244">+AR8-AJ8</f>
        <v>2.3002791874790205</v>
      </c>
      <c r="AS157" s="273">
        <f t="shared" ref="AS157:AS163" si="245">+AS8-AK8</f>
        <v>-0.60945745277598462</v>
      </c>
      <c r="AT157" s="274">
        <f t="shared" ref="AT157:AT163" si="246">+AT8-AL8</f>
        <v>-8.6819949594890033</v>
      </c>
      <c r="AU157" s="235"/>
      <c r="AV157" s="544">
        <f t="shared" ref="AV157:AV180" si="247">+AV8-AN8</f>
        <v>-0.72813983399999671</v>
      </c>
      <c r="AW157" s="270">
        <f t="shared" ref="AW157:AW163" si="248">+AW8-AO8</f>
        <v>-2.5645739529999787</v>
      </c>
      <c r="AX157" s="271">
        <f t="shared" ref="AX157:AX163" si="249">+AX8-AP8</f>
        <v>-1.7535975179999923</v>
      </c>
      <c r="AY157" s="272">
        <f t="shared" ref="AY157:AY163" si="250">+AY8-AQ8</f>
        <v>-1.0986139790000067</v>
      </c>
      <c r="AZ157" s="273">
        <f t="shared" ref="AZ157:AZ163" si="251">+AZ8-AR8</f>
        <v>-18.33131463821303</v>
      </c>
      <c r="BA157" s="273">
        <f t="shared" ref="BA157:BA163" si="252">+BA8-AS8</f>
        <v>-7.9361334910680057</v>
      </c>
      <c r="BB157" s="274">
        <f t="shared" ref="BB157:BB163" si="253">+BB8-AT8</f>
        <v>-3.7264629235060056</v>
      </c>
      <c r="BC157" s="235"/>
      <c r="BD157" s="544">
        <f t="shared" ref="BD157:BD180" si="254">+BD8-AV8</f>
        <v>1.6267990069999954</v>
      </c>
      <c r="BE157" s="270">
        <f t="shared" ref="BE157:BE163" si="255">+BE8-AW8</f>
        <v>5.4987960759999623</v>
      </c>
      <c r="BF157" s="271">
        <f t="shared" ref="BF157:BF163" si="256">+BF8-AX8</f>
        <v>3.7045589069999778</v>
      </c>
      <c r="BG157" s="272">
        <f t="shared" ref="BG157:BG163" si="257">+BG8-AY8</f>
        <v>2.3555540110000095</v>
      </c>
      <c r="BH157" s="273">
        <f t="shared" ref="BH157:BH163" si="258">+BH8-AZ8</f>
        <v>5.7197593161540112</v>
      </c>
      <c r="BI157" s="273">
        <f t="shared" ref="BI157:BI163" si="259">+BI8-BA8</f>
        <v>5.7028293623999957</v>
      </c>
      <c r="BJ157" s="274">
        <f t="shared" ref="BJ157:BJ163" si="260">+BJ8-BB8</f>
        <v>2.2673164430140105</v>
      </c>
      <c r="BK157" s="235"/>
      <c r="BL157" s="544">
        <f t="shared" ref="BL157:BL180" si="261">+BL8-BD8</f>
        <v>1.3791092760000012</v>
      </c>
      <c r="BM157" s="270">
        <f t="shared" ref="BM157:BM163" si="262">+BM8-BE8</f>
        <v>5.8532736910000267</v>
      </c>
      <c r="BN157" s="271">
        <f t="shared" ref="BN157:BN163" si="263">+BN8-BF8</f>
        <v>3.8952242379999973</v>
      </c>
      <c r="BO157" s="272">
        <f t="shared" ref="BO157:BO163" si="264">+BO8-BG8</f>
        <v>2.3792305719999973</v>
      </c>
      <c r="BP157" s="273">
        <f t="shared" ref="BP157:BP163" si="265">+BP8-BH8</f>
        <v>20.341754720257995</v>
      </c>
      <c r="BQ157" s="273">
        <f t="shared" ref="BQ157:BQ163" si="266">+BQ8-BI8</f>
        <v>10.915956149882987</v>
      </c>
      <c r="BR157" s="274">
        <f t="shared" ref="BR157:BR163" si="267">+BR8-BJ8</f>
        <v>4.660934462535991</v>
      </c>
      <c r="BS157" s="235"/>
      <c r="BT157" s="544">
        <f t="shared" ref="BT157:BT180" si="268">+BT8-BL8</f>
        <v>-2.5151361109999968</v>
      </c>
      <c r="BU157" s="270">
        <f t="shared" ref="BU157:BU163" si="269">+BU8-BM8</f>
        <v>-3.9353461050000078</v>
      </c>
      <c r="BV157" s="271">
        <f t="shared" ref="BV157:BV163" si="270">+BV8-BN8</f>
        <v>-1.4822106989999781</v>
      </c>
      <c r="BW157" s="272">
        <f t="shared" ref="BW157:BW163" si="271">+BW8-BO8</f>
        <v>-3.6557700000088289E-3</v>
      </c>
      <c r="BX157" s="273">
        <f t="shared" ref="BX157:BX163" si="272">+BX8-BP8</f>
        <v>-8.1203691307962345E-2</v>
      </c>
      <c r="BY157" s="273">
        <f t="shared" ref="BY157:BY163" si="273">+BY8-BQ8</f>
        <v>-0.61905503548899787</v>
      </c>
      <c r="BZ157" s="274">
        <f t="shared" ref="BZ157:BZ163" si="274">+BZ8-BR8</f>
        <v>-0.75297998871700145</v>
      </c>
      <c r="CA157" s="235"/>
      <c r="CB157" s="544">
        <f t="shared" ref="CB157:CB180" si="275">+CB8-BT8</f>
        <v>2.152170231999996</v>
      </c>
      <c r="CC157" s="270">
        <f t="shared" ref="CC157:CC163" si="276">+CC8-BU8</f>
        <v>-1.4194058300000165</v>
      </c>
      <c r="CD157" s="271">
        <f t="shared" ref="CD157:CD163" si="277">+CD8-BV8</f>
        <v>-0.13307413200001861</v>
      </c>
      <c r="CE157" s="272">
        <f t="shared" ref="CE157:CE163" si="278">+CE8-BW8</f>
        <v>1.1365591730000091</v>
      </c>
      <c r="CF157" s="273">
        <f t="shared" ref="CF157:CF163" si="279">+CF8-BX8</f>
        <v>-14.661204023733035</v>
      </c>
      <c r="CG157" s="273">
        <f t="shared" ref="CG157:CG163" si="280">+CG8-BY8</f>
        <v>-9.3980204484659851</v>
      </c>
      <c r="CH157" s="274">
        <f t="shared" ref="CH157:CH163" si="281">+CH8-BZ8</f>
        <v>-0.44151100223800199</v>
      </c>
      <c r="CI157" s="235"/>
      <c r="CJ157" s="544">
        <f t="shared" ref="CJ157:CJ180" si="282">+CJ8-CB8</f>
        <v>-3.0828541529999995</v>
      </c>
      <c r="CK157" s="270">
        <f t="shared" ref="CK157:CK163" si="283">+CK8-CC8</f>
        <v>-6.1080118979999725</v>
      </c>
      <c r="CL157" s="271">
        <f t="shared" ref="CL157:CL163" si="284">+CL8-CD8</f>
        <v>-4.6753367519999927</v>
      </c>
      <c r="CM157" s="272">
        <f t="shared" ref="CM157:CM163" si="285">+CM8-CE8</f>
        <v>-4.5016179739999984</v>
      </c>
      <c r="CN157" s="273">
        <f t="shared" ref="CN157:CN163" si="286">+CN8-CF8</f>
        <v>-10.443459821467968</v>
      </c>
      <c r="CO157" s="273">
        <f t="shared" ref="CO157:CO163" si="287">+CO8-CG8</f>
        <v>-5.1628186189579992</v>
      </c>
      <c r="CP157" s="274">
        <f t="shared" ref="CP157:CP163" si="288">+CP8-CH8</f>
        <v>-6.0443163670939981</v>
      </c>
      <c r="CQ157" s="235"/>
      <c r="CR157" s="544">
        <f t="shared" ref="CR157:CR180" si="289">+CR8-CJ8</f>
        <v>1.2525931959999994</v>
      </c>
      <c r="CS157" s="270">
        <f t="shared" ref="CS157:CS163" si="290">+CS8-CK8</f>
        <v>-2.9909314509999945</v>
      </c>
      <c r="CT157" s="271">
        <f t="shared" ref="CT157:CT163" si="291">+CT8-CL8</f>
        <v>-1.3269994359999941</v>
      </c>
      <c r="CU157" s="272">
        <f t="shared" ref="CU157:CU163" si="292">+CU8-CM8</f>
        <v>0.47991766599999153</v>
      </c>
      <c r="CV157" s="273">
        <f t="shared" ref="CV157:CV163" si="293">+CV8-CN8</f>
        <v>9.8879147214449858</v>
      </c>
      <c r="CW157" s="273">
        <f t="shared" ref="CW157:CW163" si="294">+CW8-CO8</f>
        <v>6.8629551546959817</v>
      </c>
      <c r="CX157" s="274">
        <f t="shared" ref="CX157:CX163" si="295">+CX8-CP8</f>
        <v>0.55366727134899918</v>
      </c>
      <c r="CY157" s="235"/>
      <c r="CZ157" s="544">
        <f t="shared" ref="CZ157:CZ180" si="296">+CZ8-CR8</f>
        <v>-1.3056957139999952</v>
      </c>
      <c r="DA157" s="270">
        <f t="shared" ref="DA157:DA163" si="297">+DA8-CS8</f>
        <v>-5.23221428100004</v>
      </c>
      <c r="DB157" s="271">
        <f t="shared" ref="DB157:DB163" si="298">+DB8-CT8</f>
        <v>-3.4993136370000002</v>
      </c>
      <c r="DC157" s="272">
        <f t="shared" ref="DC157:DC163" si="299">+DC8-CU8</f>
        <v>-1.9372973999999914</v>
      </c>
      <c r="DD157" s="273">
        <f t="shared" ref="DD157:DD163" si="300">+DD8-CV8</f>
        <v>-1.0161584463349982</v>
      </c>
      <c r="DE157" s="273">
        <f t="shared" ref="DE157:DE163" si="301">+DE8-CW8</f>
        <v>-1.7212436404219886</v>
      </c>
      <c r="DF157" s="274">
        <f t="shared" ref="DF157:DF163" si="302">+DF8-CX8</f>
        <v>0.99868498464400091</v>
      </c>
      <c r="DG157" s="235"/>
      <c r="DH157" s="544">
        <f t="shared" ref="DH157:DH180" si="303">+DH8-CZ8</f>
        <v>-0.68899292100000054</v>
      </c>
      <c r="DI157" s="270">
        <f t="shared" ref="DI157:DI163" si="304">+DI8-DA8</f>
        <v>0.45438642700003129</v>
      </c>
      <c r="DJ157" s="271">
        <f t="shared" ref="DJ157:DJ163" si="305">+DJ8-DB8</f>
        <v>0.11404872800000021</v>
      </c>
      <c r="DK157" s="272">
        <f t="shared" ref="DK157:DK163" si="306">+DK8-DC8</f>
        <v>5.7557479999985617E-3</v>
      </c>
      <c r="DL157" s="273">
        <f t="shared" ref="DL157:DL163" si="307">+DL8-DD8</f>
        <v>-11.422153979963014</v>
      </c>
      <c r="DM157" s="273">
        <f t="shared" ref="DM157:DM163" si="308">+DM8-DE8</f>
        <v>-7.1409484736279865</v>
      </c>
      <c r="DN157" s="274">
        <f t="shared" ref="DN157:DN163" si="309">+DN8-DF8</f>
        <v>-0.1172607692190013</v>
      </c>
      <c r="DO157" s="235"/>
      <c r="DP157" s="544">
        <f t="shared" ref="DP157:DP180" si="310">+DP8-DH8</f>
        <v>1.5844641198510985</v>
      </c>
      <c r="DQ157" s="433">
        <f t="shared" ref="DQ157:DQ163" si="311">+DQ8-DI8</f>
        <v>-3.9335429590000217</v>
      </c>
      <c r="DR157" s="434">
        <f t="shared" ref="DR157:DR163" si="312">+DR8-DJ8</f>
        <v>-0.51248249200000373</v>
      </c>
      <c r="DS157" s="435">
        <f t="shared" ref="DS157:DS163" si="313">+DS8-DK8</f>
        <v>1.655803266999996</v>
      </c>
      <c r="DT157" s="273">
        <f t="shared" ref="DT157:DT163" si="314">+DT8-DL8</f>
        <v>-0.81032246302601152</v>
      </c>
      <c r="DU157" s="273">
        <f t="shared" ref="DU157:DU163" si="315">+DU8-DM8</f>
        <v>0.66901928190699778</v>
      </c>
      <c r="DV157" s="274">
        <f t="shared" ref="DV157:DV163" si="316">+DV8-DN8</f>
        <v>-0.7077085289270002</v>
      </c>
      <c r="DW157" s="235"/>
      <c r="DX157" s="544">
        <f t="shared" ref="DX157:DX180" si="317">+DX8-DP8</f>
        <v>-0.61220545715099917</v>
      </c>
      <c r="DY157" s="433">
        <f t="shared" ref="DY157:DY163" si="318">+DY8-DQ8</f>
        <v>-2.0103489439999862</v>
      </c>
      <c r="DZ157" s="434">
        <f t="shared" ref="DZ157:DZ163" si="319">+DZ8-DR8</f>
        <v>-1.3889913689999958</v>
      </c>
      <c r="EA157" s="435">
        <f t="shared" ref="EA157:EA163" si="320">+EA8-DS8</f>
        <v>-0.66363048200000208</v>
      </c>
      <c r="EB157" s="273">
        <f t="shared" ref="EB157:EB163" si="321">+EB8-DT8</f>
        <v>11.293869231586996</v>
      </c>
      <c r="EC157" s="273">
        <f t="shared" ref="EC157:EC163" si="322">+EC8-DU8</f>
        <v>6.9001593879349912</v>
      </c>
      <c r="ED157" s="274">
        <f t="shared" ref="ED157:ED163" si="323">+ED8-DV8</f>
        <v>-0.48348047107299408</v>
      </c>
      <c r="EE157" s="235"/>
    </row>
    <row r="158" spans="1:135" ht="15.75" thickBot="1" x14ac:dyDescent="0.3">
      <c r="A158" s="139" t="s">
        <v>180</v>
      </c>
      <c r="B158" s="224" t="s">
        <v>230</v>
      </c>
      <c r="C158" s="613"/>
      <c r="D158" s="262" t="s">
        <v>208</v>
      </c>
      <c r="P158" s="617"/>
      <c r="Q158" s="6"/>
      <c r="R158" s="6"/>
      <c r="S158" s="6"/>
      <c r="T158" s="210"/>
      <c r="U158" s="210"/>
      <c r="V158" s="210"/>
      <c r="W158" s="235"/>
      <c r="X158" s="545">
        <f t="shared" si="237"/>
        <v>0</v>
      </c>
      <c r="Y158" s="275">
        <f t="shared" si="237"/>
        <v>-1.1802184720000355</v>
      </c>
      <c r="Z158" s="276">
        <f t="shared" si="238"/>
        <v>-1.0889875850000124</v>
      </c>
      <c r="AA158" s="277">
        <f t="shared" si="238"/>
        <v>-1.0692878479999877</v>
      </c>
      <c r="AB158" s="278">
        <f t="shared" si="238"/>
        <v>-1.2165670808279856</v>
      </c>
      <c r="AC158" s="278">
        <f t="shared" si="238"/>
        <v>-1.0975603381820065</v>
      </c>
      <c r="AD158" s="279">
        <f t="shared" si="238"/>
        <v>-1.0695467386290005</v>
      </c>
      <c r="AE158" s="235"/>
      <c r="AF158" s="545">
        <f t="shared" si="239"/>
        <v>0</v>
      </c>
      <c r="AG158" s="275">
        <f t="shared" si="239"/>
        <v>3.7423998380000398</v>
      </c>
      <c r="AH158" s="276">
        <f t="shared" si="239"/>
        <v>1.5638361299999985</v>
      </c>
      <c r="AI158" s="277">
        <f t="shared" si="239"/>
        <v>-11.170903576335007</v>
      </c>
      <c r="AJ158" s="278">
        <f t="shared" si="239"/>
        <v>2.3036938500169981</v>
      </c>
      <c r="AK158" s="278">
        <f t="shared" si="239"/>
        <v>-6.2760396527399962</v>
      </c>
      <c r="AL158" s="279">
        <f t="shared" si="239"/>
        <v>9.7624521630570058</v>
      </c>
      <c r="AM158" s="235"/>
      <c r="AN158" s="545">
        <f t="shared" si="240"/>
        <v>0</v>
      </c>
      <c r="AO158" s="275">
        <f t="shared" si="241"/>
        <v>-26.922687300000007</v>
      </c>
      <c r="AP158" s="276">
        <f t="shared" si="242"/>
        <v>-5.2312265649999858</v>
      </c>
      <c r="AQ158" s="277">
        <f t="shared" si="243"/>
        <v>6.9649398663350013</v>
      </c>
      <c r="AR158" s="278">
        <f t="shared" si="244"/>
        <v>2.3002791874790205</v>
      </c>
      <c r="AS158" s="278">
        <f t="shared" si="245"/>
        <v>-0.60945745277598462</v>
      </c>
      <c r="AT158" s="279">
        <f t="shared" si="246"/>
        <v>-9.3625026884890019</v>
      </c>
      <c r="AU158" s="235"/>
      <c r="AV158" s="545">
        <f t="shared" si="247"/>
        <v>0</v>
      </c>
      <c r="AW158" s="275">
        <f t="shared" si="248"/>
        <v>-1.8025884120000342</v>
      </c>
      <c r="AX158" s="276">
        <f t="shared" si="249"/>
        <v>-1.156516570000008</v>
      </c>
      <c r="AY158" s="277">
        <f t="shared" si="250"/>
        <v>-0.75866193299999907</v>
      </c>
      <c r="AZ158" s="278">
        <f t="shared" si="251"/>
        <v>-18.33131463821303</v>
      </c>
      <c r="BA158" s="278">
        <f t="shared" si="252"/>
        <v>-7.9361334910680057</v>
      </c>
      <c r="BB158" s="279">
        <f t="shared" si="253"/>
        <v>-3.7264629235060056</v>
      </c>
      <c r="BC158" s="235"/>
      <c r="BD158" s="545">
        <f t="shared" si="254"/>
        <v>0</v>
      </c>
      <c r="BE158" s="275">
        <f t="shared" si="255"/>
        <v>6.0049003199999902</v>
      </c>
      <c r="BF158" s="276">
        <f t="shared" si="256"/>
        <v>4.3094285690000049</v>
      </c>
      <c r="BG158" s="277">
        <f t="shared" si="257"/>
        <v>2.231154287999999</v>
      </c>
      <c r="BH158" s="278">
        <f t="shared" si="258"/>
        <v>5.7197593161540112</v>
      </c>
      <c r="BI158" s="278">
        <f t="shared" si="259"/>
        <v>5.7028293623999957</v>
      </c>
      <c r="BJ158" s="279">
        <f t="shared" si="260"/>
        <v>2.2673164430140105</v>
      </c>
      <c r="BK158" s="235"/>
      <c r="BL158" s="545">
        <f t="shared" si="261"/>
        <v>0</v>
      </c>
      <c r="BM158" s="275">
        <f t="shared" si="262"/>
        <v>6.5337769890000459</v>
      </c>
      <c r="BN158" s="276">
        <f t="shared" si="263"/>
        <v>4.6461030919999757</v>
      </c>
      <c r="BO158" s="277">
        <f t="shared" si="264"/>
        <v>2.3130978239999962</v>
      </c>
      <c r="BP158" s="278">
        <f t="shared" si="265"/>
        <v>20.341754720257995</v>
      </c>
      <c r="BQ158" s="278">
        <f t="shared" si="266"/>
        <v>10.915956149882987</v>
      </c>
      <c r="BR158" s="279">
        <f t="shared" si="267"/>
        <v>4.660934462535991</v>
      </c>
      <c r="BS158" s="235"/>
      <c r="BT158" s="545">
        <f t="shared" si="268"/>
        <v>0</v>
      </c>
      <c r="BU158" s="275">
        <f t="shared" si="269"/>
        <v>-5.3969926629999918</v>
      </c>
      <c r="BV158" s="276">
        <f t="shared" si="270"/>
        <v>-4.5820560339999759</v>
      </c>
      <c r="BW158" s="277">
        <f t="shared" si="271"/>
        <v>-2.6599660400000005</v>
      </c>
      <c r="BX158" s="278">
        <f t="shared" si="272"/>
        <v>-8.1203691307962345E-2</v>
      </c>
      <c r="BY158" s="278">
        <f t="shared" si="273"/>
        <v>-0.61905503548899787</v>
      </c>
      <c r="BZ158" s="279">
        <f t="shared" si="274"/>
        <v>-0.75297998871700145</v>
      </c>
      <c r="CA158" s="235"/>
      <c r="CB158" s="545">
        <f t="shared" si="275"/>
        <v>0</v>
      </c>
      <c r="CC158" s="275">
        <f t="shared" si="276"/>
        <v>-2.1568805420000103</v>
      </c>
      <c r="CD158" s="276">
        <f t="shared" si="277"/>
        <v>-0.74475789900000677</v>
      </c>
      <c r="CE158" s="277">
        <f t="shared" si="278"/>
        <v>1.4284714310000055</v>
      </c>
      <c r="CF158" s="278">
        <f t="shared" si="279"/>
        <v>-14.661204023733035</v>
      </c>
      <c r="CG158" s="278">
        <f t="shared" si="280"/>
        <v>-9.3980204484659851</v>
      </c>
      <c r="CH158" s="279">
        <f t="shared" si="281"/>
        <v>-0.44151100223800199</v>
      </c>
      <c r="CI158" s="235"/>
      <c r="CJ158" s="545">
        <f t="shared" si="282"/>
        <v>0</v>
      </c>
      <c r="CK158" s="275">
        <f t="shared" si="283"/>
        <v>-16.598833992000039</v>
      </c>
      <c r="CL158" s="276">
        <f t="shared" si="284"/>
        <v>-12.770737658000002</v>
      </c>
      <c r="CM158" s="277">
        <f t="shared" si="285"/>
        <v>-6.7656700920000077</v>
      </c>
      <c r="CN158" s="278">
        <f t="shared" si="286"/>
        <v>-10.443459821467968</v>
      </c>
      <c r="CO158" s="278">
        <f t="shared" si="287"/>
        <v>-5.1628186189579992</v>
      </c>
      <c r="CP158" s="279">
        <f t="shared" si="288"/>
        <v>-6.0443163670939981</v>
      </c>
      <c r="CQ158" s="235"/>
      <c r="CR158" s="545">
        <f t="shared" si="289"/>
        <v>0</v>
      </c>
      <c r="CS158" s="275">
        <f t="shared" si="290"/>
        <v>-3.6024799519999533</v>
      </c>
      <c r="CT158" s="276">
        <f t="shared" si="291"/>
        <v>-1.8317835959999798</v>
      </c>
      <c r="CU158" s="277">
        <f t="shared" si="292"/>
        <v>0.55924178700000482</v>
      </c>
      <c r="CV158" s="278">
        <f t="shared" si="293"/>
        <v>9.8879147214449858</v>
      </c>
      <c r="CW158" s="278">
        <f t="shared" si="294"/>
        <v>6.8629551546959817</v>
      </c>
      <c r="CX158" s="279">
        <f t="shared" si="295"/>
        <v>0.55366727134899918</v>
      </c>
      <c r="CY158" s="235"/>
      <c r="CZ158" s="545">
        <f t="shared" si="296"/>
        <v>0</v>
      </c>
      <c r="DA158" s="275">
        <f t="shared" si="297"/>
        <v>-4.5392413480000187</v>
      </c>
      <c r="DB158" s="276">
        <f t="shared" si="298"/>
        <v>-3.2874822250000193</v>
      </c>
      <c r="DC158" s="277">
        <f t="shared" si="299"/>
        <v>-1.7705509630000051</v>
      </c>
      <c r="DD158" s="278">
        <f t="shared" si="300"/>
        <v>-1.0161584463349982</v>
      </c>
      <c r="DE158" s="278">
        <f t="shared" si="301"/>
        <v>-1.7212436404219886</v>
      </c>
      <c r="DF158" s="279">
        <f t="shared" si="302"/>
        <v>0.99868498464400091</v>
      </c>
      <c r="DG158" s="235"/>
      <c r="DH158" s="545">
        <f t="shared" si="303"/>
        <v>0</v>
      </c>
      <c r="DI158" s="275">
        <f t="shared" si="304"/>
        <v>2.2096299069999645</v>
      </c>
      <c r="DJ158" s="276">
        <f t="shared" si="305"/>
        <v>1.1571542700000066</v>
      </c>
      <c r="DK158" s="277">
        <f t="shared" si="306"/>
        <v>-0.2106566799999996</v>
      </c>
      <c r="DL158" s="278">
        <f t="shared" si="307"/>
        <v>-11.422153979963014</v>
      </c>
      <c r="DM158" s="278">
        <f t="shared" si="308"/>
        <v>-7.1409484736279865</v>
      </c>
      <c r="DN158" s="279">
        <f t="shared" si="309"/>
        <v>-0.1172607692190013</v>
      </c>
      <c r="DO158" s="235"/>
      <c r="DP158" s="545">
        <f t="shared" si="310"/>
        <v>0</v>
      </c>
      <c r="DQ158" s="436">
        <f t="shared" si="311"/>
        <v>3.6660309980000534</v>
      </c>
      <c r="DR158" s="437">
        <f t="shared" si="312"/>
        <v>2.8552256629999988</v>
      </c>
      <c r="DS158" s="438">
        <f t="shared" si="313"/>
        <v>1.8810055630000022</v>
      </c>
      <c r="DT158" s="278">
        <f t="shared" si="314"/>
        <v>-0.81032246302601152</v>
      </c>
      <c r="DU158" s="278">
        <f t="shared" si="315"/>
        <v>0.66901928190699778</v>
      </c>
      <c r="DV158" s="279">
        <f t="shared" si="316"/>
        <v>-0.7077085289270002</v>
      </c>
      <c r="DW158" s="235"/>
      <c r="DX158" s="545">
        <f t="shared" si="317"/>
        <v>0</v>
      </c>
      <c r="DY158" s="436">
        <f t="shared" si="318"/>
        <v>-1.3941451820000452</v>
      </c>
      <c r="DZ158" s="437">
        <f t="shared" si="319"/>
        <v>-1.068948325000008</v>
      </c>
      <c r="EA158" s="438">
        <f t="shared" si="320"/>
        <v>-0.87907117199999618</v>
      </c>
      <c r="EB158" s="278">
        <f t="shared" si="321"/>
        <v>11.293869231586996</v>
      </c>
      <c r="EC158" s="278">
        <f t="shared" si="322"/>
        <v>6.9001593879349912</v>
      </c>
      <c r="ED158" s="279">
        <f t="shared" si="323"/>
        <v>-0.48348047107299408</v>
      </c>
      <c r="EE158" s="235"/>
    </row>
    <row r="159" spans="1:135" ht="15.75" thickBot="1" x14ac:dyDescent="0.3">
      <c r="A159" s="139" t="s">
        <v>181</v>
      </c>
      <c r="B159" s="224" t="s">
        <v>231</v>
      </c>
      <c r="C159" s="613"/>
      <c r="D159" s="262" t="s">
        <v>208</v>
      </c>
      <c r="P159" s="617"/>
      <c r="Q159" s="6"/>
      <c r="R159" s="6"/>
      <c r="S159" s="6"/>
      <c r="T159" s="210"/>
      <c r="U159" s="210"/>
      <c r="V159" s="210"/>
      <c r="W159" s="235"/>
      <c r="X159" s="545">
        <f t="shared" si="237"/>
        <v>0</v>
      </c>
      <c r="Y159" s="275">
        <f t="shared" si="237"/>
        <v>-1.1834983150000085</v>
      </c>
      <c r="Z159" s="276">
        <f t="shared" si="238"/>
        <v>-1.0881083499999704</v>
      </c>
      <c r="AA159" s="277">
        <f t="shared" si="238"/>
        <v>-1.0713514809999936</v>
      </c>
      <c r="AB159" s="278">
        <f t="shared" si="238"/>
        <v>-1.2165670808279856</v>
      </c>
      <c r="AC159" s="278">
        <f t="shared" si="238"/>
        <v>-1.0975603381820065</v>
      </c>
      <c r="AD159" s="279">
        <f t="shared" si="238"/>
        <v>-1.0695467386290005</v>
      </c>
      <c r="AE159" s="235"/>
      <c r="AF159" s="545">
        <f t="shared" si="239"/>
        <v>0</v>
      </c>
      <c r="AG159" s="275">
        <f t="shared" si="239"/>
        <v>2.1386335409999901</v>
      </c>
      <c r="AH159" s="276">
        <f t="shared" si="239"/>
        <v>1.2483478549999631</v>
      </c>
      <c r="AI159" s="277">
        <f t="shared" si="239"/>
        <v>-19.706156341335003</v>
      </c>
      <c r="AJ159" s="278">
        <f t="shared" si="239"/>
        <v>2.3036938500169981</v>
      </c>
      <c r="AK159" s="278">
        <f t="shared" si="239"/>
        <v>-6.2760396527399962</v>
      </c>
      <c r="AL159" s="279">
        <f t="shared" si="239"/>
        <v>18.305184406057009</v>
      </c>
      <c r="AM159" s="235"/>
      <c r="AN159" s="545">
        <f t="shared" si="240"/>
        <v>0</v>
      </c>
      <c r="AO159" s="275">
        <f t="shared" si="241"/>
        <v>5.7420637139999826</v>
      </c>
      <c r="AP159" s="276">
        <f t="shared" si="242"/>
        <v>4.3042126090000465</v>
      </c>
      <c r="AQ159" s="277">
        <f t="shared" si="243"/>
        <v>20.477402480335002</v>
      </c>
      <c r="AR159" s="278">
        <f t="shared" si="244"/>
        <v>2.3002791874790205</v>
      </c>
      <c r="AS159" s="278">
        <f t="shared" si="245"/>
        <v>-0.60945745277598462</v>
      </c>
      <c r="AT159" s="279">
        <f t="shared" si="246"/>
        <v>-17.905234931489005</v>
      </c>
      <c r="AU159" s="235"/>
      <c r="AV159" s="545">
        <f t="shared" si="247"/>
        <v>0</v>
      </c>
      <c r="AW159" s="275">
        <f t="shared" si="248"/>
        <v>-3.1570341039999903</v>
      </c>
      <c r="AX159" s="276">
        <f t="shared" si="249"/>
        <v>-2.4425390630000265</v>
      </c>
      <c r="AY159" s="277">
        <f t="shared" si="250"/>
        <v>-1.1848872949999958</v>
      </c>
      <c r="AZ159" s="278">
        <f t="shared" si="251"/>
        <v>-18.33131463821303</v>
      </c>
      <c r="BA159" s="278">
        <f t="shared" si="252"/>
        <v>-7.9361334910680057</v>
      </c>
      <c r="BB159" s="279">
        <f t="shared" si="253"/>
        <v>-3.7264629235060056</v>
      </c>
      <c r="BC159" s="235"/>
      <c r="BD159" s="545">
        <f t="shared" si="254"/>
        <v>0</v>
      </c>
      <c r="BE159" s="275">
        <f t="shared" si="255"/>
        <v>5.7457835970000133</v>
      </c>
      <c r="BF159" s="276">
        <f t="shared" si="256"/>
        <v>4.5851158579999947</v>
      </c>
      <c r="BG159" s="277">
        <f t="shared" si="257"/>
        <v>2.4326119539999951</v>
      </c>
      <c r="BH159" s="278">
        <f t="shared" si="258"/>
        <v>5.7197593161540112</v>
      </c>
      <c r="BI159" s="278">
        <f t="shared" si="259"/>
        <v>5.7028293623999957</v>
      </c>
      <c r="BJ159" s="279">
        <f t="shared" si="260"/>
        <v>2.2673164430140105</v>
      </c>
      <c r="BK159" s="235"/>
      <c r="BL159" s="545">
        <f t="shared" si="261"/>
        <v>0</v>
      </c>
      <c r="BM159" s="275">
        <f t="shared" si="262"/>
        <v>6.2424441339999817</v>
      </c>
      <c r="BN159" s="276">
        <f t="shared" si="263"/>
        <v>4.8889531300000044</v>
      </c>
      <c r="BO159" s="277">
        <f t="shared" si="264"/>
        <v>2.3621103750000003</v>
      </c>
      <c r="BP159" s="278">
        <f t="shared" si="265"/>
        <v>20.341754720257995</v>
      </c>
      <c r="BQ159" s="278">
        <f t="shared" si="266"/>
        <v>10.915956149882987</v>
      </c>
      <c r="BR159" s="279">
        <f t="shared" si="267"/>
        <v>4.660934462535991</v>
      </c>
      <c r="BS159" s="235"/>
      <c r="BT159" s="545">
        <f t="shared" si="268"/>
        <v>0</v>
      </c>
      <c r="BU159" s="275">
        <f t="shared" si="269"/>
        <v>-2.5306497149999814</v>
      </c>
      <c r="BV159" s="276">
        <f t="shared" si="270"/>
        <v>-3.6317218450000155</v>
      </c>
      <c r="BW159" s="277">
        <f t="shared" si="271"/>
        <v>-1.3135464150000047</v>
      </c>
      <c r="BX159" s="278">
        <f t="shared" si="272"/>
        <v>-8.1203691307962345E-2</v>
      </c>
      <c r="BY159" s="278">
        <f t="shared" si="273"/>
        <v>-0.61905503548899787</v>
      </c>
      <c r="BZ159" s="279">
        <f t="shared" si="274"/>
        <v>-0.75297998871700145</v>
      </c>
      <c r="CA159" s="235"/>
      <c r="CB159" s="545">
        <f t="shared" si="275"/>
        <v>0</v>
      </c>
      <c r="CC159" s="275">
        <f t="shared" si="276"/>
        <v>-2.0904650900000092</v>
      </c>
      <c r="CD159" s="276">
        <f t="shared" si="277"/>
        <v>-1.0944783789999519</v>
      </c>
      <c r="CE159" s="277">
        <f t="shared" si="278"/>
        <v>1.158161604</v>
      </c>
      <c r="CF159" s="278">
        <f t="shared" si="279"/>
        <v>-14.661204023733035</v>
      </c>
      <c r="CG159" s="278">
        <f t="shared" si="280"/>
        <v>-9.3980204484659851</v>
      </c>
      <c r="CH159" s="279">
        <f t="shared" si="281"/>
        <v>-0.44151100223800199</v>
      </c>
      <c r="CI159" s="235"/>
      <c r="CJ159" s="545">
        <f t="shared" si="282"/>
        <v>0</v>
      </c>
      <c r="CK159" s="275">
        <f t="shared" si="283"/>
        <v>-6.2275728640000239</v>
      </c>
      <c r="CL159" s="276">
        <f t="shared" si="284"/>
        <v>-5.2066360980000468</v>
      </c>
      <c r="CM159" s="277">
        <f t="shared" si="285"/>
        <v>-3.7440589029999956</v>
      </c>
      <c r="CN159" s="278">
        <f t="shared" si="286"/>
        <v>-10.443459821467968</v>
      </c>
      <c r="CO159" s="278">
        <f t="shared" si="287"/>
        <v>-5.1628186189579992</v>
      </c>
      <c r="CP159" s="279">
        <f t="shared" si="288"/>
        <v>-6.0443163670939981</v>
      </c>
      <c r="CQ159" s="235"/>
      <c r="CR159" s="545">
        <f t="shared" si="289"/>
        <v>0</v>
      </c>
      <c r="CS159" s="275">
        <f t="shared" si="290"/>
        <v>-3.6992712379999944</v>
      </c>
      <c r="CT159" s="276">
        <f t="shared" si="291"/>
        <v>-2.4423758909999833</v>
      </c>
      <c r="CU159" s="277">
        <f t="shared" si="292"/>
        <v>0.1421353019999998</v>
      </c>
      <c r="CV159" s="278">
        <f t="shared" si="293"/>
        <v>9.8879147214449858</v>
      </c>
      <c r="CW159" s="278">
        <f t="shared" si="294"/>
        <v>6.8629551546959817</v>
      </c>
      <c r="CX159" s="279">
        <f t="shared" si="295"/>
        <v>0.55366727134899918</v>
      </c>
      <c r="CY159" s="235"/>
      <c r="CZ159" s="545">
        <f t="shared" si="296"/>
        <v>0</v>
      </c>
      <c r="DA159" s="275">
        <f t="shared" si="297"/>
        <v>0.92901923400000896</v>
      </c>
      <c r="DB159" s="276">
        <f t="shared" si="298"/>
        <v>-3.9590411539999764</v>
      </c>
      <c r="DC159" s="277">
        <f t="shared" si="299"/>
        <v>-1.9697262720000026</v>
      </c>
      <c r="DD159" s="278">
        <f t="shared" si="300"/>
        <v>-1.0161584463349982</v>
      </c>
      <c r="DE159" s="278">
        <f t="shared" si="301"/>
        <v>-1.7212436404219886</v>
      </c>
      <c r="DF159" s="279">
        <f t="shared" si="302"/>
        <v>0.99868498464400091</v>
      </c>
      <c r="DG159" s="235"/>
      <c r="DH159" s="545">
        <f t="shared" si="303"/>
        <v>0</v>
      </c>
      <c r="DI159" s="275">
        <f t="shared" si="304"/>
        <v>8.3156315169999857</v>
      </c>
      <c r="DJ159" s="276">
        <f t="shared" si="305"/>
        <v>0.92286627799995813</v>
      </c>
      <c r="DK159" s="277">
        <f t="shared" si="306"/>
        <v>-3.8973533000003613E-2</v>
      </c>
      <c r="DL159" s="278">
        <f t="shared" si="307"/>
        <v>-11.422153979963014</v>
      </c>
      <c r="DM159" s="278">
        <f t="shared" si="308"/>
        <v>-7.1409484736279865</v>
      </c>
      <c r="DN159" s="279">
        <f t="shared" si="309"/>
        <v>-0.1172607692190013</v>
      </c>
      <c r="DO159" s="235"/>
      <c r="DP159" s="545">
        <f t="shared" si="310"/>
        <v>0</v>
      </c>
      <c r="DQ159" s="436">
        <f t="shared" si="311"/>
        <v>3.5426494060000095</v>
      </c>
      <c r="DR159" s="437">
        <f t="shared" si="312"/>
        <v>2.9438703069999974</v>
      </c>
      <c r="DS159" s="438">
        <f t="shared" si="313"/>
        <v>2.1039488970000093</v>
      </c>
      <c r="DT159" s="278">
        <f t="shared" si="314"/>
        <v>-0.81032246302601152</v>
      </c>
      <c r="DU159" s="278">
        <f t="shared" si="315"/>
        <v>0.66901928190699778</v>
      </c>
      <c r="DV159" s="279">
        <f t="shared" si="316"/>
        <v>-0.7077085289270002</v>
      </c>
      <c r="DW159" s="235"/>
      <c r="DX159" s="545">
        <f t="shared" si="317"/>
        <v>0</v>
      </c>
      <c r="DY159" s="436">
        <f t="shared" si="318"/>
        <v>8.0699099530000353</v>
      </c>
      <c r="DZ159" s="437">
        <f t="shared" si="319"/>
        <v>-0.61611978700000236</v>
      </c>
      <c r="EA159" s="438">
        <f t="shared" si="320"/>
        <v>-0.69662160500000425</v>
      </c>
      <c r="EB159" s="278">
        <f t="shared" si="321"/>
        <v>11.293869231586996</v>
      </c>
      <c r="EC159" s="278">
        <f t="shared" si="322"/>
        <v>6.9001593879349912</v>
      </c>
      <c r="ED159" s="279">
        <f t="shared" si="323"/>
        <v>-0.48348047107299408</v>
      </c>
      <c r="EE159" s="235"/>
    </row>
    <row r="160" spans="1:135" ht="15.75" thickBot="1" x14ac:dyDescent="0.3">
      <c r="A160" s="139" t="s">
        <v>182</v>
      </c>
      <c r="B160" s="224" t="s">
        <v>232</v>
      </c>
      <c r="C160" s="613"/>
      <c r="D160" s="262" t="s">
        <v>208</v>
      </c>
      <c r="P160" s="617"/>
      <c r="Q160" s="6"/>
      <c r="R160" s="6"/>
      <c r="S160" s="6"/>
      <c r="T160" s="206"/>
      <c r="U160" s="206"/>
      <c r="V160" s="206"/>
      <c r="W160" s="235"/>
      <c r="X160" s="545">
        <f t="shared" si="237"/>
        <v>0</v>
      </c>
      <c r="Y160" s="275">
        <f t="shared" si="237"/>
        <v>-1.1718400940000038</v>
      </c>
      <c r="Z160" s="276">
        <f t="shared" si="238"/>
        <v>-1.0786788059999992</v>
      </c>
      <c r="AA160" s="277">
        <f t="shared" si="238"/>
        <v>-1.0703729800000019</v>
      </c>
      <c r="AB160" s="280">
        <f t="shared" si="238"/>
        <v>-1.2165670808279856</v>
      </c>
      <c r="AC160" s="280">
        <f t="shared" si="238"/>
        <v>-1.0975603381820065</v>
      </c>
      <c r="AD160" s="281">
        <f t="shared" si="238"/>
        <v>-1.0695467386290005</v>
      </c>
      <c r="AE160" s="235"/>
      <c r="AF160" s="545">
        <f t="shared" si="239"/>
        <v>0</v>
      </c>
      <c r="AG160" s="275">
        <f t="shared" si="239"/>
        <v>0.47041022100000873</v>
      </c>
      <c r="AH160" s="276">
        <f t="shared" si="239"/>
        <v>-0.25792477799998892</v>
      </c>
      <c r="AI160" s="277">
        <f t="shared" si="239"/>
        <v>11.340533815664998</v>
      </c>
      <c r="AJ160" s="280">
        <f t="shared" si="239"/>
        <v>2.3036938500169981</v>
      </c>
      <c r="AK160" s="280">
        <f t="shared" si="239"/>
        <v>-6.2760396527399962</v>
      </c>
      <c r="AL160" s="281">
        <f t="shared" si="239"/>
        <v>-13.173529394943003</v>
      </c>
      <c r="AM160" s="235"/>
      <c r="AN160" s="545">
        <f t="shared" si="240"/>
        <v>0</v>
      </c>
      <c r="AO160" s="275">
        <f t="shared" si="241"/>
        <v>3.5412767479999729</v>
      </c>
      <c r="AP160" s="276">
        <f t="shared" si="242"/>
        <v>2.3585109339999804</v>
      </c>
      <c r="AQ160" s="277">
        <f t="shared" si="243"/>
        <v>-11.580937441665</v>
      </c>
      <c r="AR160" s="280">
        <f t="shared" si="244"/>
        <v>2.3002791874790205</v>
      </c>
      <c r="AS160" s="280">
        <f t="shared" si="245"/>
        <v>-0.60945745277598462</v>
      </c>
      <c r="AT160" s="281">
        <f t="shared" si="246"/>
        <v>13.573478869511007</v>
      </c>
      <c r="AU160" s="235"/>
      <c r="AV160" s="545">
        <f t="shared" si="247"/>
        <v>0</v>
      </c>
      <c r="AW160" s="275">
        <f t="shared" si="248"/>
        <v>-2.3239662239999745</v>
      </c>
      <c r="AX160" s="276">
        <f t="shared" si="249"/>
        <v>-1.624772097999994</v>
      </c>
      <c r="AY160" s="277">
        <f t="shared" si="250"/>
        <v>-0.97242135899999482</v>
      </c>
      <c r="AZ160" s="280">
        <f t="shared" si="251"/>
        <v>-18.33131463821303</v>
      </c>
      <c r="BA160" s="280">
        <f t="shared" si="252"/>
        <v>-7.9361334910680057</v>
      </c>
      <c r="BB160" s="281">
        <f t="shared" si="253"/>
        <v>-3.7264629235060056</v>
      </c>
      <c r="BC160" s="235"/>
      <c r="BD160" s="545">
        <f t="shared" si="254"/>
        <v>0</v>
      </c>
      <c r="BE160" s="275">
        <f t="shared" si="255"/>
        <v>3.9588194909999856</v>
      </c>
      <c r="BF160" s="276">
        <f t="shared" si="256"/>
        <v>2.9501146419999884</v>
      </c>
      <c r="BG160" s="277">
        <f t="shared" si="257"/>
        <v>2.0625344609999985</v>
      </c>
      <c r="BH160" s="280">
        <f t="shared" si="258"/>
        <v>5.7197593161540112</v>
      </c>
      <c r="BI160" s="280">
        <f t="shared" si="259"/>
        <v>5.7028293623999957</v>
      </c>
      <c r="BJ160" s="281">
        <f t="shared" si="260"/>
        <v>2.2673164430140105</v>
      </c>
      <c r="BK160" s="235"/>
      <c r="BL160" s="545">
        <f t="shared" si="261"/>
        <v>0</v>
      </c>
      <c r="BM160" s="275">
        <f t="shared" si="262"/>
        <v>4.0950917190000098</v>
      </c>
      <c r="BN160" s="276">
        <f t="shared" si="263"/>
        <v>3.0243643440000199</v>
      </c>
      <c r="BO160" s="277">
        <f t="shared" si="264"/>
        <v>1.874223071000003</v>
      </c>
      <c r="BP160" s="280">
        <f t="shared" si="265"/>
        <v>20.341754720257995</v>
      </c>
      <c r="BQ160" s="280">
        <f t="shared" si="266"/>
        <v>10.915956149882987</v>
      </c>
      <c r="BR160" s="281">
        <f t="shared" si="267"/>
        <v>4.660934462535991</v>
      </c>
      <c r="BS160" s="235"/>
      <c r="BT160" s="545">
        <f t="shared" si="268"/>
        <v>0</v>
      </c>
      <c r="BU160" s="275">
        <f t="shared" si="269"/>
        <v>-5.7934112530000164</v>
      </c>
      <c r="BV160" s="276">
        <f t="shared" si="270"/>
        <v>-3.6460549640000011</v>
      </c>
      <c r="BW160" s="277">
        <f t="shared" si="271"/>
        <v>-5.0326312040000118</v>
      </c>
      <c r="BX160" s="280">
        <f t="shared" si="272"/>
        <v>-8.1203691307962345E-2</v>
      </c>
      <c r="BY160" s="280">
        <f t="shared" si="273"/>
        <v>-0.61905503548899787</v>
      </c>
      <c r="BZ160" s="281">
        <f t="shared" si="274"/>
        <v>-0.75297998871700145</v>
      </c>
      <c r="CA160" s="235"/>
      <c r="CB160" s="545">
        <f t="shared" si="275"/>
        <v>0</v>
      </c>
      <c r="CC160" s="275">
        <f t="shared" si="276"/>
        <v>-0.14739518299998622</v>
      </c>
      <c r="CD160" s="276">
        <f t="shared" si="277"/>
        <v>0.60810225399998785</v>
      </c>
      <c r="CE160" s="277">
        <f t="shared" si="278"/>
        <v>1.6141404510000115</v>
      </c>
      <c r="CF160" s="280">
        <f t="shared" si="279"/>
        <v>-14.661204023733035</v>
      </c>
      <c r="CG160" s="280">
        <f t="shared" si="280"/>
        <v>-9.3980204484659851</v>
      </c>
      <c r="CH160" s="281">
        <f t="shared" si="281"/>
        <v>-0.44151100223800199</v>
      </c>
      <c r="CI160" s="235"/>
      <c r="CJ160" s="545">
        <f t="shared" si="282"/>
        <v>0</v>
      </c>
      <c r="CK160" s="275">
        <f t="shared" si="283"/>
        <v>-5.2110575229999938</v>
      </c>
      <c r="CL160" s="276">
        <f t="shared" si="284"/>
        <v>-4.245842931999988</v>
      </c>
      <c r="CM160" s="277">
        <f t="shared" si="285"/>
        <v>-3.563704804000011</v>
      </c>
      <c r="CN160" s="280">
        <f t="shared" si="286"/>
        <v>-10.443459821467968</v>
      </c>
      <c r="CO160" s="280">
        <f t="shared" si="287"/>
        <v>-5.1628186189579992</v>
      </c>
      <c r="CP160" s="281">
        <f t="shared" si="288"/>
        <v>-6.0443163670939981</v>
      </c>
      <c r="CQ160" s="235"/>
      <c r="CR160" s="545">
        <f t="shared" si="289"/>
        <v>0</v>
      </c>
      <c r="CS160" s="275">
        <f t="shared" si="290"/>
        <v>-1.7929104820000248</v>
      </c>
      <c r="CT160" s="276">
        <f t="shared" si="291"/>
        <v>-0.6813203279999982</v>
      </c>
      <c r="CU160" s="277">
        <f t="shared" si="292"/>
        <v>0.75262224800000865</v>
      </c>
      <c r="CV160" s="280">
        <f t="shared" si="293"/>
        <v>9.8879147214449858</v>
      </c>
      <c r="CW160" s="280">
        <f t="shared" si="294"/>
        <v>6.8629551546959817</v>
      </c>
      <c r="CX160" s="281">
        <f t="shared" si="295"/>
        <v>0.55366727134899918</v>
      </c>
      <c r="CY160" s="235"/>
      <c r="CZ160" s="545">
        <f t="shared" si="296"/>
        <v>0</v>
      </c>
      <c r="DA160" s="275">
        <f t="shared" si="297"/>
        <v>-3.6455816169999764</v>
      </c>
      <c r="DB160" s="276">
        <f t="shared" si="298"/>
        <v>-2.6557609220000131</v>
      </c>
      <c r="DC160" s="277">
        <f t="shared" si="299"/>
        <v>-1.6557682899999975</v>
      </c>
      <c r="DD160" s="280">
        <f t="shared" si="300"/>
        <v>-1.0161584463349982</v>
      </c>
      <c r="DE160" s="280">
        <f t="shared" si="301"/>
        <v>-1.7212436404219886</v>
      </c>
      <c r="DF160" s="281">
        <f t="shared" si="302"/>
        <v>0.99868498464400091</v>
      </c>
      <c r="DG160" s="235"/>
      <c r="DH160" s="545">
        <f t="shared" si="303"/>
        <v>0</v>
      </c>
      <c r="DI160" s="275">
        <f t="shared" si="304"/>
        <v>0.40895504099998448</v>
      </c>
      <c r="DJ160" s="276">
        <f t="shared" si="305"/>
        <v>8.5396461000016188E-2</v>
      </c>
      <c r="DK160" s="277">
        <f t="shared" si="306"/>
        <v>-0.41399974700000541</v>
      </c>
      <c r="DL160" s="280">
        <f t="shared" si="307"/>
        <v>-11.422153979963014</v>
      </c>
      <c r="DM160" s="280">
        <f t="shared" si="308"/>
        <v>-7.1409484736279865</v>
      </c>
      <c r="DN160" s="281">
        <f t="shared" si="309"/>
        <v>-0.1172607692190013</v>
      </c>
      <c r="DO160" s="235"/>
      <c r="DP160" s="545">
        <f t="shared" si="310"/>
        <v>0</v>
      </c>
      <c r="DQ160" s="436">
        <f t="shared" si="311"/>
        <v>2.5443164019999926</v>
      </c>
      <c r="DR160" s="437">
        <f t="shared" si="312"/>
        <v>2.1491329379999797</v>
      </c>
      <c r="DS160" s="438">
        <f t="shared" si="313"/>
        <v>1.730749197999998</v>
      </c>
      <c r="DT160" s="280">
        <f t="shared" si="314"/>
        <v>-0.81032246302601152</v>
      </c>
      <c r="DU160" s="280">
        <f t="shared" si="315"/>
        <v>0.66901928190699778</v>
      </c>
      <c r="DV160" s="281">
        <f t="shared" si="316"/>
        <v>-0.7077085289270002</v>
      </c>
      <c r="DW160" s="235"/>
      <c r="DX160" s="545">
        <f t="shared" si="317"/>
        <v>0</v>
      </c>
      <c r="DY160" s="436">
        <f t="shared" si="318"/>
        <v>-1.2423186439999938</v>
      </c>
      <c r="DZ160" s="437">
        <f t="shared" si="319"/>
        <v>-0.93354666400000497</v>
      </c>
      <c r="EA160" s="438">
        <f t="shared" si="320"/>
        <v>-0.79920050299999446</v>
      </c>
      <c r="EB160" s="280">
        <f t="shared" si="321"/>
        <v>11.293869231586996</v>
      </c>
      <c r="EC160" s="280">
        <f t="shared" si="322"/>
        <v>6.9001593879349912</v>
      </c>
      <c r="ED160" s="281">
        <f t="shared" si="323"/>
        <v>-0.48348047107299408</v>
      </c>
      <c r="EE160" s="235"/>
    </row>
    <row r="161" spans="1:135" ht="15.75" thickBot="1" x14ac:dyDescent="0.3">
      <c r="A161" s="139" t="s">
        <v>183</v>
      </c>
      <c r="B161" s="224" t="s">
        <v>233</v>
      </c>
      <c r="C161" s="613"/>
      <c r="D161" s="262" t="s">
        <v>208</v>
      </c>
      <c r="P161" s="617"/>
      <c r="Q161" s="6"/>
      <c r="R161" s="6"/>
      <c r="S161" s="6"/>
      <c r="T161" s="210"/>
      <c r="U161" s="210"/>
      <c r="V161" s="210"/>
      <c r="W161" s="235"/>
      <c r="X161" s="545">
        <f t="shared" si="237"/>
        <v>0</v>
      </c>
      <c r="Y161" s="275">
        <f t="shared" si="237"/>
        <v>-1.1970095249999986</v>
      </c>
      <c r="Z161" s="276">
        <f t="shared" si="238"/>
        <v>-1.0724008340000069</v>
      </c>
      <c r="AA161" s="277">
        <f t="shared" si="238"/>
        <v>-1.064916592000003</v>
      </c>
      <c r="AB161" s="278">
        <f t="shared" si="238"/>
        <v>-1.2165670808279856</v>
      </c>
      <c r="AC161" s="278">
        <f t="shared" si="238"/>
        <v>-1.0975603381820065</v>
      </c>
      <c r="AD161" s="279">
        <f t="shared" si="238"/>
        <v>-1.0695467386290005</v>
      </c>
      <c r="AE161" s="235"/>
      <c r="AF161" s="545">
        <f t="shared" si="239"/>
        <v>0</v>
      </c>
      <c r="AG161" s="275">
        <f t="shared" si="239"/>
        <v>-29.069435610000028</v>
      </c>
      <c r="AH161" s="276">
        <f t="shared" si="239"/>
        <v>-18.183502597</v>
      </c>
      <c r="AI161" s="277">
        <f t="shared" si="239"/>
        <v>-0.42394267133499852</v>
      </c>
      <c r="AJ161" s="278">
        <f t="shared" si="239"/>
        <v>2.3036938500169981</v>
      </c>
      <c r="AK161" s="278">
        <f t="shared" si="239"/>
        <v>-6.2760396527399962</v>
      </c>
      <c r="AL161" s="279">
        <f t="shared" si="239"/>
        <v>-5.5995308669429988</v>
      </c>
      <c r="AM161" s="235"/>
      <c r="AN161" s="545">
        <f t="shared" si="240"/>
        <v>0</v>
      </c>
      <c r="AO161" s="275">
        <f t="shared" si="241"/>
        <v>4.6368937870000195</v>
      </c>
      <c r="AP161" s="276">
        <f t="shared" si="242"/>
        <v>2.9533694639999908</v>
      </c>
      <c r="AQ161" s="277">
        <f t="shared" si="243"/>
        <v>-3.7538710086650013</v>
      </c>
      <c r="AR161" s="278">
        <f t="shared" si="244"/>
        <v>2.3002791874790205</v>
      </c>
      <c r="AS161" s="278">
        <f t="shared" si="245"/>
        <v>-0.60945745277598462</v>
      </c>
      <c r="AT161" s="279">
        <f t="shared" si="246"/>
        <v>5.9994803415110027</v>
      </c>
      <c r="AU161" s="235"/>
      <c r="AV161" s="545">
        <f t="shared" si="247"/>
        <v>0</v>
      </c>
      <c r="AW161" s="275">
        <f t="shared" si="248"/>
        <v>-2.3990480059999868</v>
      </c>
      <c r="AX161" s="276">
        <f t="shared" si="249"/>
        <v>-1.6797005739999804</v>
      </c>
      <c r="AY161" s="277">
        <f t="shared" si="250"/>
        <v>-0.8565242269999942</v>
      </c>
      <c r="AZ161" s="278">
        <f t="shared" si="251"/>
        <v>-18.33131463821303</v>
      </c>
      <c r="BA161" s="278">
        <f t="shared" si="252"/>
        <v>-7.9361334910680057</v>
      </c>
      <c r="BB161" s="279">
        <f t="shared" si="253"/>
        <v>-3.7264629235060056</v>
      </c>
      <c r="BC161" s="235"/>
      <c r="BD161" s="545">
        <f t="shared" si="254"/>
        <v>0</v>
      </c>
      <c r="BE161" s="275">
        <f t="shared" si="255"/>
        <v>4.8841913580000096</v>
      </c>
      <c r="BF161" s="276">
        <f t="shared" si="256"/>
        <v>3.4713297539999814</v>
      </c>
      <c r="BG161" s="277">
        <f t="shared" si="257"/>
        <v>2.2988737839999942</v>
      </c>
      <c r="BH161" s="278">
        <f t="shared" si="258"/>
        <v>5.7197593161540112</v>
      </c>
      <c r="BI161" s="278">
        <f t="shared" si="259"/>
        <v>5.7028293623999957</v>
      </c>
      <c r="BJ161" s="279">
        <f t="shared" si="260"/>
        <v>2.2673164430140105</v>
      </c>
      <c r="BK161" s="235"/>
      <c r="BL161" s="545">
        <f t="shared" si="261"/>
        <v>0</v>
      </c>
      <c r="BM161" s="275">
        <f t="shared" si="262"/>
        <v>5.0690904219999879</v>
      </c>
      <c r="BN161" s="276">
        <f t="shared" si="263"/>
        <v>3.5355162160000191</v>
      </c>
      <c r="BO161" s="277">
        <f t="shared" si="264"/>
        <v>2.2477713399999999</v>
      </c>
      <c r="BP161" s="278">
        <f t="shared" si="265"/>
        <v>20.341754720257995</v>
      </c>
      <c r="BQ161" s="278">
        <f t="shared" si="266"/>
        <v>10.915956149882987</v>
      </c>
      <c r="BR161" s="279">
        <f t="shared" si="267"/>
        <v>4.660934462535991</v>
      </c>
      <c r="BS161" s="235"/>
      <c r="BT161" s="545">
        <f t="shared" si="268"/>
        <v>0</v>
      </c>
      <c r="BU161" s="275">
        <f t="shared" si="269"/>
        <v>1.0462867349999669</v>
      </c>
      <c r="BV161" s="276">
        <f t="shared" si="270"/>
        <v>0.53335898899999279</v>
      </c>
      <c r="BW161" s="277">
        <f t="shared" si="271"/>
        <v>-0.26397208899999214</v>
      </c>
      <c r="BX161" s="278">
        <f t="shared" si="272"/>
        <v>-8.1203691307962345E-2</v>
      </c>
      <c r="BY161" s="278">
        <f t="shared" si="273"/>
        <v>-0.61905503548899787</v>
      </c>
      <c r="BZ161" s="279">
        <f t="shared" si="274"/>
        <v>-0.75297998871700145</v>
      </c>
      <c r="CA161" s="235"/>
      <c r="CB161" s="545">
        <f t="shared" si="275"/>
        <v>0</v>
      </c>
      <c r="CC161" s="275">
        <f t="shared" si="276"/>
        <v>-4.2051698839999858</v>
      </c>
      <c r="CD161" s="276">
        <f t="shared" si="277"/>
        <v>-1.4455727060000072</v>
      </c>
      <c r="CE161" s="277">
        <f t="shared" si="278"/>
        <v>-0.63659381800000858</v>
      </c>
      <c r="CF161" s="278">
        <f t="shared" si="279"/>
        <v>-14.661204023733035</v>
      </c>
      <c r="CG161" s="278">
        <f t="shared" si="280"/>
        <v>-9.3980204484659851</v>
      </c>
      <c r="CH161" s="279">
        <f t="shared" si="281"/>
        <v>-0.44151100223800199</v>
      </c>
      <c r="CI161" s="235"/>
      <c r="CJ161" s="545">
        <f t="shared" si="282"/>
        <v>0</v>
      </c>
      <c r="CK161" s="275">
        <f t="shared" si="283"/>
        <v>-5.4630521939999994</v>
      </c>
      <c r="CL161" s="276">
        <f t="shared" si="284"/>
        <v>-4.3299458150000021</v>
      </c>
      <c r="CM161" s="277">
        <f t="shared" si="285"/>
        <v>-3.380814094999991</v>
      </c>
      <c r="CN161" s="278">
        <f t="shared" si="286"/>
        <v>-10.443459821467968</v>
      </c>
      <c r="CO161" s="278">
        <f t="shared" si="287"/>
        <v>-5.1628186189579992</v>
      </c>
      <c r="CP161" s="279">
        <f t="shared" si="288"/>
        <v>-6.0443163670939981</v>
      </c>
      <c r="CQ161" s="235"/>
      <c r="CR161" s="545">
        <f t="shared" si="289"/>
        <v>0</v>
      </c>
      <c r="CS161" s="275">
        <f t="shared" si="290"/>
        <v>-2.2736078990000124</v>
      </c>
      <c r="CT161" s="276">
        <f t="shared" si="291"/>
        <v>-0.94710175699998445</v>
      </c>
      <c r="CU161" s="277">
        <f t="shared" si="292"/>
        <v>0.6884496479999882</v>
      </c>
      <c r="CV161" s="278">
        <f t="shared" si="293"/>
        <v>9.8879147214449858</v>
      </c>
      <c r="CW161" s="278">
        <f t="shared" si="294"/>
        <v>6.8629551546959817</v>
      </c>
      <c r="CX161" s="279">
        <f t="shared" si="295"/>
        <v>0.55366727134899918</v>
      </c>
      <c r="CY161" s="235"/>
      <c r="CZ161" s="545">
        <f t="shared" si="296"/>
        <v>0</v>
      </c>
      <c r="DA161" s="275">
        <f t="shared" si="297"/>
        <v>-3.8152112599999555</v>
      </c>
      <c r="DB161" s="276">
        <f t="shared" si="298"/>
        <v>-2.6963630910000234</v>
      </c>
      <c r="DC161" s="277">
        <f t="shared" si="299"/>
        <v>-1.6797420179999989</v>
      </c>
      <c r="DD161" s="278">
        <f t="shared" si="300"/>
        <v>-1.0161584463349982</v>
      </c>
      <c r="DE161" s="278">
        <f t="shared" si="301"/>
        <v>-1.7212436404219886</v>
      </c>
      <c r="DF161" s="279">
        <f t="shared" si="302"/>
        <v>0.99868498464400091</v>
      </c>
      <c r="DG161" s="235"/>
      <c r="DH161" s="545">
        <f t="shared" si="303"/>
        <v>0</v>
      </c>
      <c r="DI161" s="275">
        <f t="shared" si="304"/>
        <v>1.2181931799999575</v>
      </c>
      <c r="DJ161" s="276">
        <f t="shared" si="305"/>
        <v>0.56796810900002015</v>
      </c>
      <c r="DK161" s="277">
        <f t="shared" si="306"/>
        <v>7.3197140000004879E-2</v>
      </c>
      <c r="DL161" s="278">
        <f t="shared" si="307"/>
        <v>-11.422153979963014</v>
      </c>
      <c r="DM161" s="278">
        <f t="shared" si="308"/>
        <v>-7.1409484736279865</v>
      </c>
      <c r="DN161" s="279">
        <f t="shared" si="309"/>
        <v>-0.1172607692190013</v>
      </c>
      <c r="DO161" s="235"/>
      <c r="DP161" s="545">
        <f t="shared" si="310"/>
        <v>0</v>
      </c>
      <c r="DQ161" s="436">
        <f t="shared" si="311"/>
        <v>3.2941749610000102</v>
      </c>
      <c r="DR161" s="437">
        <f t="shared" si="312"/>
        <v>2.549442522999982</v>
      </c>
      <c r="DS161" s="438">
        <f t="shared" si="313"/>
        <v>2.356763921999999</v>
      </c>
      <c r="DT161" s="278">
        <f t="shared" si="314"/>
        <v>-0.81032246302601152</v>
      </c>
      <c r="DU161" s="278">
        <f t="shared" si="315"/>
        <v>0.66901928190699778</v>
      </c>
      <c r="DV161" s="279">
        <f t="shared" si="316"/>
        <v>-0.7077085289270002</v>
      </c>
      <c r="DW161" s="235"/>
      <c r="DX161" s="545">
        <f t="shared" si="317"/>
        <v>0</v>
      </c>
      <c r="DY161" s="436">
        <f t="shared" si="318"/>
        <v>-0.93613869299997532</v>
      </c>
      <c r="DZ161" s="437">
        <f t="shared" si="319"/>
        <v>-0.7589712789999794</v>
      </c>
      <c r="EA161" s="438">
        <f t="shared" si="320"/>
        <v>-0.28294695499999989</v>
      </c>
      <c r="EB161" s="278">
        <f t="shared" si="321"/>
        <v>11.293869231586996</v>
      </c>
      <c r="EC161" s="278">
        <f t="shared" si="322"/>
        <v>6.9001593879349912</v>
      </c>
      <c r="ED161" s="279">
        <f t="shared" si="323"/>
        <v>-0.48348047107299408</v>
      </c>
      <c r="EE161" s="235"/>
    </row>
    <row r="162" spans="1:135" ht="15.75" thickBot="1" x14ac:dyDescent="0.3">
      <c r="A162" s="139" t="s">
        <v>184</v>
      </c>
      <c r="B162" s="224" t="s">
        <v>234</v>
      </c>
      <c r="C162" s="613"/>
      <c r="D162" s="262" t="s">
        <v>208</v>
      </c>
      <c r="P162" s="617"/>
      <c r="Q162" s="6"/>
      <c r="R162" s="6"/>
      <c r="S162" s="6"/>
      <c r="T162" s="210"/>
      <c r="U162" s="210"/>
      <c r="V162" s="210"/>
      <c r="W162" s="235"/>
      <c r="X162" s="545">
        <f t="shared" si="237"/>
        <v>0</v>
      </c>
      <c r="Y162" s="275">
        <f t="shared" si="237"/>
        <v>-1.2118617220000374</v>
      </c>
      <c r="Z162" s="276">
        <f t="shared" si="238"/>
        <v>-1.0911602950000088</v>
      </c>
      <c r="AA162" s="277">
        <f t="shared" si="238"/>
        <v>-1.074626116999994</v>
      </c>
      <c r="AB162" s="278">
        <f t="shared" si="238"/>
        <v>-1.2165670808279856</v>
      </c>
      <c r="AC162" s="278">
        <f t="shared" si="238"/>
        <v>-1.0975603381820065</v>
      </c>
      <c r="AD162" s="279">
        <f t="shared" si="238"/>
        <v>-1.0695467386290005</v>
      </c>
      <c r="AE162" s="235"/>
      <c r="AF162" s="545">
        <f t="shared" si="239"/>
        <v>0</v>
      </c>
      <c r="AG162" s="275">
        <f t="shared" si="239"/>
        <v>3.0783956320000243</v>
      </c>
      <c r="AH162" s="276">
        <f t="shared" si="239"/>
        <v>0.88063309800000411</v>
      </c>
      <c r="AI162" s="277">
        <f t="shared" si="239"/>
        <v>0.32706939566499216</v>
      </c>
      <c r="AJ162" s="278">
        <f t="shared" si="239"/>
        <v>2.3036938500169981</v>
      </c>
      <c r="AK162" s="278">
        <f t="shared" si="239"/>
        <v>-6.2760396527399962</v>
      </c>
      <c r="AL162" s="279">
        <f t="shared" si="239"/>
        <v>-2.0937567349429997</v>
      </c>
      <c r="AM162" s="235"/>
      <c r="AN162" s="545">
        <f t="shared" si="240"/>
        <v>0</v>
      </c>
      <c r="AO162" s="275">
        <f t="shared" si="241"/>
        <v>8.294121017000009</v>
      </c>
      <c r="AP162" s="276">
        <f t="shared" si="242"/>
        <v>4.8703981449999958</v>
      </c>
      <c r="AQ162" s="277">
        <f t="shared" si="243"/>
        <v>0.252107420334994</v>
      </c>
      <c r="AR162" s="278">
        <f t="shared" si="244"/>
        <v>2.3002791874790205</v>
      </c>
      <c r="AS162" s="278">
        <f t="shared" si="245"/>
        <v>-0.60945745277598462</v>
      </c>
      <c r="AT162" s="279">
        <f t="shared" si="246"/>
        <v>2.4937062095110036</v>
      </c>
      <c r="AU162" s="235"/>
      <c r="AV162" s="545">
        <f t="shared" si="247"/>
        <v>0</v>
      </c>
      <c r="AW162" s="275">
        <f t="shared" si="248"/>
        <v>-0.79903072600001224</v>
      </c>
      <c r="AX162" s="276">
        <f t="shared" si="249"/>
        <v>-0.83919528599997761</v>
      </c>
      <c r="AY162" s="277">
        <f t="shared" si="250"/>
        <v>-0.74884488399999327</v>
      </c>
      <c r="AZ162" s="278">
        <f t="shared" si="251"/>
        <v>-18.33131463821303</v>
      </c>
      <c r="BA162" s="278">
        <f t="shared" si="252"/>
        <v>-7.9361334910680057</v>
      </c>
      <c r="BB162" s="279">
        <f t="shared" si="253"/>
        <v>-3.7264629235060056</v>
      </c>
      <c r="BC162" s="235"/>
      <c r="BD162" s="545">
        <f t="shared" si="254"/>
        <v>0</v>
      </c>
      <c r="BE162" s="275">
        <f t="shared" si="255"/>
        <v>8.456501105999962</v>
      </c>
      <c r="BF162" s="276">
        <f t="shared" si="256"/>
        <v>5.2344556619999878</v>
      </c>
      <c r="BG162" s="277">
        <f t="shared" si="257"/>
        <v>2.4338727640000002</v>
      </c>
      <c r="BH162" s="278">
        <f t="shared" si="258"/>
        <v>5.7197593161540112</v>
      </c>
      <c r="BI162" s="278">
        <f t="shared" si="259"/>
        <v>5.7028293623999957</v>
      </c>
      <c r="BJ162" s="279">
        <f t="shared" si="260"/>
        <v>2.2673164430140105</v>
      </c>
      <c r="BK162" s="235"/>
      <c r="BL162" s="545">
        <f t="shared" si="261"/>
        <v>0</v>
      </c>
      <c r="BM162" s="275">
        <f t="shared" si="262"/>
        <v>7.9431003450000048</v>
      </c>
      <c r="BN162" s="276">
        <f t="shared" si="263"/>
        <v>4.9507616489999862</v>
      </c>
      <c r="BO162" s="277">
        <f t="shared" si="264"/>
        <v>2.2657407810000052</v>
      </c>
      <c r="BP162" s="278">
        <f t="shared" si="265"/>
        <v>20.341754720257995</v>
      </c>
      <c r="BQ162" s="278">
        <f t="shared" si="266"/>
        <v>10.915956149882987</v>
      </c>
      <c r="BR162" s="279">
        <f t="shared" si="267"/>
        <v>4.660934462535991</v>
      </c>
      <c r="BS162" s="235"/>
      <c r="BT162" s="545">
        <f t="shared" si="268"/>
        <v>0</v>
      </c>
      <c r="BU162" s="275">
        <f t="shared" si="269"/>
        <v>-1.3693009289999623</v>
      </c>
      <c r="BV162" s="276">
        <f t="shared" si="270"/>
        <v>1.1232451550000064</v>
      </c>
      <c r="BW162" s="277">
        <f t="shared" si="271"/>
        <v>-1.4260966750000108</v>
      </c>
      <c r="BX162" s="278">
        <f t="shared" si="272"/>
        <v>-8.1203691307962345E-2</v>
      </c>
      <c r="BY162" s="278">
        <f t="shared" si="273"/>
        <v>-0.61905503548899787</v>
      </c>
      <c r="BZ162" s="279">
        <f t="shared" si="274"/>
        <v>-0.75297998871700145</v>
      </c>
      <c r="CA162" s="235"/>
      <c r="CB162" s="545">
        <f t="shared" si="275"/>
        <v>0</v>
      </c>
      <c r="CC162" s="275">
        <f t="shared" si="276"/>
        <v>-2.2515193340000224</v>
      </c>
      <c r="CD162" s="276">
        <f t="shared" si="277"/>
        <v>-0.46229443999999376</v>
      </c>
      <c r="CE162" s="277">
        <f t="shared" si="278"/>
        <v>1.3204200220000075</v>
      </c>
      <c r="CF162" s="278">
        <f t="shared" si="279"/>
        <v>-14.661204023733035</v>
      </c>
      <c r="CG162" s="278">
        <f t="shared" si="280"/>
        <v>-9.3980204484659851</v>
      </c>
      <c r="CH162" s="279">
        <f t="shared" si="281"/>
        <v>-0.44151100223800199</v>
      </c>
      <c r="CI162" s="235"/>
      <c r="CJ162" s="545">
        <f t="shared" si="282"/>
        <v>0</v>
      </c>
      <c r="CK162" s="275">
        <f t="shared" si="283"/>
        <v>-6.1337318390000064</v>
      </c>
      <c r="CL162" s="276">
        <f t="shared" si="284"/>
        <v>-4.7141994689999933</v>
      </c>
      <c r="CM162" s="277">
        <f t="shared" si="285"/>
        <v>-3.7456060680000007</v>
      </c>
      <c r="CN162" s="278">
        <f t="shared" si="286"/>
        <v>-10.443459821467968</v>
      </c>
      <c r="CO162" s="278">
        <f t="shared" si="287"/>
        <v>-5.1628186189579992</v>
      </c>
      <c r="CP162" s="279">
        <f t="shared" si="288"/>
        <v>-6.0443163670939981</v>
      </c>
      <c r="CQ162" s="235"/>
      <c r="CR162" s="545">
        <f t="shared" si="289"/>
        <v>0</v>
      </c>
      <c r="CS162" s="275">
        <f t="shared" si="290"/>
        <v>-4.2712561650000112</v>
      </c>
      <c r="CT162" s="276">
        <f t="shared" si="291"/>
        <v>-1.8883449399999961</v>
      </c>
      <c r="CU162" s="277">
        <f t="shared" si="292"/>
        <v>0.27309470900000576</v>
      </c>
      <c r="CV162" s="278">
        <f t="shared" si="293"/>
        <v>9.8879147214449858</v>
      </c>
      <c r="CW162" s="278">
        <f t="shared" si="294"/>
        <v>6.8629551546959817</v>
      </c>
      <c r="CX162" s="279">
        <f t="shared" si="295"/>
        <v>0.55366727134899918</v>
      </c>
      <c r="CY162" s="235"/>
      <c r="CZ162" s="545">
        <f t="shared" si="296"/>
        <v>0</v>
      </c>
      <c r="DA162" s="275">
        <f t="shared" si="297"/>
        <v>-5.2996758150000005</v>
      </c>
      <c r="DB162" s="276">
        <f t="shared" si="298"/>
        <v>-3.4108746660000122</v>
      </c>
      <c r="DC162" s="277">
        <f t="shared" si="299"/>
        <v>-2.0547487810000007</v>
      </c>
      <c r="DD162" s="278">
        <f t="shared" si="300"/>
        <v>-1.0161584463349982</v>
      </c>
      <c r="DE162" s="278">
        <f t="shared" si="301"/>
        <v>-1.7212436404219886</v>
      </c>
      <c r="DF162" s="279">
        <f t="shared" si="302"/>
        <v>0.99868498464400091</v>
      </c>
      <c r="DG162" s="235"/>
      <c r="DH162" s="545">
        <f t="shared" si="303"/>
        <v>0</v>
      </c>
      <c r="DI162" s="275">
        <f t="shared" si="304"/>
        <v>1.4369946670000218</v>
      </c>
      <c r="DJ162" s="276">
        <f t="shared" si="305"/>
        <v>0.67152406400001041</v>
      </c>
      <c r="DK162" s="277">
        <f t="shared" si="306"/>
        <v>-0.4651334780000127</v>
      </c>
      <c r="DL162" s="278">
        <f t="shared" si="307"/>
        <v>-11.422153979963014</v>
      </c>
      <c r="DM162" s="278">
        <f t="shared" si="308"/>
        <v>-7.1409484736279865</v>
      </c>
      <c r="DN162" s="279">
        <f t="shared" si="309"/>
        <v>-0.1172607692190013</v>
      </c>
      <c r="DO162" s="235"/>
      <c r="DP162" s="545">
        <f t="shared" si="310"/>
        <v>0</v>
      </c>
      <c r="DQ162" s="436">
        <f t="shared" si="311"/>
        <v>2.3423197660000028</v>
      </c>
      <c r="DR162" s="437">
        <f t="shared" si="312"/>
        <v>1.9750380239999856</v>
      </c>
      <c r="DS162" s="438">
        <f t="shared" si="313"/>
        <v>1.5243898870000123</v>
      </c>
      <c r="DT162" s="278">
        <f t="shared" si="314"/>
        <v>-0.81032246302601152</v>
      </c>
      <c r="DU162" s="278">
        <f t="shared" si="315"/>
        <v>0.66901928190699778</v>
      </c>
      <c r="DV162" s="279">
        <f t="shared" si="316"/>
        <v>-0.7077085289270002</v>
      </c>
      <c r="DW162" s="235"/>
      <c r="DX162" s="545">
        <f t="shared" si="317"/>
        <v>0</v>
      </c>
      <c r="DY162" s="436">
        <f t="shared" si="318"/>
        <v>-2.9394401320000156</v>
      </c>
      <c r="DZ162" s="437">
        <f t="shared" si="319"/>
        <v>-1.7388273219999917</v>
      </c>
      <c r="EA162" s="438">
        <f t="shared" si="320"/>
        <v>-0.76377286000000311</v>
      </c>
      <c r="EB162" s="278">
        <f t="shared" si="321"/>
        <v>11.293869231586996</v>
      </c>
      <c r="EC162" s="278">
        <f t="shared" si="322"/>
        <v>6.9001593879349912</v>
      </c>
      <c r="ED162" s="279">
        <f t="shared" si="323"/>
        <v>-0.48348047107299408</v>
      </c>
      <c r="EE162" s="235"/>
    </row>
    <row r="163" spans="1:135" ht="15.75" thickBot="1" x14ac:dyDescent="0.3">
      <c r="A163" s="220" t="s">
        <v>185</v>
      </c>
      <c r="B163" s="225" t="s">
        <v>23</v>
      </c>
      <c r="C163" s="614"/>
      <c r="D163" s="263" t="s">
        <v>209</v>
      </c>
      <c r="P163" s="617"/>
      <c r="Q163" s="167"/>
      <c r="R163" s="167"/>
      <c r="S163" s="167"/>
      <c r="T163" s="210"/>
      <c r="U163" s="210"/>
      <c r="V163" s="210"/>
      <c r="W163" s="235"/>
      <c r="X163" s="545">
        <f t="shared" si="237"/>
        <v>0</v>
      </c>
      <c r="Y163" s="282">
        <f t="shared" si="237"/>
        <v>-16.963464841000018</v>
      </c>
      <c r="Z163" s="283">
        <f t="shared" si="238"/>
        <v>-11.650723384999992</v>
      </c>
      <c r="AA163" s="284">
        <f t="shared" si="238"/>
        <v>-0.45854607100000067</v>
      </c>
      <c r="AB163" s="285">
        <f t="shared" si="238"/>
        <v>-1.2165670808279856</v>
      </c>
      <c r="AC163" s="285">
        <f t="shared" si="238"/>
        <v>-1.0975603381820065</v>
      </c>
      <c r="AD163" s="286">
        <f t="shared" si="238"/>
        <v>-1.0695467386290005</v>
      </c>
      <c r="AE163" s="235"/>
      <c r="AF163" s="545">
        <f t="shared" si="239"/>
        <v>0</v>
      </c>
      <c r="AG163" s="282">
        <f t="shared" si="239"/>
        <v>125.40766080200001</v>
      </c>
      <c r="AH163" s="283">
        <f t="shared" si="239"/>
        <v>123.66583317599998</v>
      </c>
      <c r="AI163" s="284">
        <f t="shared" si="239"/>
        <v>22.946638832665002</v>
      </c>
      <c r="AJ163" s="285">
        <f t="shared" si="239"/>
        <v>2.3036938500169981</v>
      </c>
      <c r="AK163" s="285">
        <f t="shared" si="239"/>
        <v>-6.2760396527399962</v>
      </c>
      <c r="AL163" s="286">
        <f t="shared" si="239"/>
        <v>89.643088214057016</v>
      </c>
      <c r="AM163" s="235"/>
      <c r="AN163" s="545">
        <f t="shared" si="240"/>
        <v>0</v>
      </c>
      <c r="AO163" s="282">
        <f t="shared" si="241"/>
        <v>18.402523519000056</v>
      </c>
      <c r="AP163" s="283">
        <f t="shared" si="242"/>
        <v>16.215551075999997</v>
      </c>
      <c r="AQ163" s="284">
        <f t="shared" si="243"/>
        <v>95.057737000334996</v>
      </c>
      <c r="AR163" s="285">
        <f t="shared" si="244"/>
        <v>2.3002791874790205</v>
      </c>
      <c r="AS163" s="285">
        <f t="shared" si="245"/>
        <v>-0.60945745277598462</v>
      </c>
      <c r="AT163" s="286">
        <f t="shared" si="246"/>
        <v>-89.243138739489012</v>
      </c>
      <c r="AU163" s="235"/>
      <c r="AV163" s="545">
        <f t="shared" si="247"/>
        <v>0</v>
      </c>
      <c r="AW163" s="282">
        <f t="shared" si="248"/>
        <v>17.727636757999903</v>
      </c>
      <c r="AX163" s="283">
        <f t="shared" si="249"/>
        <v>15.534056022000016</v>
      </c>
      <c r="AY163" s="284">
        <f t="shared" si="250"/>
        <v>3.6628789899999958</v>
      </c>
      <c r="AZ163" s="285">
        <f t="shared" si="251"/>
        <v>-18.33131463821303</v>
      </c>
      <c r="BA163" s="285">
        <f t="shared" si="252"/>
        <v>-7.9361334910680057</v>
      </c>
      <c r="BB163" s="286">
        <f t="shared" si="253"/>
        <v>-3.7264629235060056</v>
      </c>
      <c r="BC163" s="235"/>
      <c r="BD163" s="545">
        <f t="shared" si="254"/>
        <v>0</v>
      </c>
      <c r="BE163" s="282">
        <f t="shared" si="255"/>
        <v>22.706235599000024</v>
      </c>
      <c r="BF163" s="283">
        <f t="shared" si="256"/>
        <v>20.068363988999977</v>
      </c>
      <c r="BG163" s="284">
        <f t="shared" si="257"/>
        <v>6.5068008000000077</v>
      </c>
      <c r="BH163" s="285">
        <f t="shared" si="258"/>
        <v>5.7197593161540112</v>
      </c>
      <c r="BI163" s="285">
        <f t="shared" si="259"/>
        <v>5.7028293623999957</v>
      </c>
      <c r="BJ163" s="286">
        <f t="shared" si="260"/>
        <v>2.2673164430140105</v>
      </c>
      <c r="BK163" s="235"/>
      <c r="BL163" s="545">
        <f t="shared" si="261"/>
        <v>0</v>
      </c>
      <c r="BM163" s="282">
        <f t="shared" si="262"/>
        <v>23.784722835000025</v>
      </c>
      <c r="BN163" s="283">
        <f t="shared" si="263"/>
        <v>20.998243693999996</v>
      </c>
      <c r="BO163" s="284">
        <f t="shared" si="264"/>
        <v>6.7810871480000117</v>
      </c>
      <c r="BP163" s="285">
        <f t="shared" si="265"/>
        <v>20.341754720257995</v>
      </c>
      <c r="BQ163" s="285">
        <f t="shared" si="266"/>
        <v>10.915956149882987</v>
      </c>
      <c r="BR163" s="286">
        <f t="shared" si="267"/>
        <v>4.660934462535991</v>
      </c>
      <c r="BS163" s="235"/>
      <c r="BT163" s="545">
        <f t="shared" si="268"/>
        <v>0</v>
      </c>
      <c r="BU163" s="282">
        <f t="shared" si="269"/>
        <v>-48.518404640999961</v>
      </c>
      <c r="BV163" s="283">
        <f t="shared" si="270"/>
        <v>-47.100788009999974</v>
      </c>
      <c r="BW163" s="284">
        <f t="shared" si="271"/>
        <v>-50.819072236000011</v>
      </c>
      <c r="BX163" s="285">
        <f t="shared" si="272"/>
        <v>-8.1203691307962345E-2</v>
      </c>
      <c r="BY163" s="285">
        <f t="shared" si="273"/>
        <v>-0.61905503548899787</v>
      </c>
      <c r="BZ163" s="286">
        <f t="shared" si="274"/>
        <v>-0.75297998871700145</v>
      </c>
      <c r="CA163" s="235"/>
      <c r="CB163" s="545">
        <f t="shared" si="275"/>
        <v>0</v>
      </c>
      <c r="CC163" s="282">
        <f t="shared" si="276"/>
        <v>10.420836415999929</v>
      </c>
      <c r="CD163" s="283">
        <f t="shared" si="277"/>
        <v>11.269644810999978</v>
      </c>
      <c r="CE163" s="284">
        <f t="shared" si="278"/>
        <v>4.2674648200000149</v>
      </c>
      <c r="CF163" s="285">
        <f t="shared" si="279"/>
        <v>-14.661204023733035</v>
      </c>
      <c r="CG163" s="285">
        <f t="shared" si="280"/>
        <v>-9.3980204484659851</v>
      </c>
      <c r="CH163" s="286">
        <f t="shared" si="281"/>
        <v>-0.44151100223800199</v>
      </c>
      <c r="CI163" s="235"/>
      <c r="CJ163" s="545">
        <f t="shared" si="282"/>
        <v>0</v>
      </c>
      <c r="CK163" s="282">
        <f t="shared" si="283"/>
        <v>-7.9468693540000004</v>
      </c>
      <c r="CL163" s="283">
        <f t="shared" si="284"/>
        <v>-6.5951385879999975</v>
      </c>
      <c r="CM163" s="284">
        <f t="shared" si="285"/>
        <v>-3.871742289000025</v>
      </c>
      <c r="CN163" s="285">
        <f t="shared" si="286"/>
        <v>-10.443459821467968</v>
      </c>
      <c r="CO163" s="285">
        <f t="shared" si="287"/>
        <v>-5.1628186189579992</v>
      </c>
      <c r="CP163" s="286">
        <f t="shared" si="288"/>
        <v>-6.0443163670939981</v>
      </c>
      <c r="CQ163" s="235"/>
      <c r="CR163" s="545">
        <f t="shared" si="289"/>
        <v>0</v>
      </c>
      <c r="CS163" s="282">
        <f t="shared" si="290"/>
        <v>-7.2183268219999945</v>
      </c>
      <c r="CT163" s="283">
        <f t="shared" si="291"/>
        <v>-5.41038288499999</v>
      </c>
      <c r="CU163" s="284">
        <f t="shared" si="292"/>
        <v>-0.37301403899999741</v>
      </c>
      <c r="CV163" s="285">
        <f t="shared" si="293"/>
        <v>9.8879147214449858</v>
      </c>
      <c r="CW163" s="285">
        <f t="shared" si="294"/>
        <v>6.8629551546959817</v>
      </c>
      <c r="CX163" s="286">
        <f t="shared" si="295"/>
        <v>0.55366727134899918</v>
      </c>
      <c r="CY163" s="235"/>
      <c r="CZ163" s="545">
        <f t="shared" si="296"/>
        <v>0</v>
      </c>
      <c r="DA163" s="282">
        <f t="shared" si="297"/>
        <v>-10.63464460199998</v>
      </c>
      <c r="DB163" s="283">
        <f t="shared" si="298"/>
        <v>-8.4501215120000097</v>
      </c>
      <c r="DC163" s="284">
        <f t="shared" si="299"/>
        <v>-2.9460739649999823</v>
      </c>
      <c r="DD163" s="285">
        <f t="shared" si="300"/>
        <v>-1.0161584463349982</v>
      </c>
      <c r="DE163" s="285">
        <f t="shared" si="301"/>
        <v>-1.7212436404219886</v>
      </c>
      <c r="DF163" s="286">
        <f t="shared" si="302"/>
        <v>0.99868498464400091</v>
      </c>
      <c r="DG163" s="235"/>
      <c r="DH163" s="545">
        <f t="shared" si="303"/>
        <v>0</v>
      </c>
      <c r="DI163" s="282">
        <f t="shared" si="304"/>
        <v>-4.9368657049999456</v>
      </c>
      <c r="DJ163" s="283">
        <f t="shared" si="305"/>
        <v>-3.926078939999968</v>
      </c>
      <c r="DK163" s="284">
        <f t="shared" si="306"/>
        <v>-1.4311536490000094</v>
      </c>
      <c r="DL163" s="285">
        <f t="shared" si="307"/>
        <v>-11.422153979963014</v>
      </c>
      <c r="DM163" s="285">
        <f t="shared" si="308"/>
        <v>-7.1409484736279865</v>
      </c>
      <c r="DN163" s="286">
        <f t="shared" si="309"/>
        <v>-0.1172607692190013</v>
      </c>
      <c r="DO163" s="235"/>
      <c r="DP163" s="545">
        <f t="shared" si="310"/>
        <v>0</v>
      </c>
      <c r="DQ163" s="439">
        <f t="shared" si="311"/>
        <v>16.704985978999957</v>
      </c>
      <c r="DR163" s="440">
        <f t="shared" si="312"/>
        <v>13.029076858999986</v>
      </c>
      <c r="DS163" s="441">
        <f t="shared" si="313"/>
        <v>3.8108908940000106</v>
      </c>
      <c r="DT163" s="285">
        <f t="shared" si="314"/>
        <v>-0.81032246302601152</v>
      </c>
      <c r="DU163" s="285">
        <f t="shared" si="315"/>
        <v>0.66901928190699778</v>
      </c>
      <c r="DV163" s="286">
        <f t="shared" si="316"/>
        <v>-0.7077085289270002</v>
      </c>
      <c r="DW163" s="235"/>
      <c r="DX163" s="545">
        <f t="shared" si="317"/>
        <v>0</v>
      </c>
      <c r="DY163" s="439">
        <f t="shared" si="318"/>
        <v>-6.537488714999995</v>
      </c>
      <c r="DZ163" s="440">
        <f t="shared" si="319"/>
        <v>-6.0269358709999779</v>
      </c>
      <c r="EA163" s="441">
        <f t="shared" si="320"/>
        <v>-1.9300897820000102</v>
      </c>
      <c r="EB163" s="285">
        <f t="shared" si="321"/>
        <v>11.293869231586996</v>
      </c>
      <c r="EC163" s="285">
        <f t="shared" si="322"/>
        <v>6.9001593879349912</v>
      </c>
      <c r="ED163" s="286">
        <f t="shared" si="323"/>
        <v>-0.48348047107299408</v>
      </c>
      <c r="EE163" s="235"/>
    </row>
    <row r="164" spans="1:135" ht="3" customHeight="1" thickBot="1" x14ac:dyDescent="0.3">
      <c r="A164" s="168"/>
      <c r="B164" s="226"/>
      <c r="C164" s="222"/>
      <c r="D164" s="242"/>
      <c r="P164" s="617"/>
      <c r="Q164" s="167"/>
      <c r="R164" s="167"/>
      <c r="S164" s="167"/>
      <c r="T164" s="165"/>
      <c r="U164" s="165"/>
      <c r="V164" s="165"/>
      <c r="W164" s="235"/>
      <c r="X164" s="545">
        <f t="shared" ref="X164:X180" si="324">+X15-P15</f>
        <v>0</v>
      </c>
      <c r="Y164" s="177"/>
      <c r="Z164" s="178"/>
      <c r="AA164" s="179"/>
      <c r="AB164" s="178"/>
      <c r="AC164" s="178"/>
      <c r="AD164" s="180"/>
      <c r="AE164" s="235"/>
      <c r="AF164" s="545">
        <f t="shared" ref="AF164:AF180" si="325">+AF15-X15</f>
        <v>0</v>
      </c>
      <c r="AG164" s="177"/>
      <c r="AH164" s="178"/>
      <c r="AI164" s="179"/>
      <c r="AJ164" s="178"/>
      <c r="AK164" s="178"/>
      <c r="AL164" s="180"/>
      <c r="AM164" s="235"/>
      <c r="AN164" s="545">
        <f t="shared" si="240"/>
        <v>0</v>
      </c>
      <c r="AO164" s="177"/>
      <c r="AP164" s="178"/>
      <c r="AQ164" s="179"/>
      <c r="AR164" s="178"/>
      <c r="AS164" s="178"/>
      <c r="AT164" s="180"/>
      <c r="AU164" s="235"/>
      <c r="AV164" s="545">
        <f t="shared" si="247"/>
        <v>0</v>
      </c>
      <c r="AW164" s="177"/>
      <c r="AX164" s="178"/>
      <c r="AY164" s="179"/>
      <c r="AZ164" s="178"/>
      <c r="BA164" s="178"/>
      <c r="BB164" s="180"/>
      <c r="BC164" s="235"/>
      <c r="BD164" s="545">
        <f t="shared" si="254"/>
        <v>0</v>
      </c>
      <c r="BE164" s="177"/>
      <c r="BF164" s="178"/>
      <c r="BG164" s="179"/>
      <c r="BH164" s="178"/>
      <c r="BI164" s="178"/>
      <c r="BJ164" s="180"/>
      <c r="BK164" s="235"/>
      <c r="BL164" s="545">
        <f t="shared" si="261"/>
        <v>0</v>
      </c>
      <c r="BM164" s="177"/>
      <c r="BN164" s="178"/>
      <c r="BO164" s="179"/>
      <c r="BP164" s="178"/>
      <c r="BQ164" s="178"/>
      <c r="BR164" s="180"/>
      <c r="BS164" s="235"/>
      <c r="BT164" s="545">
        <f t="shared" si="268"/>
        <v>0</v>
      </c>
      <c r="BU164" s="177"/>
      <c r="BV164" s="178"/>
      <c r="BW164" s="179"/>
      <c r="BX164" s="178"/>
      <c r="BY164" s="178"/>
      <c r="BZ164" s="180"/>
      <c r="CA164" s="235"/>
      <c r="CB164" s="545">
        <f t="shared" si="275"/>
        <v>0</v>
      </c>
      <c r="CC164" s="177"/>
      <c r="CD164" s="178"/>
      <c r="CE164" s="179"/>
      <c r="CF164" s="178"/>
      <c r="CG164" s="178"/>
      <c r="CH164" s="180"/>
      <c r="CI164" s="235"/>
      <c r="CJ164" s="545">
        <f t="shared" si="282"/>
        <v>0</v>
      </c>
      <c r="CK164" s="177"/>
      <c r="CL164" s="178"/>
      <c r="CM164" s="179"/>
      <c r="CN164" s="178"/>
      <c r="CO164" s="178"/>
      <c r="CP164" s="180"/>
      <c r="CQ164" s="235"/>
      <c r="CR164" s="545">
        <f t="shared" si="289"/>
        <v>0</v>
      </c>
      <c r="CS164" s="177"/>
      <c r="CT164" s="178"/>
      <c r="CU164" s="179"/>
      <c r="CV164" s="178"/>
      <c r="CW164" s="178"/>
      <c r="CX164" s="180"/>
      <c r="CY164" s="235"/>
      <c r="CZ164" s="545">
        <f t="shared" si="296"/>
        <v>0</v>
      </c>
      <c r="DA164" s="177"/>
      <c r="DB164" s="178"/>
      <c r="DC164" s="179"/>
      <c r="DD164" s="178"/>
      <c r="DE164" s="178"/>
      <c r="DF164" s="180"/>
      <c r="DG164" s="235"/>
      <c r="DH164" s="545">
        <f t="shared" si="303"/>
        <v>0</v>
      </c>
      <c r="DI164" s="177"/>
      <c r="DJ164" s="178"/>
      <c r="DK164" s="179"/>
      <c r="DL164" s="178"/>
      <c r="DM164" s="178"/>
      <c r="DN164" s="180"/>
      <c r="DO164" s="235"/>
      <c r="DP164" s="545">
        <f t="shared" si="310"/>
        <v>0</v>
      </c>
      <c r="DQ164" s="177"/>
      <c r="DR164" s="178"/>
      <c r="DS164" s="179"/>
      <c r="DT164" s="178"/>
      <c r="DU164" s="178"/>
      <c r="DV164" s="180"/>
      <c r="DW164" s="235"/>
      <c r="DX164" s="545">
        <f t="shared" si="317"/>
        <v>0</v>
      </c>
      <c r="DY164" s="177"/>
      <c r="DZ164" s="178"/>
      <c r="EA164" s="179"/>
      <c r="EB164" s="178"/>
      <c r="EC164" s="178"/>
      <c r="ED164" s="180"/>
      <c r="EE164" s="235"/>
    </row>
    <row r="165" spans="1:135" ht="15.75" thickBot="1" x14ac:dyDescent="0.3">
      <c r="A165" s="85" t="s">
        <v>186</v>
      </c>
      <c r="B165" s="227" t="s">
        <v>235</v>
      </c>
      <c r="C165" s="612" t="s">
        <v>119</v>
      </c>
      <c r="D165" s="264" t="s">
        <v>209</v>
      </c>
      <c r="P165" s="617"/>
      <c r="Q165" s="167"/>
      <c r="R165" s="167"/>
      <c r="S165" s="167"/>
      <c r="T165" s="210"/>
      <c r="U165" s="210"/>
      <c r="V165" s="210"/>
      <c r="W165" s="235"/>
      <c r="X165" s="545">
        <f t="shared" si="324"/>
        <v>0</v>
      </c>
      <c r="Y165" s="287">
        <f t="shared" ref="Y165:AD171" si="326">+Y16-Q16</f>
        <v>-23.550094039999976</v>
      </c>
      <c r="Z165" s="288">
        <f t="shared" si="326"/>
        <v>-14.722127475999997</v>
      </c>
      <c r="AA165" s="289">
        <f t="shared" si="326"/>
        <v>-7.8293669359999996</v>
      </c>
      <c r="AB165" s="299">
        <f t="shared" si="326"/>
        <v>-15.884933765328014</v>
      </c>
      <c r="AC165" s="300">
        <f t="shared" si="326"/>
        <v>-8.7730321243780054</v>
      </c>
      <c r="AD165" s="301">
        <f t="shared" si="326"/>
        <v>-4.4691470617989921</v>
      </c>
      <c r="AE165" s="235"/>
      <c r="AF165" s="545">
        <f t="shared" si="325"/>
        <v>0</v>
      </c>
      <c r="AG165" s="287">
        <f t="shared" ref="AG165:AL171" si="327">+AG16-Y16</f>
        <v>-0.20323994200003881</v>
      </c>
      <c r="AH165" s="288">
        <f t="shared" si="327"/>
        <v>-0.76152562600000806</v>
      </c>
      <c r="AI165" s="289">
        <f t="shared" si="327"/>
        <v>-1.3743941230000019</v>
      </c>
      <c r="AJ165" s="299">
        <f t="shared" si="327"/>
        <v>7.1338667188240379</v>
      </c>
      <c r="AK165" s="300">
        <f t="shared" si="327"/>
        <v>6.3268180279250146</v>
      </c>
      <c r="AL165" s="301">
        <f t="shared" si="327"/>
        <v>0.21209870637699169</v>
      </c>
      <c r="AM165" s="235"/>
      <c r="AN165" s="545">
        <f t="shared" si="240"/>
        <v>0</v>
      </c>
      <c r="AO165" s="287">
        <f t="shared" ref="AO165:AO171" si="328">+AO16-AG16</f>
        <v>2.2575744620000364</v>
      </c>
      <c r="AP165" s="288">
        <f t="shared" ref="AP165:AP171" si="329">+AP16-AH16</f>
        <v>1.4700444890000028</v>
      </c>
      <c r="AQ165" s="289">
        <f t="shared" ref="AQ165:AQ171" si="330">+AQ16-AI16</f>
        <v>0.83061871399999632</v>
      </c>
      <c r="AR165" s="299">
        <f t="shared" ref="AR165:AR171" si="331">+AR16-AJ16</f>
        <v>1.3246430590929776</v>
      </c>
      <c r="AS165" s="300">
        <f t="shared" ref="AS165:AS171" si="332">+AS16-AK16</f>
        <v>1.5389932220400055</v>
      </c>
      <c r="AT165" s="301">
        <f t="shared" ref="AT165:AT171" si="333">+AT16-AL16</f>
        <v>3.2083530581530084</v>
      </c>
      <c r="AU165" s="235"/>
      <c r="AV165" s="545">
        <f t="shared" si="247"/>
        <v>0</v>
      </c>
      <c r="AW165" s="287">
        <f t="shared" ref="AW165:AW171" si="334">+AW16-AO16</f>
        <v>1.7397442930000011</v>
      </c>
      <c r="AX165" s="288">
        <f t="shared" ref="AX165:AX171" si="335">+AX16-AP16</f>
        <v>0.81478548600000522</v>
      </c>
      <c r="AY165" s="289">
        <f t="shared" ref="AY165:AY171" si="336">+AY16-AQ16</f>
        <v>0.19974265100000821</v>
      </c>
      <c r="AZ165" s="299">
        <f t="shared" ref="AZ165:AZ171" si="337">+AZ16-AR16</f>
        <v>-3.1724398772209952</v>
      </c>
      <c r="BA165" s="300">
        <f t="shared" ref="BA165:BA171" si="338">+BA16-AS16</f>
        <v>0.61663636634298769</v>
      </c>
      <c r="BB165" s="301">
        <f t="shared" ref="BB165:BB171" si="339">+BB16-AT16</f>
        <v>3.9778371788997902E-2</v>
      </c>
      <c r="BC165" s="235"/>
      <c r="BD165" s="545">
        <f t="shared" si="254"/>
        <v>0</v>
      </c>
      <c r="BE165" s="287">
        <f t="shared" ref="BE165:BE171" si="340">+BE16-AW16</f>
        <v>4.2094062809999855</v>
      </c>
      <c r="BF165" s="288">
        <f t="shared" ref="BF165:BF171" si="341">+BF16-AX16</f>
        <v>3.0360700039999813</v>
      </c>
      <c r="BG165" s="289">
        <f t="shared" ref="BG165:BG171" si="342">+BG16-AY16</f>
        <v>1.7801804909999959</v>
      </c>
      <c r="BH165" s="299">
        <f t="shared" ref="BH165:BH171" si="343">+BH16-AZ16</f>
        <v>8.3803174757400143</v>
      </c>
      <c r="BI165" s="300">
        <f t="shared" ref="BI165:BI171" si="344">+BI16-BA16</f>
        <v>0.97823051933599459</v>
      </c>
      <c r="BJ165" s="301">
        <f t="shared" ref="BJ165:BJ171" si="345">+BJ16-BB16</f>
        <v>2.2559476069849893</v>
      </c>
      <c r="BK165" s="235"/>
      <c r="BL165" s="545">
        <f t="shared" si="261"/>
        <v>0</v>
      </c>
      <c r="BM165" s="287">
        <f t="shared" ref="BM165:BM171" si="346">+BM16-BE16</f>
        <v>-35.202526085000017</v>
      </c>
      <c r="BN165" s="288">
        <f t="shared" ref="BN165:BN171" si="347">+BN16-BF16</f>
        <v>-32.268295809999984</v>
      </c>
      <c r="BO165" s="289">
        <f t="shared" ref="BO165:BO171" si="348">+BO16-BG16</f>
        <v>-49.034704206000001</v>
      </c>
      <c r="BP165" s="299">
        <f t="shared" ref="BP165:BP171" si="349">+BP16-BH16</f>
        <v>2.6133415637339681</v>
      </c>
      <c r="BQ165" s="300">
        <f t="shared" ref="BQ165:BQ171" si="350">+BQ16-BI16</f>
        <v>0.50582122279399755</v>
      </c>
      <c r="BR165" s="301">
        <f t="shared" ref="BR165:BR171" si="351">+BR16-BJ16</f>
        <v>1.8014695161130021</v>
      </c>
      <c r="BS165" s="235"/>
      <c r="BT165" s="545">
        <f t="shared" si="268"/>
        <v>0</v>
      </c>
      <c r="BU165" s="287">
        <f t="shared" ref="BU165:BU171" si="352">+BU16-BM16</f>
        <v>-14.625093163999992</v>
      </c>
      <c r="BV165" s="288">
        <f t="shared" ref="BV165:BV171" si="353">+BV16-BN16</f>
        <v>-7.3604698230000167</v>
      </c>
      <c r="BW165" s="289">
        <f t="shared" ref="BW165:BW171" si="354">+BW16-BO16</f>
        <v>-6.3301859350000029</v>
      </c>
      <c r="BX165" s="299">
        <f t="shared" ref="BX165:BX171" si="355">+BX16-BP16</f>
        <v>-12.832151269237954</v>
      </c>
      <c r="BY165" s="300">
        <f t="shared" ref="BY165:BY171" si="356">+BY16-BQ16</f>
        <v>-3.1278556878369841</v>
      </c>
      <c r="BZ165" s="301">
        <f t="shared" ref="BZ165:BZ171" si="357">+BZ16-BR16</f>
        <v>-0.98263351479999983</v>
      </c>
      <c r="CA165" s="235"/>
      <c r="CB165" s="545">
        <f t="shared" si="275"/>
        <v>0</v>
      </c>
      <c r="CC165" s="287">
        <f t="shared" ref="CC165:CC171" si="358">+CC16-BU16</f>
        <v>1.2882664930000089</v>
      </c>
      <c r="CD165" s="288">
        <f t="shared" ref="CD165:CD171" si="359">+CD16-BV16</f>
        <v>1.4931402240000011</v>
      </c>
      <c r="CE165" s="289">
        <f t="shared" ref="CE165:CE171" si="360">+CE16-BW16</f>
        <v>1.9360257550000028</v>
      </c>
      <c r="CF165" s="299">
        <f t="shared" ref="CF165:CF171" si="361">+CF16-BX16</f>
        <v>-4.3654929936380427</v>
      </c>
      <c r="CG165" s="300">
        <f t="shared" ref="CG165:CG171" si="362">+CG16-BY16</f>
        <v>-0.75092179762901878</v>
      </c>
      <c r="CH165" s="301">
        <f t="shared" ref="CH165:CH171" si="363">+CH16-BZ16</f>
        <v>1.6405858160470075</v>
      </c>
      <c r="CI165" s="235"/>
      <c r="CJ165" s="545">
        <f t="shared" si="282"/>
        <v>0</v>
      </c>
      <c r="CK165" s="287">
        <f t="shared" ref="CK165:CK171" si="364">+CK16-CC16</f>
        <v>-3.6898883650000016</v>
      </c>
      <c r="CL165" s="288">
        <f t="shared" ref="CL165:CL171" si="365">+CL16-CD16</f>
        <v>-3.2889778959999774</v>
      </c>
      <c r="CM165" s="289">
        <f t="shared" ref="CM165:CM171" si="366">+CM16-CE16</f>
        <v>-3.2460234839999984</v>
      </c>
      <c r="CN165" s="299">
        <f t="shared" ref="CN165:CN171" si="367">+CN16-CF16</f>
        <v>1.7681179453670097</v>
      </c>
      <c r="CO165" s="300">
        <f t="shared" ref="CO165:CO171" si="368">+CO16-CG16</f>
        <v>-6.4354805803089903</v>
      </c>
      <c r="CP165" s="301">
        <f t="shared" ref="CP165:CP171" si="369">+CP16-CH16</f>
        <v>-2.4534141724359984</v>
      </c>
      <c r="CQ165" s="235"/>
      <c r="CR165" s="545">
        <f t="shared" si="289"/>
        <v>0</v>
      </c>
      <c r="CS165" s="287">
        <f t="shared" ref="CS165:CS171" si="370">+CS16-CK16</f>
        <v>-0.63533821100000409</v>
      </c>
      <c r="CT165" s="288">
        <f t="shared" ref="CT165:CT171" si="371">+CT16-CL16</f>
        <v>0.12675828999999794</v>
      </c>
      <c r="CU165" s="289">
        <f t="shared" ref="CU165:CU171" si="372">+CU16-CM16</f>
        <v>1.1415325239999987</v>
      </c>
      <c r="CV165" s="299">
        <f t="shared" ref="CV165:CV171" si="373">+CV16-CN16</f>
        <v>3.7728092753899887</v>
      </c>
      <c r="CW165" s="300">
        <f t="shared" ref="CW165:CW171" si="374">+CW16-CO16</f>
        <v>-0.15583225122199451</v>
      </c>
      <c r="CX165" s="301">
        <f t="shared" ref="CX165:CX171" si="375">+CX16-CP16</f>
        <v>8.0162148844991066E-2</v>
      </c>
      <c r="CY165" s="235"/>
      <c r="CZ165" s="545">
        <f t="shared" si="296"/>
        <v>0</v>
      </c>
      <c r="DA165" s="287">
        <f t="shared" ref="DA165:DA171" si="376">+DA16-CS16</f>
        <v>-2.8751803170000017</v>
      </c>
      <c r="DB165" s="288">
        <f t="shared" ref="DB165:DB171" si="377">+DB16-CT16</f>
        <v>-2.1287993550000124</v>
      </c>
      <c r="DC165" s="289">
        <f t="shared" ref="DC165:DC171" si="378">+DC16-CU16</f>
        <v>-1.5552329850000035</v>
      </c>
      <c r="DD165" s="299">
        <f t="shared" ref="DD165:DD171" si="379">+DD16-CV16</f>
        <v>-7.9108599825379997</v>
      </c>
      <c r="DE165" s="300">
        <f t="shared" ref="DE165:DE171" si="380">+DE16-CW16</f>
        <v>1.1016092517469929</v>
      </c>
      <c r="DF165" s="301">
        <f t="shared" ref="DF165:DF171" si="381">+DF16-CX16</f>
        <v>-4.3260182875319941</v>
      </c>
      <c r="DG165" s="235"/>
      <c r="DH165" s="545">
        <f t="shared" si="303"/>
        <v>0</v>
      </c>
      <c r="DI165" s="287">
        <f t="shared" ref="DI165:DI171" si="382">+DI16-DA16</f>
        <v>-0.35095404599999824</v>
      </c>
      <c r="DJ165" s="288">
        <f t="shared" ref="DJ165:DJ171" si="383">+DJ16-DB16</f>
        <v>-0.46036867800000891</v>
      </c>
      <c r="DK165" s="289">
        <f t="shared" ref="DK165:DK171" si="384">+DK16-DC16</f>
        <v>-0.57671767699999776</v>
      </c>
      <c r="DL165" s="299">
        <f t="shared" ref="DL165:DL171" si="385">+DL16-DD16</f>
        <v>-1.6158163245899573</v>
      </c>
      <c r="DM165" s="300">
        <f t="shared" ref="DM165:DM171" si="386">+DM16-DE16</f>
        <v>3.0878352768100115</v>
      </c>
      <c r="DN165" s="301">
        <f t="shared" ref="DN165:DN171" si="387">+DN16-DF16</f>
        <v>-0.12361391892599727</v>
      </c>
      <c r="DO165" s="235"/>
      <c r="DP165" s="545">
        <f t="shared" si="310"/>
        <v>0</v>
      </c>
      <c r="DQ165" s="442">
        <f t="shared" ref="DQ165:DQ171" si="388">+DQ16-DI16</f>
        <v>22.457268991999996</v>
      </c>
      <c r="DR165" s="443">
        <f t="shared" ref="DR165:DR171" si="389">+DR16-DJ16</f>
        <v>15.609600694000022</v>
      </c>
      <c r="DS165" s="400">
        <f t="shared" ref="DS165:DS171" si="390">+DS16-DK16</f>
        <v>13.404204929999999</v>
      </c>
      <c r="DT165" s="299">
        <f t="shared" ref="DT165:DT171" si="391">+DT16-DL16</f>
        <v>19.212953731577954</v>
      </c>
      <c r="DU165" s="300">
        <f t="shared" ref="DU165:DU171" si="392">+DU16-DM16</f>
        <v>6.8882337265160061</v>
      </c>
      <c r="DV165" s="301">
        <f t="shared" ref="DV165:DV171" si="393">+DV16-DN16</f>
        <v>7.3975899584909968</v>
      </c>
      <c r="DW165" s="235"/>
      <c r="DX165" s="545">
        <f t="shared" si="317"/>
        <v>0</v>
      </c>
      <c r="DY165" s="442">
        <f t="shared" ref="DY165:DY171" si="394">+DY16-DQ16</f>
        <v>-0.70785763599999996</v>
      </c>
      <c r="DZ165" s="443">
        <f t="shared" ref="DZ165:DZ171" si="395">+DZ16-DR16</f>
        <v>-0.67852353899999684</v>
      </c>
      <c r="EA165" s="400">
        <f t="shared" ref="EA165:EA171" si="396">+EA16-DS16</f>
        <v>-0.67233889999999974</v>
      </c>
      <c r="EB165" s="299">
        <f t="shared" ref="EB165:EB171" si="397">+EB16-DT16</f>
        <v>-0.59601670233695359</v>
      </c>
      <c r="EC165" s="300">
        <f t="shared" ref="EC165:EC171" si="398">+EC16-DU16</f>
        <v>-4.9711687021000159</v>
      </c>
      <c r="ED165" s="301">
        <f t="shared" ref="ED165:ED171" si="399">+ED16-DV16</f>
        <v>-1.9774958924519979</v>
      </c>
      <c r="EE165" s="235"/>
    </row>
    <row r="166" spans="1:135" ht="15.75" thickBot="1" x14ac:dyDescent="0.3">
      <c r="A166" s="85" t="s">
        <v>187</v>
      </c>
      <c r="B166" s="227" t="s">
        <v>236</v>
      </c>
      <c r="C166" s="613"/>
      <c r="D166" s="265" t="s">
        <v>209</v>
      </c>
      <c r="P166" s="617"/>
      <c r="Q166" s="167"/>
      <c r="R166" s="167"/>
      <c r="S166" s="167"/>
      <c r="T166" s="210"/>
      <c r="U166" s="210"/>
      <c r="V166" s="210"/>
      <c r="W166" s="235"/>
      <c r="X166" s="545">
        <f t="shared" si="324"/>
        <v>0</v>
      </c>
      <c r="Y166" s="290">
        <f t="shared" si="326"/>
        <v>-24.508153341000025</v>
      </c>
      <c r="Z166" s="291">
        <f t="shared" si="326"/>
        <v>-15.967645198000014</v>
      </c>
      <c r="AA166" s="292">
        <f t="shared" si="326"/>
        <v>-7.0606916309999974</v>
      </c>
      <c r="AB166" s="302">
        <f t="shared" si="326"/>
        <v>-15.884933765328014</v>
      </c>
      <c r="AC166" s="278">
        <f t="shared" si="326"/>
        <v>-8.7730321243780054</v>
      </c>
      <c r="AD166" s="279">
        <f t="shared" si="326"/>
        <v>-4.4691470617989921</v>
      </c>
      <c r="AE166" s="235"/>
      <c r="AF166" s="545">
        <f t="shared" si="325"/>
        <v>0</v>
      </c>
      <c r="AG166" s="290">
        <f t="shared" si="327"/>
        <v>18.497056319000023</v>
      </c>
      <c r="AH166" s="291">
        <f t="shared" si="327"/>
        <v>16.823670383000007</v>
      </c>
      <c r="AI166" s="292">
        <f t="shared" si="327"/>
        <v>6.5463793029999948</v>
      </c>
      <c r="AJ166" s="302">
        <f t="shared" si="327"/>
        <v>7.1338667188240379</v>
      </c>
      <c r="AK166" s="278">
        <f t="shared" si="327"/>
        <v>6.3268180279250146</v>
      </c>
      <c r="AL166" s="279">
        <f t="shared" si="327"/>
        <v>0.21209870637699169</v>
      </c>
      <c r="AM166" s="235"/>
      <c r="AN166" s="545">
        <f t="shared" si="240"/>
        <v>0</v>
      </c>
      <c r="AO166" s="290">
        <f t="shared" si="328"/>
        <v>4.2479279209999845</v>
      </c>
      <c r="AP166" s="291">
        <f t="shared" si="329"/>
        <v>3.4265384739999831</v>
      </c>
      <c r="AQ166" s="292">
        <f t="shared" si="330"/>
        <v>1.3666142609999952</v>
      </c>
      <c r="AR166" s="302">
        <f t="shared" si="331"/>
        <v>1.3246430590929776</v>
      </c>
      <c r="AS166" s="278">
        <f t="shared" si="332"/>
        <v>1.5389932220400055</v>
      </c>
      <c r="AT166" s="279">
        <f t="shared" si="333"/>
        <v>3.2083530581530084</v>
      </c>
      <c r="AU166" s="235"/>
      <c r="AV166" s="545">
        <f t="shared" si="247"/>
        <v>0</v>
      </c>
      <c r="AW166" s="290">
        <f t="shared" si="334"/>
        <v>1.9422337390000166</v>
      </c>
      <c r="AX166" s="291">
        <f t="shared" si="335"/>
        <v>1.027204031999986</v>
      </c>
      <c r="AY166" s="292">
        <f t="shared" si="336"/>
        <v>-7.7816685999991364E-2</v>
      </c>
      <c r="AZ166" s="302">
        <f t="shared" si="337"/>
        <v>-3.1724398772209952</v>
      </c>
      <c r="BA166" s="278">
        <f t="shared" si="338"/>
        <v>0.61663636634298769</v>
      </c>
      <c r="BB166" s="279">
        <f t="shared" si="339"/>
        <v>3.9778371788997902E-2</v>
      </c>
      <c r="BC166" s="235"/>
      <c r="BD166" s="545">
        <f t="shared" si="254"/>
        <v>0</v>
      </c>
      <c r="BE166" s="290">
        <f t="shared" si="340"/>
        <v>5.8191197709999756</v>
      </c>
      <c r="BF166" s="291">
        <f t="shared" si="341"/>
        <v>4.339911192000045</v>
      </c>
      <c r="BG166" s="292">
        <f t="shared" si="342"/>
        <v>2.5500392379999823</v>
      </c>
      <c r="BH166" s="302">
        <f t="shared" si="343"/>
        <v>8.3803174757400143</v>
      </c>
      <c r="BI166" s="278">
        <f t="shared" si="344"/>
        <v>0.97823051933599459</v>
      </c>
      <c r="BJ166" s="279">
        <f t="shared" si="345"/>
        <v>2.2559476069849893</v>
      </c>
      <c r="BK166" s="235"/>
      <c r="BL166" s="545">
        <f t="shared" si="261"/>
        <v>0</v>
      </c>
      <c r="BM166" s="290">
        <f t="shared" si="346"/>
        <v>6.0576776589999781</v>
      </c>
      <c r="BN166" s="291">
        <f t="shared" si="347"/>
        <v>4.387541801999987</v>
      </c>
      <c r="BO166" s="292">
        <f t="shared" si="348"/>
        <v>2.5728401440000255</v>
      </c>
      <c r="BP166" s="302">
        <f t="shared" si="349"/>
        <v>2.6133415637339681</v>
      </c>
      <c r="BQ166" s="278">
        <f t="shared" si="350"/>
        <v>0.50582122279399755</v>
      </c>
      <c r="BR166" s="279">
        <f t="shared" si="351"/>
        <v>1.8014695161130021</v>
      </c>
      <c r="BS166" s="235"/>
      <c r="BT166" s="545">
        <f t="shared" si="268"/>
        <v>0</v>
      </c>
      <c r="BU166" s="290">
        <f t="shared" si="352"/>
        <v>-3.6900156250000009</v>
      </c>
      <c r="BV166" s="291">
        <f t="shared" si="353"/>
        <v>-2.2806856160000279</v>
      </c>
      <c r="BW166" s="292">
        <f t="shared" si="354"/>
        <v>-1.1149161880000236</v>
      </c>
      <c r="BX166" s="302">
        <f t="shared" si="355"/>
        <v>-12.832151269237954</v>
      </c>
      <c r="BY166" s="278">
        <f t="shared" si="356"/>
        <v>-3.1278556878369841</v>
      </c>
      <c r="BZ166" s="279">
        <f t="shared" si="357"/>
        <v>-0.98263351479999983</v>
      </c>
      <c r="CA166" s="235"/>
      <c r="CB166" s="545">
        <f t="shared" si="275"/>
        <v>0</v>
      </c>
      <c r="CC166" s="290">
        <f t="shared" si="358"/>
        <v>-6.3481165809999993</v>
      </c>
      <c r="CD166" s="291">
        <f t="shared" si="359"/>
        <v>-5.2549103409999702</v>
      </c>
      <c r="CE166" s="292">
        <f t="shared" si="360"/>
        <v>0.5071794250000039</v>
      </c>
      <c r="CF166" s="302">
        <f t="shared" si="361"/>
        <v>-4.3654929936380427</v>
      </c>
      <c r="CG166" s="278">
        <f t="shared" si="362"/>
        <v>-0.75092179762901878</v>
      </c>
      <c r="CH166" s="279">
        <f t="shared" si="363"/>
        <v>1.6405858160470075</v>
      </c>
      <c r="CI166" s="235"/>
      <c r="CJ166" s="545">
        <f t="shared" si="282"/>
        <v>0</v>
      </c>
      <c r="CK166" s="290">
        <f t="shared" si="364"/>
        <v>-3.4216577119999556</v>
      </c>
      <c r="CL166" s="291">
        <f t="shared" si="365"/>
        <v>-3.0898327369999947</v>
      </c>
      <c r="CM166" s="292">
        <f t="shared" si="366"/>
        <v>-3.3161935579999948</v>
      </c>
      <c r="CN166" s="302">
        <f t="shared" si="367"/>
        <v>1.7681179453670097</v>
      </c>
      <c r="CO166" s="278">
        <f t="shared" si="368"/>
        <v>-6.4354805803089903</v>
      </c>
      <c r="CP166" s="279">
        <f t="shared" si="369"/>
        <v>-2.4534141724359984</v>
      </c>
      <c r="CQ166" s="235"/>
      <c r="CR166" s="545">
        <f t="shared" si="289"/>
        <v>0</v>
      </c>
      <c r="CS166" s="290">
        <f t="shared" si="370"/>
        <v>-3.1038037960000224</v>
      </c>
      <c r="CT166" s="291">
        <f t="shared" si="371"/>
        <v>-1.2986125660000027</v>
      </c>
      <c r="CU166" s="292">
        <f t="shared" si="372"/>
        <v>0.10618411000000094</v>
      </c>
      <c r="CV166" s="302">
        <f t="shared" si="373"/>
        <v>3.7728092753899887</v>
      </c>
      <c r="CW166" s="278">
        <f t="shared" si="374"/>
        <v>-0.15583225122199451</v>
      </c>
      <c r="CX166" s="279">
        <f t="shared" si="375"/>
        <v>8.0162148844991066E-2</v>
      </c>
      <c r="CY166" s="235"/>
      <c r="CZ166" s="545">
        <f t="shared" si="296"/>
        <v>0</v>
      </c>
      <c r="DA166" s="290">
        <f t="shared" si="376"/>
        <v>-5.6165500390000034</v>
      </c>
      <c r="DB166" s="291">
        <f t="shared" si="377"/>
        <v>-3.7741756340000165</v>
      </c>
      <c r="DC166" s="292">
        <f t="shared" si="378"/>
        <v>-2.2447064979999993</v>
      </c>
      <c r="DD166" s="302">
        <f t="shared" si="379"/>
        <v>-7.9108599825379997</v>
      </c>
      <c r="DE166" s="278">
        <f t="shared" si="380"/>
        <v>1.1016092517469929</v>
      </c>
      <c r="DF166" s="279">
        <f t="shared" si="381"/>
        <v>-4.3260182875319941</v>
      </c>
      <c r="DG166" s="235"/>
      <c r="DH166" s="545">
        <f t="shared" si="303"/>
        <v>0</v>
      </c>
      <c r="DI166" s="290">
        <f t="shared" si="382"/>
        <v>-1.6367562099999873</v>
      </c>
      <c r="DJ166" s="291">
        <f t="shared" si="383"/>
        <v>-1.1161960919999956</v>
      </c>
      <c r="DK166" s="292">
        <f t="shared" si="384"/>
        <v>-0.72121862100000556</v>
      </c>
      <c r="DL166" s="302">
        <f t="shared" si="385"/>
        <v>-1.6158163245899573</v>
      </c>
      <c r="DM166" s="278">
        <f t="shared" si="386"/>
        <v>3.0878352768100115</v>
      </c>
      <c r="DN166" s="279">
        <f t="shared" si="387"/>
        <v>-0.12361391892599727</v>
      </c>
      <c r="DO166" s="235"/>
      <c r="DP166" s="545">
        <f t="shared" si="310"/>
        <v>0</v>
      </c>
      <c r="DQ166" s="444">
        <f t="shared" si="388"/>
        <v>22.604251854999973</v>
      </c>
      <c r="DR166" s="445">
        <f t="shared" si="389"/>
        <v>15.46226820199999</v>
      </c>
      <c r="DS166" s="446">
        <f t="shared" si="390"/>
        <v>7.5191178870000073</v>
      </c>
      <c r="DT166" s="302">
        <f t="shared" si="391"/>
        <v>19.212953731577954</v>
      </c>
      <c r="DU166" s="278">
        <f t="shared" si="392"/>
        <v>6.8882337265160061</v>
      </c>
      <c r="DV166" s="279">
        <f t="shared" si="393"/>
        <v>7.3975899584909968</v>
      </c>
      <c r="DW166" s="235"/>
      <c r="DX166" s="545">
        <f t="shared" si="317"/>
        <v>0</v>
      </c>
      <c r="DY166" s="444">
        <f t="shared" si="394"/>
        <v>-2.3363457819999667</v>
      </c>
      <c r="DZ166" s="445">
        <f t="shared" si="395"/>
        <v>-1.6687184969999862</v>
      </c>
      <c r="EA166" s="446">
        <f t="shared" si="396"/>
        <v>-1.1731181739999954</v>
      </c>
      <c r="EB166" s="302">
        <f t="shared" si="397"/>
        <v>-0.59601670233695359</v>
      </c>
      <c r="EC166" s="278">
        <f t="shared" si="398"/>
        <v>-4.9711687021000159</v>
      </c>
      <c r="ED166" s="279">
        <f t="shared" si="399"/>
        <v>-1.9774958924519979</v>
      </c>
      <c r="EE166" s="235"/>
    </row>
    <row r="167" spans="1:135" ht="15.75" thickBot="1" x14ac:dyDescent="0.3">
      <c r="A167" s="85" t="s">
        <v>188</v>
      </c>
      <c r="B167" s="227" t="s">
        <v>237</v>
      </c>
      <c r="C167" s="613"/>
      <c r="D167" s="265" t="s">
        <v>209</v>
      </c>
      <c r="P167" s="617"/>
      <c r="Q167" s="167"/>
      <c r="R167" s="167"/>
      <c r="S167" s="167"/>
      <c r="T167" s="210"/>
      <c r="U167" s="210"/>
      <c r="V167" s="210"/>
      <c r="W167" s="235"/>
      <c r="X167" s="545">
        <f t="shared" si="324"/>
        <v>0</v>
      </c>
      <c r="Y167" s="290">
        <f t="shared" si="326"/>
        <v>-20.572590889000026</v>
      </c>
      <c r="Z167" s="291">
        <f t="shared" si="326"/>
        <v>-13.591259200000025</v>
      </c>
      <c r="AA167" s="292">
        <f t="shared" si="326"/>
        <v>-4.1515581270000013</v>
      </c>
      <c r="AB167" s="302">
        <f t="shared" si="326"/>
        <v>-15.884933765328014</v>
      </c>
      <c r="AC167" s="278">
        <f t="shared" si="326"/>
        <v>-8.7730321243780054</v>
      </c>
      <c r="AD167" s="279">
        <f t="shared" si="326"/>
        <v>-4.4691470617989921</v>
      </c>
      <c r="AE167" s="235"/>
      <c r="AF167" s="545">
        <f t="shared" si="325"/>
        <v>0</v>
      </c>
      <c r="AG167" s="290">
        <f t="shared" si="327"/>
        <v>0.28645496299998285</v>
      </c>
      <c r="AH167" s="291">
        <f t="shared" si="327"/>
        <v>-0.25519114200000104</v>
      </c>
      <c r="AI167" s="292">
        <f t="shared" si="327"/>
        <v>-1.7024571769999994</v>
      </c>
      <c r="AJ167" s="302">
        <f t="shared" si="327"/>
        <v>7.1338667188240379</v>
      </c>
      <c r="AK167" s="278">
        <f t="shared" si="327"/>
        <v>6.3268180279250146</v>
      </c>
      <c r="AL167" s="279">
        <f t="shared" si="327"/>
        <v>0.21209870637699169</v>
      </c>
      <c r="AM167" s="235"/>
      <c r="AN167" s="545">
        <f t="shared" si="240"/>
        <v>0</v>
      </c>
      <c r="AO167" s="290">
        <f t="shared" si="328"/>
        <v>3.2778949800000419</v>
      </c>
      <c r="AP167" s="291">
        <f t="shared" si="329"/>
        <v>2.2742652969999995</v>
      </c>
      <c r="AQ167" s="292">
        <f t="shared" si="330"/>
        <v>0.51133455400000116</v>
      </c>
      <c r="AR167" s="302">
        <f t="shared" si="331"/>
        <v>1.3246430590929776</v>
      </c>
      <c r="AS167" s="278">
        <f t="shared" si="332"/>
        <v>1.5389932220400055</v>
      </c>
      <c r="AT167" s="279">
        <f t="shared" si="333"/>
        <v>3.2083530581530084</v>
      </c>
      <c r="AU167" s="235"/>
      <c r="AV167" s="545">
        <f t="shared" si="247"/>
        <v>0</v>
      </c>
      <c r="AW167" s="290">
        <f t="shared" si="334"/>
        <v>2.0612851029999888</v>
      </c>
      <c r="AX167" s="291">
        <f t="shared" si="335"/>
        <v>1.2271554770000535</v>
      </c>
      <c r="AY167" s="292">
        <f t="shared" si="336"/>
        <v>-9.9796908000001849E-2</v>
      </c>
      <c r="AZ167" s="302">
        <f t="shared" si="337"/>
        <v>-3.1724398772209952</v>
      </c>
      <c r="BA167" s="278">
        <f t="shared" si="338"/>
        <v>0.61663636634298769</v>
      </c>
      <c r="BB167" s="279">
        <f t="shared" si="339"/>
        <v>3.9778371788997902E-2</v>
      </c>
      <c r="BC167" s="235"/>
      <c r="BD167" s="545">
        <f t="shared" si="254"/>
        <v>0</v>
      </c>
      <c r="BE167" s="290">
        <f t="shared" si="340"/>
        <v>5.1937829269999725</v>
      </c>
      <c r="BF167" s="291">
        <f t="shared" si="341"/>
        <v>3.8444013679999784</v>
      </c>
      <c r="BG167" s="292">
        <f t="shared" si="342"/>
        <v>2.1839839250000068</v>
      </c>
      <c r="BH167" s="302">
        <f t="shared" si="343"/>
        <v>8.3803174757400143</v>
      </c>
      <c r="BI167" s="278">
        <f t="shared" si="344"/>
        <v>0.97823051933599459</v>
      </c>
      <c r="BJ167" s="279">
        <f t="shared" si="345"/>
        <v>2.2559476069849893</v>
      </c>
      <c r="BK167" s="235"/>
      <c r="BL167" s="545">
        <f t="shared" si="261"/>
        <v>0</v>
      </c>
      <c r="BM167" s="290">
        <f t="shared" si="346"/>
        <v>7.307402001000014</v>
      </c>
      <c r="BN167" s="291">
        <f t="shared" si="347"/>
        <v>5.1065604140000005</v>
      </c>
      <c r="BO167" s="292">
        <f t="shared" si="348"/>
        <v>2.3484621540000035</v>
      </c>
      <c r="BP167" s="302">
        <f t="shared" si="349"/>
        <v>2.6133415637339681</v>
      </c>
      <c r="BQ167" s="278">
        <f t="shared" si="350"/>
        <v>0.50582122279399755</v>
      </c>
      <c r="BR167" s="279">
        <f t="shared" si="351"/>
        <v>1.8014695161130021</v>
      </c>
      <c r="BS167" s="235"/>
      <c r="BT167" s="545">
        <f t="shared" si="268"/>
        <v>0</v>
      </c>
      <c r="BU167" s="290">
        <f t="shared" si="352"/>
        <v>7.7576106970000183</v>
      </c>
      <c r="BV167" s="291">
        <f t="shared" si="353"/>
        <v>4.5634532290000038</v>
      </c>
      <c r="BW167" s="292">
        <f t="shared" si="354"/>
        <v>6.3723187659999923</v>
      </c>
      <c r="BX167" s="302">
        <f t="shared" si="355"/>
        <v>-12.832151269237954</v>
      </c>
      <c r="BY167" s="278">
        <f t="shared" si="356"/>
        <v>-3.1278556878369841</v>
      </c>
      <c r="BZ167" s="279">
        <f t="shared" si="357"/>
        <v>-0.98263351479999983</v>
      </c>
      <c r="CA167" s="235"/>
      <c r="CB167" s="545">
        <f t="shared" si="275"/>
        <v>0</v>
      </c>
      <c r="CC167" s="290">
        <f t="shared" si="358"/>
        <v>0.74359929499996724</v>
      </c>
      <c r="CD167" s="291">
        <f t="shared" si="359"/>
        <v>1.0399603399999933</v>
      </c>
      <c r="CE167" s="292">
        <f t="shared" si="360"/>
        <v>1.8676567480000017</v>
      </c>
      <c r="CF167" s="302">
        <f t="shared" si="361"/>
        <v>-4.3654929936380427</v>
      </c>
      <c r="CG167" s="278">
        <f t="shared" si="362"/>
        <v>-0.75092179762901878</v>
      </c>
      <c r="CH167" s="279">
        <f t="shared" si="363"/>
        <v>1.6405858160470075</v>
      </c>
      <c r="CI167" s="235"/>
      <c r="CJ167" s="545">
        <f t="shared" si="282"/>
        <v>0</v>
      </c>
      <c r="CK167" s="290">
        <f t="shared" si="364"/>
        <v>-1.9631631689999836</v>
      </c>
      <c r="CL167" s="291">
        <f t="shared" si="365"/>
        <v>-2.219226295999988</v>
      </c>
      <c r="CM167" s="292">
        <f t="shared" si="366"/>
        <v>-2.8962138330000045</v>
      </c>
      <c r="CN167" s="302">
        <f t="shared" si="367"/>
        <v>1.7681179453670097</v>
      </c>
      <c r="CO167" s="278">
        <f t="shared" si="368"/>
        <v>-6.4354805803089903</v>
      </c>
      <c r="CP167" s="279">
        <f t="shared" si="369"/>
        <v>-2.4534141724359984</v>
      </c>
      <c r="CQ167" s="235"/>
      <c r="CR167" s="545">
        <f t="shared" si="289"/>
        <v>0</v>
      </c>
      <c r="CS167" s="290">
        <f t="shared" si="370"/>
        <v>-2.7719601950000197</v>
      </c>
      <c r="CT167" s="291">
        <f t="shared" si="371"/>
        <v>-1.3827455730000224</v>
      </c>
      <c r="CU167" s="292">
        <f t="shared" si="372"/>
        <v>0.59178523100000291</v>
      </c>
      <c r="CV167" s="302">
        <f t="shared" si="373"/>
        <v>3.7728092753899887</v>
      </c>
      <c r="CW167" s="278">
        <f t="shared" si="374"/>
        <v>-0.15583225122199451</v>
      </c>
      <c r="CX167" s="279">
        <f t="shared" si="375"/>
        <v>8.0162148844991066E-2</v>
      </c>
      <c r="CY167" s="235"/>
      <c r="CZ167" s="545">
        <f t="shared" si="296"/>
        <v>0</v>
      </c>
      <c r="DA167" s="290">
        <f t="shared" si="376"/>
        <v>-4.2555693719999681</v>
      </c>
      <c r="DB167" s="291">
        <f t="shared" si="377"/>
        <v>-3.1130044269999644</v>
      </c>
      <c r="DC167" s="292">
        <f t="shared" si="378"/>
        <v>-1.8123119839999902</v>
      </c>
      <c r="DD167" s="302">
        <f t="shared" si="379"/>
        <v>-7.9108599825379997</v>
      </c>
      <c r="DE167" s="278">
        <f t="shared" si="380"/>
        <v>1.1016092517469929</v>
      </c>
      <c r="DF167" s="279">
        <f t="shared" si="381"/>
        <v>-4.3260182875319941</v>
      </c>
      <c r="DG167" s="235"/>
      <c r="DH167" s="545">
        <f t="shared" si="303"/>
        <v>0</v>
      </c>
      <c r="DI167" s="290">
        <f t="shared" si="382"/>
        <v>-0.80305149800000208</v>
      </c>
      <c r="DJ167" s="291">
        <f t="shared" si="383"/>
        <v>-0.62869222400001945</v>
      </c>
      <c r="DK167" s="292">
        <f t="shared" si="384"/>
        <v>-0.58830622900001117</v>
      </c>
      <c r="DL167" s="302">
        <f t="shared" si="385"/>
        <v>-1.6158163245899573</v>
      </c>
      <c r="DM167" s="278">
        <f t="shared" si="386"/>
        <v>3.0878352768100115</v>
      </c>
      <c r="DN167" s="279">
        <f t="shared" si="387"/>
        <v>-0.12361391892599727</v>
      </c>
      <c r="DO167" s="235"/>
      <c r="DP167" s="545">
        <f t="shared" si="310"/>
        <v>0</v>
      </c>
      <c r="DQ167" s="444">
        <f t="shared" si="388"/>
        <v>18.360766453999986</v>
      </c>
      <c r="DR167" s="445">
        <f t="shared" si="389"/>
        <v>12.460929734999979</v>
      </c>
      <c r="DS167" s="446">
        <f t="shared" si="390"/>
        <v>4.606748280000005</v>
      </c>
      <c r="DT167" s="302">
        <f t="shared" si="391"/>
        <v>19.212953731577954</v>
      </c>
      <c r="DU167" s="278">
        <f t="shared" si="392"/>
        <v>6.8882337265160061</v>
      </c>
      <c r="DV167" s="279">
        <f t="shared" si="393"/>
        <v>7.3975899584909968</v>
      </c>
      <c r="DW167" s="235"/>
      <c r="DX167" s="545">
        <f t="shared" si="317"/>
        <v>0</v>
      </c>
      <c r="DY167" s="444">
        <f t="shared" si="394"/>
        <v>-1.0402450309999836</v>
      </c>
      <c r="DZ167" s="445">
        <f t="shared" si="395"/>
        <v>-0.86845529800001486</v>
      </c>
      <c r="EA167" s="446">
        <f t="shared" si="396"/>
        <v>-0.6818673949999976</v>
      </c>
      <c r="EB167" s="302">
        <f t="shared" si="397"/>
        <v>-0.59601670233695359</v>
      </c>
      <c r="EC167" s="278">
        <f t="shared" si="398"/>
        <v>-4.9711687021000159</v>
      </c>
      <c r="ED167" s="279">
        <f t="shared" si="399"/>
        <v>-1.9774958924519979</v>
      </c>
      <c r="EE167" s="235"/>
    </row>
    <row r="168" spans="1:135" ht="15.75" thickBot="1" x14ac:dyDescent="0.3">
      <c r="A168" s="85" t="s">
        <v>239</v>
      </c>
      <c r="B168" s="227" t="s">
        <v>238</v>
      </c>
      <c r="C168" s="613"/>
      <c r="D168" s="265" t="s">
        <v>209</v>
      </c>
      <c r="P168" s="617"/>
      <c r="Q168" s="167"/>
      <c r="R168" s="167"/>
      <c r="S168" s="167"/>
      <c r="T168" s="206"/>
      <c r="U168" s="206"/>
      <c r="V168" s="206"/>
      <c r="W168" s="235"/>
      <c r="X168" s="545">
        <f t="shared" si="324"/>
        <v>0</v>
      </c>
      <c r="Y168" s="290">
        <f t="shared" si="326"/>
        <v>-17.372057572000017</v>
      </c>
      <c r="Z168" s="291">
        <f t="shared" si="326"/>
        <v>-11.236322298999994</v>
      </c>
      <c r="AA168" s="292">
        <f t="shared" si="326"/>
        <v>-5.8815134480000069</v>
      </c>
      <c r="AB168" s="303">
        <f t="shared" si="326"/>
        <v>-15.884933765328014</v>
      </c>
      <c r="AC168" s="280">
        <f t="shared" si="326"/>
        <v>-8.7730321243780054</v>
      </c>
      <c r="AD168" s="281">
        <f t="shared" si="326"/>
        <v>-4.4691470617989921</v>
      </c>
      <c r="AE168" s="235"/>
      <c r="AF168" s="545">
        <f t="shared" si="325"/>
        <v>0</v>
      </c>
      <c r="AG168" s="290">
        <f t="shared" si="327"/>
        <v>-0.95523802499999988</v>
      </c>
      <c r="AH168" s="291">
        <f t="shared" si="327"/>
        <v>-1.3233060740000155</v>
      </c>
      <c r="AI168" s="292">
        <f t="shared" si="327"/>
        <v>-1.774874515999997</v>
      </c>
      <c r="AJ168" s="303">
        <f t="shared" si="327"/>
        <v>7.1338667188240379</v>
      </c>
      <c r="AK168" s="280">
        <f t="shared" si="327"/>
        <v>6.3268180279250146</v>
      </c>
      <c r="AL168" s="281">
        <f t="shared" si="327"/>
        <v>0.21209870637699169</v>
      </c>
      <c r="AM168" s="235"/>
      <c r="AN168" s="545">
        <f t="shared" si="240"/>
        <v>0</v>
      </c>
      <c r="AO168" s="290">
        <f t="shared" si="328"/>
        <v>-3.618765116999981</v>
      </c>
      <c r="AP168" s="291">
        <f t="shared" si="329"/>
        <v>-3.8783241140000086</v>
      </c>
      <c r="AQ168" s="292">
        <f t="shared" si="330"/>
        <v>0.32607816300000536</v>
      </c>
      <c r="AR168" s="303">
        <f t="shared" si="331"/>
        <v>1.3246430590929776</v>
      </c>
      <c r="AS168" s="280">
        <f t="shared" si="332"/>
        <v>1.5389932220400055</v>
      </c>
      <c r="AT168" s="281">
        <f t="shared" si="333"/>
        <v>3.2083530581530084</v>
      </c>
      <c r="AU168" s="235"/>
      <c r="AV168" s="545">
        <f t="shared" si="247"/>
        <v>0</v>
      </c>
      <c r="AW168" s="290">
        <f t="shared" si="334"/>
        <v>1.0676745739999944</v>
      </c>
      <c r="AX168" s="291">
        <f t="shared" si="335"/>
        <v>0.33362076500000626</v>
      </c>
      <c r="AY168" s="292">
        <f t="shared" si="336"/>
        <v>-0.40249177300000838</v>
      </c>
      <c r="AZ168" s="303">
        <f t="shared" si="337"/>
        <v>-3.1724398772209952</v>
      </c>
      <c r="BA168" s="280">
        <f t="shared" si="338"/>
        <v>0.61663636634298769</v>
      </c>
      <c r="BB168" s="281">
        <f t="shared" si="339"/>
        <v>3.9778371788997902E-2</v>
      </c>
      <c r="BC168" s="235"/>
      <c r="BD168" s="545">
        <f t="shared" si="254"/>
        <v>0</v>
      </c>
      <c r="BE168" s="290">
        <f t="shared" si="340"/>
        <v>3.5696337699999958</v>
      </c>
      <c r="BF168" s="291">
        <f t="shared" si="341"/>
        <v>2.6516796539999916</v>
      </c>
      <c r="BG168" s="292">
        <f t="shared" si="342"/>
        <v>1.9440121900000094</v>
      </c>
      <c r="BH168" s="303">
        <f t="shared" si="343"/>
        <v>8.3803174757400143</v>
      </c>
      <c r="BI168" s="280">
        <f t="shared" si="344"/>
        <v>0.97823051933599459</v>
      </c>
      <c r="BJ168" s="281">
        <f t="shared" si="345"/>
        <v>2.2559476069849893</v>
      </c>
      <c r="BK168" s="235"/>
      <c r="BL168" s="545">
        <f t="shared" si="261"/>
        <v>0</v>
      </c>
      <c r="BM168" s="290">
        <f t="shared" si="346"/>
        <v>4.0889445219999914</v>
      </c>
      <c r="BN168" s="291">
        <f t="shared" si="347"/>
        <v>2.8440440490000185</v>
      </c>
      <c r="BO168" s="292">
        <f t="shared" si="348"/>
        <v>1.7559322999999978</v>
      </c>
      <c r="BP168" s="303">
        <f t="shared" si="349"/>
        <v>2.6133415637339681</v>
      </c>
      <c r="BQ168" s="280">
        <f t="shared" si="350"/>
        <v>0.50582122279399755</v>
      </c>
      <c r="BR168" s="281">
        <f t="shared" si="351"/>
        <v>1.8014695161130021</v>
      </c>
      <c r="BS168" s="235"/>
      <c r="BT168" s="545">
        <f t="shared" si="268"/>
        <v>0</v>
      </c>
      <c r="BU168" s="290">
        <f t="shared" si="352"/>
        <v>-20.291044486000004</v>
      </c>
      <c r="BV168" s="291">
        <f t="shared" si="353"/>
        <v>-17.992854971000014</v>
      </c>
      <c r="BW168" s="292">
        <f t="shared" si="354"/>
        <v>-15.417723115000001</v>
      </c>
      <c r="BX168" s="303">
        <f t="shared" si="355"/>
        <v>-12.832151269237954</v>
      </c>
      <c r="BY168" s="280">
        <f t="shared" si="356"/>
        <v>-3.1278556878369841</v>
      </c>
      <c r="BZ168" s="281">
        <f t="shared" si="357"/>
        <v>-0.98263351479999983</v>
      </c>
      <c r="CA168" s="235"/>
      <c r="CB168" s="545">
        <f t="shared" si="275"/>
        <v>0</v>
      </c>
      <c r="CC168" s="290">
        <f t="shared" si="358"/>
        <v>1.0094376810000085</v>
      </c>
      <c r="CD168" s="291">
        <f t="shared" si="359"/>
        <v>1.3093785320000109</v>
      </c>
      <c r="CE168" s="292">
        <f t="shared" si="360"/>
        <v>1.5312487580000038</v>
      </c>
      <c r="CF168" s="303">
        <f t="shared" si="361"/>
        <v>-4.3654929936380427</v>
      </c>
      <c r="CG168" s="280">
        <f t="shared" si="362"/>
        <v>-0.75092179762901878</v>
      </c>
      <c r="CH168" s="281">
        <f t="shared" si="363"/>
        <v>1.6405858160470075</v>
      </c>
      <c r="CI168" s="235"/>
      <c r="CJ168" s="545">
        <f t="shared" si="282"/>
        <v>0</v>
      </c>
      <c r="CK168" s="290">
        <f t="shared" si="364"/>
        <v>-0.93823177900000587</v>
      </c>
      <c r="CL168" s="291">
        <f t="shared" si="365"/>
        <v>-2.0597034330000099</v>
      </c>
      <c r="CM168" s="292">
        <f t="shared" si="366"/>
        <v>-2.7660022600000076</v>
      </c>
      <c r="CN168" s="303">
        <f t="shared" si="367"/>
        <v>1.7681179453670097</v>
      </c>
      <c r="CO168" s="280">
        <f t="shared" si="368"/>
        <v>-6.4354805803089903</v>
      </c>
      <c r="CP168" s="281">
        <f t="shared" si="369"/>
        <v>-2.4534141724359984</v>
      </c>
      <c r="CQ168" s="235"/>
      <c r="CR168" s="545">
        <f t="shared" si="289"/>
        <v>0</v>
      </c>
      <c r="CS168" s="290">
        <f t="shared" si="370"/>
        <v>0.63967426100001035</v>
      </c>
      <c r="CT168" s="291">
        <f t="shared" si="371"/>
        <v>0.8340161890000104</v>
      </c>
      <c r="CU168" s="292">
        <f t="shared" si="372"/>
        <v>1.0061522790000055</v>
      </c>
      <c r="CV168" s="303">
        <f t="shared" si="373"/>
        <v>3.7728092753899887</v>
      </c>
      <c r="CW168" s="280">
        <f t="shared" si="374"/>
        <v>-0.15583225122199451</v>
      </c>
      <c r="CX168" s="281">
        <f t="shared" si="375"/>
        <v>8.0162148844991066E-2</v>
      </c>
      <c r="CY168" s="235"/>
      <c r="CZ168" s="545">
        <f t="shared" si="296"/>
        <v>0</v>
      </c>
      <c r="DA168" s="290">
        <f t="shared" si="376"/>
        <v>-1.6024669850000066</v>
      </c>
      <c r="DB168" s="291">
        <f t="shared" si="377"/>
        <v>-1.5013481139999953</v>
      </c>
      <c r="DC168" s="292">
        <f t="shared" si="378"/>
        <v>-1.292949225000001</v>
      </c>
      <c r="DD168" s="303">
        <f t="shared" si="379"/>
        <v>-7.9108599825379997</v>
      </c>
      <c r="DE168" s="280">
        <f t="shared" si="380"/>
        <v>1.1016092517469929</v>
      </c>
      <c r="DF168" s="281">
        <f t="shared" si="381"/>
        <v>-4.3260182875319941</v>
      </c>
      <c r="DG168" s="235"/>
      <c r="DH168" s="545">
        <f t="shared" si="303"/>
        <v>0</v>
      </c>
      <c r="DI168" s="290">
        <f t="shared" si="382"/>
        <v>-1.8996679629999846</v>
      </c>
      <c r="DJ168" s="291">
        <f t="shared" si="383"/>
        <v>-1.155523512000002</v>
      </c>
      <c r="DK168" s="292">
        <f t="shared" si="384"/>
        <v>-0.74076203500000304</v>
      </c>
      <c r="DL168" s="303">
        <f t="shared" si="385"/>
        <v>-1.6158163245899573</v>
      </c>
      <c r="DM168" s="280">
        <f t="shared" si="386"/>
        <v>3.0878352768100115</v>
      </c>
      <c r="DN168" s="281">
        <f t="shared" si="387"/>
        <v>-0.12361391892599727</v>
      </c>
      <c r="DO168" s="235"/>
      <c r="DP168" s="545">
        <f t="shared" si="310"/>
        <v>0</v>
      </c>
      <c r="DQ168" s="444">
        <f t="shared" si="388"/>
        <v>13.789467796999986</v>
      </c>
      <c r="DR168" s="445">
        <f t="shared" si="389"/>
        <v>8.7776078409999911</v>
      </c>
      <c r="DS168" s="446">
        <f t="shared" si="390"/>
        <v>4.6351269390000027</v>
      </c>
      <c r="DT168" s="303">
        <f t="shared" si="391"/>
        <v>19.212953731577954</v>
      </c>
      <c r="DU168" s="280">
        <f t="shared" si="392"/>
        <v>6.8882337265160061</v>
      </c>
      <c r="DV168" s="281">
        <f t="shared" si="393"/>
        <v>7.3975899584909968</v>
      </c>
      <c r="DW168" s="235"/>
      <c r="DX168" s="545">
        <f t="shared" si="317"/>
        <v>0</v>
      </c>
      <c r="DY168" s="444">
        <f t="shared" si="394"/>
        <v>-1.946517737999983</v>
      </c>
      <c r="DZ168" s="445">
        <f t="shared" si="395"/>
        <v>-1.2321061869999994</v>
      </c>
      <c r="EA168" s="446">
        <f t="shared" si="396"/>
        <v>-0.99233714100000725</v>
      </c>
      <c r="EB168" s="303">
        <f t="shared" si="397"/>
        <v>-0.59601670233695359</v>
      </c>
      <c r="EC168" s="280">
        <f t="shared" si="398"/>
        <v>-4.9711687021000159</v>
      </c>
      <c r="ED168" s="281">
        <f t="shared" si="399"/>
        <v>-1.9774958924519979</v>
      </c>
      <c r="EE168" s="235"/>
    </row>
    <row r="169" spans="1:135" ht="15.75" thickBot="1" x14ac:dyDescent="0.3">
      <c r="A169" s="139" t="s">
        <v>189</v>
      </c>
      <c r="B169" s="224" t="s">
        <v>240</v>
      </c>
      <c r="C169" s="613"/>
      <c r="D169" s="266" t="s">
        <v>208</v>
      </c>
      <c r="P169" s="617"/>
      <c r="Q169" s="167"/>
      <c r="R169" s="167"/>
      <c r="S169" s="167"/>
      <c r="T169" s="210"/>
      <c r="U169" s="210"/>
      <c r="V169" s="210"/>
      <c r="W169" s="235"/>
      <c r="X169" s="545">
        <f t="shared" si="324"/>
        <v>0</v>
      </c>
      <c r="Y169" s="293">
        <f t="shared" si="326"/>
        <v>-1.2441381800000215</v>
      </c>
      <c r="Z169" s="294">
        <f t="shared" si="326"/>
        <v>-1.0992085230000157</v>
      </c>
      <c r="AA169" s="295">
        <f t="shared" si="326"/>
        <v>-1.0835016679999967</v>
      </c>
      <c r="AB169" s="302">
        <f t="shared" si="326"/>
        <v>-15.884933765328014</v>
      </c>
      <c r="AC169" s="278">
        <f t="shared" si="326"/>
        <v>-8.7730321243780054</v>
      </c>
      <c r="AD169" s="279">
        <f t="shared" si="326"/>
        <v>-4.4691470617989921</v>
      </c>
      <c r="AE169" s="235"/>
      <c r="AF169" s="545">
        <f t="shared" si="325"/>
        <v>0</v>
      </c>
      <c r="AG169" s="293">
        <f t="shared" si="327"/>
        <v>0.46234728000001724</v>
      </c>
      <c r="AH169" s="294">
        <f t="shared" si="327"/>
        <v>-0.24766823299998464</v>
      </c>
      <c r="AI169" s="295">
        <f t="shared" si="327"/>
        <v>-0.94804543600000102</v>
      </c>
      <c r="AJ169" s="302">
        <f t="shared" si="327"/>
        <v>7.1338667188240379</v>
      </c>
      <c r="AK169" s="278">
        <f t="shared" si="327"/>
        <v>6.3268180279250146</v>
      </c>
      <c r="AL169" s="279">
        <f t="shared" si="327"/>
        <v>0.21209870637699169</v>
      </c>
      <c r="AM169" s="235"/>
      <c r="AN169" s="545">
        <f t="shared" si="240"/>
        <v>0</v>
      </c>
      <c r="AO169" s="293">
        <f t="shared" si="328"/>
        <v>4.4134920500000021</v>
      </c>
      <c r="AP169" s="294">
        <f t="shared" si="329"/>
        <v>2.4960037660000012</v>
      </c>
      <c r="AQ169" s="295">
        <f t="shared" si="330"/>
        <v>1.4946349429999941</v>
      </c>
      <c r="AR169" s="302">
        <f t="shared" si="331"/>
        <v>1.3246430590929776</v>
      </c>
      <c r="AS169" s="278">
        <f t="shared" si="332"/>
        <v>1.5389932220400055</v>
      </c>
      <c r="AT169" s="279">
        <f t="shared" si="333"/>
        <v>3.2083530581530084</v>
      </c>
      <c r="AU169" s="235"/>
      <c r="AV169" s="545">
        <f t="shared" si="247"/>
        <v>0</v>
      </c>
      <c r="AW169" s="293">
        <f t="shared" si="334"/>
        <v>-2.109240748000019</v>
      </c>
      <c r="AX169" s="294">
        <f t="shared" si="335"/>
        <v>-1.4135918759999981</v>
      </c>
      <c r="AY169" s="295">
        <f t="shared" si="336"/>
        <v>-1.1638750239999922</v>
      </c>
      <c r="AZ169" s="302">
        <f t="shared" si="337"/>
        <v>-3.1724398772209952</v>
      </c>
      <c r="BA169" s="278">
        <f t="shared" si="338"/>
        <v>0.61663636634298769</v>
      </c>
      <c r="BB169" s="279">
        <f t="shared" si="339"/>
        <v>3.9778371788997902E-2</v>
      </c>
      <c r="BC169" s="235"/>
      <c r="BD169" s="545">
        <f t="shared" si="254"/>
        <v>0</v>
      </c>
      <c r="BE169" s="293">
        <f t="shared" si="340"/>
        <v>4.3576529649999998</v>
      </c>
      <c r="BF169" s="294">
        <f t="shared" si="341"/>
        <v>3.0796757899999818</v>
      </c>
      <c r="BG169" s="295">
        <f t="shared" si="342"/>
        <v>2.3047619979999894</v>
      </c>
      <c r="BH169" s="302">
        <f t="shared" si="343"/>
        <v>8.3803174757400143</v>
      </c>
      <c r="BI169" s="278">
        <f t="shared" si="344"/>
        <v>0.97823051933599459</v>
      </c>
      <c r="BJ169" s="279">
        <f t="shared" si="345"/>
        <v>2.2559476069849893</v>
      </c>
      <c r="BK169" s="235"/>
      <c r="BL169" s="545">
        <f t="shared" si="261"/>
        <v>0</v>
      </c>
      <c r="BM169" s="293">
        <f t="shared" si="346"/>
        <v>4.9381654090000211</v>
      </c>
      <c r="BN169" s="294">
        <f t="shared" si="347"/>
        <v>3.1679871810000009</v>
      </c>
      <c r="BO169" s="295">
        <f t="shared" si="348"/>
        <v>2.2922108270000052</v>
      </c>
      <c r="BP169" s="302">
        <f t="shared" si="349"/>
        <v>2.6133415637339681</v>
      </c>
      <c r="BQ169" s="278">
        <f t="shared" si="350"/>
        <v>0.50582122279399755</v>
      </c>
      <c r="BR169" s="279">
        <f t="shared" si="351"/>
        <v>1.8014695161130021</v>
      </c>
      <c r="BS169" s="235"/>
      <c r="BT169" s="545">
        <f t="shared" si="268"/>
        <v>0</v>
      </c>
      <c r="BU169" s="293">
        <f t="shared" si="352"/>
        <v>-7.5359908450000148</v>
      </c>
      <c r="BV169" s="294">
        <f t="shared" si="353"/>
        <v>-8.0567431419999878</v>
      </c>
      <c r="BW169" s="295">
        <f t="shared" si="354"/>
        <v>-6.8797561079999952</v>
      </c>
      <c r="BX169" s="302">
        <f t="shared" si="355"/>
        <v>-12.832151269237954</v>
      </c>
      <c r="BY169" s="278">
        <f t="shared" si="356"/>
        <v>-3.1278556878369841</v>
      </c>
      <c r="BZ169" s="279">
        <f t="shared" si="357"/>
        <v>-0.98263351479999983</v>
      </c>
      <c r="CA169" s="235"/>
      <c r="CB169" s="545">
        <f t="shared" si="275"/>
        <v>0</v>
      </c>
      <c r="CC169" s="293">
        <f t="shared" si="358"/>
        <v>-2.9203336310000054</v>
      </c>
      <c r="CD169" s="294">
        <f t="shared" si="359"/>
        <v>-2.6589580929999954</v>
      </c>
      <c r="CE169" s="295">
        <f t="shared" si="360"/>
        <v>-1.712500021000011</v>
      </c>
      <c r="CF169" s="302">
        <f t="shared" si="361"/>
        <v>-4.3654929936380427</v>
      </c>
      <c r="CG169" s="278">
        <f t="shared" si="362"/>
        <v>-0.75092179762901878</v>
      </c>
      <c r="CH169" s="279">
        <f t="shared" si="363"/>
        <v>1.6405858160470075</v>
      </c>
      <c r="CI169" s="235"/>
      <c r="CJ169" s="545">
        <f t="shared" si="282"/>
        <v>0</v>
      </c>
      <c r="CK169" s="293">
        <f t="shared" si="364"/>
        <v>-4.8430537849999951</v>
      </c>
      <c r="CL169" s="294">
        <f t="shared" si="365"/>
        <v>-3.8798594879999939</v>
      </c>
      <c r="CM169" s="295">
        <f t="shared" si="366"/>
        <v>-3.5935384599999907</v>
      </c>
      <c r="CN169" s="302">
        <f t="shared" si="367"/>
        <v>1.7681179453670097</v>
      </c>
      <c r="CO169" s="278">
        <f t="shared" si="368"/>
        <v>-6.4354805803089903</v>
      </c>
      <c r="CP169" s="279">
        <f t="shared" si="369"/>
        <v>-2.4534141724359984</v>
      </c>
      <c r="CQ169" s="235"/>
      <c r="CR169" s="545">
        <f t="shared" si="289"/>
        <v>0</v>
      </c>
      <c r="CS169" s="293">
        <f t="shared" si="370"/>
        <v>-1.237222724999981</v>
      </c>
      <c r="CT169" s="294">
        <f t="shared" si="371"/>
        <v>-6.9697223000019903E-2</v>
      </c>
      <c r="CU169" s="295">
        <f t="shared" si="372"/>
        <v>0.57662017500000218</v>
      </c>
      <c r="CV169" s="302">
        <f t="shared" si="373"/>
        <v>3.7728092753899887</v>
      </c>
      <c r="CW169" s="278">
        <f t="shared" si="374"/>
        <v>-0.15583225122199451</v>
      </c>
      <c r="CX169" s="279">
        <f t="shared" si="375"/>
        <v>8.0162148844991066E-2</v>
      </c>
      <c r="CY169" s="235"/>
      <c r="CZ169" s="545">
        <f t="shared" si="296"/>
        <v>0</v>
      </c>
      <c r="DA169" s="293">
        <f t="shared" si="376"/>
        <v>-3.6469224829999973</v>
      </c>
      <c r="DB169" s="294">
        <f t="shared" si="377"/>
        <v>-2.3687947169999859</v>
      </c>
      <c r="DC169" s="295">
        <f t="shared" si="378"/>
        <v>-1.8770715410000065</v>
      </c>
      <c r="DD169" s="302">
        <f t="shared" si="379"/>
        <v>-7.9108599825379997</v>
      </c>
      <c r="DE169" s="278">
        <f t="shared" si="380"/>
        <v>1.1016092517469929</v>
      </c>
      <c r="DF169" s="279">
        <f t="shared" si="381"/>
        <v>-4.3260182875319941</v>
      </c>
      <c r="DG169" s="235"/>
      <c r="DH169" s="545">
        <f t="shared" si="303"/>
        <v>0</v>
      </c>
      <c r="DI169" s="293">
        <f t="shared" si="382"/>
        <v>6.9116683999993711E-2</v>
      </c>
      <c r="DJ169" s="294">
        <f t="shared" si="383"/>
        <v>-7.5144413000003851E-2</v>
      </c>
      <c r="DK169" s="295">
        <f t="shared" si="384"/>
        <v>-0.33023460799999782</v>
      </c>
      <c r="DL169" s="302">
        <f t="shared" si="385"/>
        <v>-1.6158163245899573</v>
      </c>
      <c r="DM169" s="278">
        <f t="shared" si="386"/>
        <v>3.0878352768100115</v>
      </c>
      <c r="DN169" s="279">
        <f t="shared" si="387"/>
        <v>-0.12361391892599727</v>
      </c>
      <c r="DO169" s="235"/>
      <c r="DP169" s="545">
        <f t="shared" si="310"/>
        <v>0</v>
      </c>
      <c r="DQ169" s="444">
        <f t="shared" si="388"/>
        <v>2.7763245659999995</v>
      </c>
      <c r="DR169" s="445">
        <f t="shared" si="389"/>
        <v>2.2610247199999947</v>
      </c>
      <c r="DS169" s="446">
        <f t="shared" si="390"/>
        <v>1.9844701439999994</v>
      </c>
      <c r="DT169" s="302">
        <f t="shared" si="391"/>
        <v>19.212953731577954</v>
      </c>
      <c r="DU169" s="278">
        <f t="shared" si="392"/>
        <v>6.8882337265160061</v>
      </c>
      <c r="DV169" s="279">
        <f t="shared" si="393"/>
        <v>7.3975899584909968</v>
      </c>
      <c r="DW169" s="235"/>
      <c r="DX169" s="545">
        <f t="shared" si="317"/>
        <v>0</v>
      </c>
      <c r="DY169" s="444">
        <f t="shared" si="394"/>
        <v>-1.1532053290000022</v>
      </c>
      <c r="DZ169" s="445">
        <f t="shared" si="395"/>
        <v>-0.7563485119999882</v>
      </c>
      <c r="EA169" s="446">
        <f t="shared" si="396"/>
        <v>-0.67187691799999527</v>
      </c>
      <c r="EB169" s="302">
        <f t="shared" si="397"/>
        <v>-0.59601670233695359</v>
      </c>
      <c r="EC169" s="278">
        <f t="shared" si="398"/>
        <v>-4.9711687021000159</v>
      </c>
      <c r="ED169" s="279">
        <f t="shared" si="399"/>
        <v>-1.9774958924519979</v>
      </c>
      <c r="EE169" s="235"/>
    </row>
    <row r="170" spans="1:135" ht="15.75" thickBot="1" x14ac:dyDescent="0.3">
      <c r="A170" s="85" t="s">
        <v>190</v>
      </c>
      <c r="B170" s="227" t="s">
        <v>241</v>
      </c>
      <c r="C170" s="613"/>
      <c r="D170" s="265" t="s">
        <v>209</v>
      </c>
      <c r="P170" s="617"/>
      <c r="Q170" s="167"/>
      <c r="R170" s="167"/>
      <c r="S170" s="167"/>
      <c r="T170" s="210"/>
      <c r="U170" s="210"/>
      <c r="V170" s="210"/>
      <c r="W170" s="235"/>
      <c r="X170" s="545">
        <f t="shared" si="324"/>
        <v>0</v>
      </c>
      <c r="Y170" s="290">
        <f t="shared" si="326"/>
        <v>-8.0924468479999803</v>
      </c>
      <c r="Z170" s="291">
        <f t="shared" si="326"/>
        <v>-4.8316783819999927</v>
      </c>
      <c r="AA170" s="292">
        <f t="shared" si="326"/>
        <v>-2.6232293080000062</v>
      </c>
      <c r="AB170" s="302">
        <f t="shared" si="326"/>
        <v>-15.884933765328014</v>
      </c>
      <c r="AC170" s="278">
        <f t="shared" si="326"/>
        <v>-8.7730321243780054</v>
      </c>
      <c r="AD170" s="279">
        <f t="shared" si="326"/>
        <v>-4.4691470617989921</v>
      </c>
      <c r="AE170" s="235"/>
      <c r="AF170" s="545">
        <f t="shared" si="325"/>
        <v>0</v>
      </c>
      <c r="AG170" s="290">
        <f t="shared" si="327"/>
        <v>-0.91533788200001709</v>
      </c>
      <c r="AH170" s="291">
        <f t="shared" si="327"/>
        <v>-1.2473101890000038</v>
      </c>
      <c r="AI170" s="292">
        <f t="shared" si="327"/>
        <v>-1.530078587999995</v>
      </c>
      <c r="AJ170" s="302">
        <f t="shared" si="327"/>
        <v>7.1338667188240379</v>
      </c>
      <c r="AK170" s="278">
        <f t="shared" si="327"/>
        <v>6.3268180279250146</v>
      </c>
      <c r="AL170" s="279">
        <f t="shared" si="327"/>
        <v>0.21209870637699169</v>
      </c>
      <c r="AM170" s="235"/>
      <c r="AN170" s="545">
        <f t="shared" si="240"/>
        <v>0</v>
      </c>
      <c r="AO170" s="290">
        <f t="shared" si="328"/>
        <v>1.6408588200000054</v>
      </c>
      <c r="AP170" s="291">
        <f t="shared" si="329"/>
        <v>1.0394180619999958</v>
      </c>
      <c r="AQ170" s="292">
        <f t="shared" si="330"/>
        <v>0.67263165499998934</v>
      </c>
      <c r="AR170" s="302">
        <f t="shared" si="331"/>
        <v>1.3246430590929776</v>
      </c>
      <c r="AS170" s="278">
        <f t="shared" si="332"/>
        <v>1.5389932220400055</v>
      </c>
      <c r="AT170" s="279">
        <f t="shared" si="333"/>
        <v>3.2083530581530084</v>
      </c>
      <c r="AU170" s="235"/>
      <c r="AV170" s="545">
        <f t="shared" si="247"/>
        <v>0</v>
      </c>
      <c r="AW170" s="290">
        <f t="shared" si="334"/>
        <v>0.90849856100001602</v>
      </c>
      <c r="AX170" s="291">
        <f t="shared" si="335"/>
        <v>0.14673713000000532</v>
      </c>
      <c r="AY170" s="292">
        <f t="shared" si="336"/>
        <v>-0.31727127099999564</v>
      </c>
      <c r="AZ170" s="302">
        <f t="shared" si="337"/>
        <v>-3.1724398772209952</v>
      </c>
      <c r="BA170" s="278">
        <f t="shared" si="338"/>
        <v>0.61663636634298769</v>
      </c>
      <c r="BB170" s="279">
        <f t="shared" si="339"/>
        <v>3.9778371788997902E-2</v>
      </c>
      <c r="BC170" s="235"/>
      <c r="BD170" s="545">
        <f t="shared" si="254"/>
        <v>0</v>
      </c>
      <c r="BE170" s="290">
        <f t="shared" si="340"/>
        <v>3.5089031299999931</v>
      </c>
      <c r="BF170" s="291">
        <f t="shared" si="341"/>
        <v>2.4992665380000005</v>
      </c>
      <c r="BG170" s="292">
        <f t="shared" si="342"/>
        <v>1.924025548000003</v>
      </c>
      <c r="BH170" s="302">
        <f t="shared" si="343"/>
        <v>8.3803174757400143</v>
      </c>
      <c r="BI170" s="278">
        <f t="shared" si="344"/>
        <v>0.97823051933599459</v>
      </c>
      <c r="BJ170" s="279">
        <f t="shared" si="345"/>
        <v>2.2559476069849893</v>
      </c>
      <c r="BK170" s="235"/>
      <c r="BL170" s="545">
        <f t="shared" si="261"/>
        <v>0</v>
      </c>
      <c r="BM170" s="290">
        <f t="shared" si="346"/>
        <v>3.5770633759999839</v>
      </c>
      <c r="BN170" s="291">
        <f t="shared" si="347"/>
        <v>2.477802546999996</v>
      </c>
      <c r="BO170" s="292">
        <f t="shared" si="348"/>
        <v>1.8427880529999925</v>
      </c>
      <c r="BP170" s="302">
        <f t="shared" si="349"/>
        <v>2.6133415637339681</v>
      </c>
      <c r="BQ170" s="278">
        <f t="shared" si="350"/>
        <v>0.50582122279399755</v>
      </c>
      <c r="BR170" s="279">
        <f t="shared" si="351"/>
        <v>1.8014695161130021</v>
      </c>
      <c r="BS170" s="235"/>
      <c r="BT170" s="545">
        <f t="shared" si="268"/>
        <v>0</v>
      </c>
      <c r="BU170" s="290">
        <f t="shared" si="352"/>
        <v>-3.3838982309999892</v>
      </c>
      <c r="BV170" s="291">
        <f t="shared" si="353"/>
        <v>-5.3702967410000042</v>
      </c>
      <c r="BW170" s="292">
        <f t="shared" si="354"/>
        <v>-2.6911324029999975</v>
      </c>
      <c r="BX170" s="302">
        <f t="shared" si="355"/>
        <v>-12.832151269237954</v>
      </c>
      <c r="BY170" s="278">
        <f t="shared" si="356"/>
        <v>-3.1278556878369841</v>
      </c>
      <c r="BZ170" s="279">
        <f t="shared" si="357"/>
        <v>-0.98263351479999983</v>
      </c>
      <c r="CA170" s="235"/>
      <c r="CB170" s="545">
        <f t="shared" si="275"/>
        <v>0</v>
      </c>
      <c r="CC170" s="290">
        <f t="shared" si="358"/>
        <v>1.5411904800000116</v>
      </c>
      <c r="CD170" s="291">
        <f t="shared" si="359"/>
        <v>1.7599786710000132</v>
      </c>
      <c r="CE170" s="292">
        <f t="shared" si="360"/>
        <v>2.0113768540000052</v>
      </c>
      <c r="CF170" s="302">
        <f t="shared" si="361"/>
        <v>-4.3654929936380427</v>
      </c>
      <c r="CG170" s="278">
        <f t="shared" si="362"/>
        <v>-0.75092179762901878</v>
      </c>
      <c r="CH170" s="279">
        <f t="shared" si="363"/>
        <v>1.6405858160470075</v>
      </c>
      <c r="CI170" s="235"/>
      <c r="CJ170" s="545">
        <f t="shared" si="282"/>
        <v>0</v>
      </c>
      <c r="CK170" s="290">
        <f t="shared" si="364"/>
        <v>-0.79982514499999979</v>
      </c>
      <c r="CL170" s="291">
        <f t="shared" si="365"/>
        <v>-0.70492031800000632</v>
      </c>
      <c r="CM170" s="292">
        <f t="shared" si="366"/>
        <v>-1.442405019000006</v>
      </c>
      <c r="CN170" s="302">
        <f t="shared" si="367"/>
        <v>1.7681179453670097</v>
      </c>
      <c r="CO170" s="278">
        <f t="shared" si="368"/>
        <v>-6.4354805803089903</v>
      </c>
      <c r="CP170" s="279">
        <f t="shared" si="369"/>
        <v>-2.4534141724359984</v>
      </c>
      <c r="CQ170" s="235"/>
      <c r="CR170" s="545">
        <f t="shared" si="289"/>
        <v>0</v>
      </c>
      <c r="CS170" s="290">
        <f t="shared" si="370"/>
        <v>3.0828842999994777E-2</v>
      </c>
      <c r="CT170" s="291">
        <f t="shared" si="371"/>
        <v>0.607505548000006</v>
      </c>
      <c r="CU170" s="292">
        <f t="shared" si="372"/>
        <v>1.0769917620000058</v>
      </c>
      <c r="CV170" s="302">
        <f t="shared" si="373"/>
        <v>3.7728092753899887</v>
      </c>
      <c r="CW170" s="278">
        <f t="shared" si="374"/>
        <v>-0.15583225122199451</v>
      </c>
      <c r="CX170" s="279">
        <f t="shared" si="375"/>
        <v>8.0162148844991066E-2</v>
      </c>
      <c r="CY170" s="235"/>
      <c r="CZ170" s="545">
        <f t="shared" si="296"/>
        <v>0</v>
      </c>
      <c r="DA170" s="290">
        <f t="shared" si="376"/>
        <v>-2.759535292999999</v>
      </c>
      <c r="DB170" s="291">
        <f t="shared" si="377"/>
        <v>-1.9688367180000057</v>
      </c>
      <c r="DC170" s="292">
        <f t="shared" si="378"/>
        <v>-1.5449567130000048</v>
      </c>
      <c r="DD170" s="302">
        <f t="shared" si="379"/>
        <v>-7.9108599825379997</v>
      </c>
      <c r="DE170" s="278">
        <f t="shared" si="380"/>
        <v>1.1016092517469929</v>
      </c>
      <c r="DF170" s="279">
        <f t="shared" si="381"/>
        <v>-4.3260182875319941</v>
      </c>
      <c r="DG170" s="235"/>
      <c r="DH170" s="545">
        <f t="shared" si="303"/>
        <v>0</v>
      </c>
      <c r="DI170" s="290">
        <f t="shared" si="382"/>
        <v>-1.103317211000018</v>
      </c>
      <c r="DJ170" s="291">
        <f t="shared" si="383"/>
        <v>-0.82300122499999873</v>
      </c>
      <c r="DK170" s="292">
        <f t="shared" si="384"/>
        <v>-0.70738238299999523</v>
      </c>
      <c r="DL170" s="302">
        <f t="shared" si="385"/>
        <v>-1.6158163245899573</v>
      </c>
      <c r="DM170" s="278">
        <f t="shared" si="386"/>
        <v>3.0878352768100115</v>
      </c>
      <c r="DN170" s="279">
        <f t="shared" si="387"/>
        <v>-0.12361391892599727</v>
      </c>
      <c r="DO170" s="235"/>
      <c r="DP170" s="545">
        <f t="shared" si="310"/>
        <v>0</v>
      </c>
      <c r="DQ170" s="444">
        <f t="shared" si="388"/>
        <v>7.5069061930000203</v>
      </c>
      <c r="DR170" s="445">
        <f t="shared" si="389"/>
        <v>4.7351683020000053</v>
      </c>
      <c r="DS170" s="446">
        <f t="shared" si="390"/>
        <v>2.9754974539999921</v>
      </c>
      <c r="DT170" s="302">
        <f t="shared" si="391"/>
        <v>19.212953731577954</v>
      </c>
      <c r="DU170" s="278">
        <f t="shared" si="392"/>
        <v>6.8882337265160061</v>
      </c>
      <c r="DV170" s="279">
        <f t="shared" si="393"/>
        <v>7.3975899584909968</v>
      </c>
      <c r="DW170" s="235"/>
      <c r="DX170" s="545">
        <f t="shared" si="317"/>
        <v>0</v>
      </c>
      <c r="DY170" s="444">
        <f t="shared" si="394"/>
        <v>-1.3168978540000182</v>
      </c>
      <c r="DZ170" s="445">
        <f t="shared" si="395"/>
        <v>-0.9562617250000045</v>
      </c>
      <c r="EA170" s="446">
        <f t="shared" si="396"/>
        <v>-0.77138175999999703</v>
      </c>
      <c r="EB170" s="302">
        <f t="shared" si="397"/>
        <v>-0.59601670233695359</v>
      </c>
      <c r="EC170" s="278">
        <f t="shared" si="398"/>
        <v>-4.9711687021000159</v>
      </c>
      <c r="ED170" s="279">
        <f t="shared" si="399"/>
        <v>-1.9774958924519979</v>
      </c>
      <c r="EE170" s="235"/>
    </row>
    <row r="171" spans="1:135" ht="15.75" thickBot="1" x14ac:dyDescent="0.3">
      <c r="A171" s="147" t="s">
        <v>191</v>
      </c>
      <c r="B171" s="228" t="s">
        <v>242</v>
      </c>
      <c r="C171" s="614"/>
      <c r="D171" s="267" t="s">
        <v>208</v>
      </c>
      <c r="P171" s="617"/>
      <c r="Q171" s="167"/>
      <c r="R171" s="167"/>
      <c r="S171" s="167"/>
      <c r="T171" s="210"/>
      <c r="U171" s="210"/>
      <c r="V171" s="210"/>
      <c r="W171" s="235"/>
      <c r="X171" s="545">
        <f t="shared" si="324"/>
        <v>0</v>
      </c>
      <c r="Y171" s="296">
        <f t="shared" si="326"/>
        <v>-1.1661604469999816</v>
      </c>
      <c r="Z171" s="297">
        <f t="shared" si="326"/>
        <v>-1.0734506920000513</v>
      </c>
      <c r="AA171" s="298">
        <f t="shared" si="326"/>
        <v>-1.0413043759999994</v>
      </c>
      <c r="AB171" s="304">
        <f t="shared" si="326"/>
        <v>-15.884933765328014</v>
      </c>
      <c r="AC171" s="285">
        <f t="shared" si="326"/>
        <v>-8.7730321243780054</v>
      </c>
      <c r="AD171" s="286">
        <f t="shared" si="326"/>
        <v>-4.4691470617989921</v>
      </c>
      <c r="AE171" s="235"/>
      <c r="AF171" s="545">
        <f t="shared" si="325"/>
        <v>0</v>
      </c>
      <c r="AG171" s="296">
        <f t="shared" si="327"/>
        <v>-5.8899317249999967</v>
      </c>
      <c r="AH171" s="297">
        <f t="shared" si="327"/>
        <v>-6.7260213239999871</v>
      </c>
      <c r="AI171" s="298">
        <f t="shared" si="327"/>
        <v>-1.7117443450000067</v>
      </c>
      <c r="AJ171" s="304">
        <f t="shared" si="327"/>
        <v>7.1338667188240379</v>
      </c>
      <c r="AK171" s="285">
        <f t="shared" si="327"/>
        <v>6.3268180279250146</v>
      </c>
      <c r="AL171" s="286">
        <f t="shared" si="327"/>
        <v>0.21209870637699169</v>
      </c>
      <c r="AM171" s="235"/>
      <c r="AN171" s="545">
        <f t="shared" si="240"/>
        <v>0</v>
      </c>
      <c r="AO171" s="296">
        <f t="shared" si="328"/>
        <v>-4.8062338549999879</v>
      </c>
      <c r="AP171" s="297">
        <f t="shared" si="329"/>
        <v>-5.7790682410000045</v>
      </c>
      <c r="AQ171" s="298">
        <f t="shared" si="330"/>
        <v>0.38510635800000159</v>
      </c>
      <c r="AR171" s="304">
        <f t="shared" si="331"/>
        <v>1.3246430590929776</v>
      </c>
      <c r="AS171" s="285">
        <f t="shared" si="332"/>
        <v>1.5389932220400055</v>
      </c>
      <c r="AT171" s="286">
        <f t="shared" si="333"/>
        <v>3.2083530581530084</v>
      </c>
      <c r="AU171" s="235"/>
      <c r="AV171" s="545">
        <f t="shared" si="247"/>
        <v>0</v>
      </c>
      <c r="AW171" s="296">
        <f t="shared" si="334"/>
        <v>2.9367058339999801</v>
      </c>
      <c r="AX171" s="297">
        <f t="shared" si="335"/>
        <v>5.5140287140000055</v>
      </c>
      <c r="AY171" s="298">
        <f t="shared" si="336"/>
        <v>-0.56846355999999787</v>
      </c>
      <c r="AZ171" s="304">
        <f t="shared" si="337"/>
        <v>-3.1724398772209952</v>
      </c>
      <c r="BA171" s="285">
        <f t="shared" si="338"/>
        <v>0.61663636634298769</v>
      </c>
      <c r="BB171" s="286">
        <f t="shared" si="339"/>
        <v>3.9778371788997902E-2</v>
      </c>
      <c r="BC171" s="235"/>
      <c r="BD171" s="545">
        <f t="shared" si="254"/>
        <v>0</v>
      </c>
      <c r="BE171" s="296">
        <f t="shared" si="340"/>
        <v>-2.333965983000013</v>
      </c>
      <c r="BF171" s="297">
        <f t="shared" si="341"/>
        <v>-3.5303656780000097</v>
      </c>
      <c r="BG171" s="298">
        <f t="shared" si="342"/>
        <v>1.4242189579999973</v>
      </c>
      <c r="BH171" s="304">
        <f t="shared" si="343"/>
        <v>8.3803174757400143</v>
      </c>
      <c r="BI171" s="285">
        <f t="shared" si="344"/>
        <v>0.97823051933599459</v>
      </c>
      <c r="BJ171" s="286">
        <f t="shared" si="345"/>
        <v>2.2559476069849893</v>
      </c>
      <c r="BK171" s="235"/>
      <c r="BL171" s="545">
        <f t="shared" si="261"/>
        <v>0</v>
      </c>
      <c r="BM171" s="296">
        <f t="shared" si="346"/>
        <v>2.4368736750000153</v>
      </c>
      <c r="BN171" s="297">
        <f t="shared" si="347"/>
        <v>4.1158914150000214</v>
      </c>
      <c r="BO171" s="298">
        <f t="shared" si="348"/>
        <v>1.3049602250000021</v>
      </c>
      <c r="BP171" s="304">
        <f t="shared" si="349"/>
        <v>2.6133415637339681</v>
      </c>
      <c r="BQ171" s="285">
        <f t="shared" si="350"/>
        <v>0.50582122279399755</v>
      </c>
      <c r="BR171" s="286">
        <f t="shared" si="351"/>
        <v>1.8014695161130021</v>
      </c>
      <c r="BS171" s="235"/>
      <c r="BT171" s="545">
        <f t="shared" si="268"/>
        <v>0</v>
      </c>
      <c r="BU171" s="296">
        <f t="shared" si="352"/>
        <v>14.053777789999998</v>
      </c>
      <c r="BV171" s="297">
        <f t="shared" si="353"/>
        <v>17.100436113000001</v>
      </c>
      <c r="BW171" s="298">
        <f t="shared" si="354"/>
        <v>-1.2020233539999978</v>
      </c>
      <c r="BX171" s="304">
        <f t="shared" si="355"/>
        <v>-12.832151269237954</v>
      </c>
      <c r="BY171" s="285">
        <f t="shared" si="356"/>
        <v>-3.1278556878369841</v>
      </c>
      <c r="BZ171" s="286">
        <f t="shared" si="357"/>
        <v>-0.98263351479999983</v>
      </c>
      <c r="CA171" s="235"/>
      <c r="CB171" s="545">
        <f t="shared" si="275"/>
        <v>0</v>
      </c>
      <c r="CC171" s="296">
        <f t="shared" si="358"/>
        <v>505.18386934700004</v>
      </c>
      <c r="CD171" s="297">
        <f t="shared" si="359"/>
        <v>496.15341429299997</v>
      </c>
      <c r="CE171" s="298">
        <f t="shared" si="360"/>
        <v>41.110891731999999</v>
      </c>
      <c r="CF171" s="304">
        <f t="shared" si="361"/>
        <v>-4.3654929936380427</v>
      </c>
      <c r="CG171" s="285">
        <f t="shared" si="362"/>
        <v>-0.75092179762901878</v>
      </c>
      <c r="CH171" s="286">
        <f t="shared" si="363"/>
        <v>1.6405858160470075</v>
      </c>
      <c r="CI171" s="235"/>
      <c r="CJ171" s="545">
        <f t="shared" si="282"/>
        <v>0</v>
      </c>
      <c r="CK171" s="296">
        <f t="shared" si="364"/>
        <v>-4.7252759209999908</v>
      </c>
      <c r="CL171" s="297">
        <f t="shared" si="365"/>
        <v>-3.8643980740000075</v>
      </c>
      <c r="CM171" s="298">
        <f t="shared" si="366"/>
        <v>-2.7460813819999998</v>
      </c>
      <c r="CN171" s="304">
        <f t="shared" si="367"/>
        <v>1.7681179453670097</v>
      </c>
      <c r="CO171" s="285">
        <f t="shared" si="368"/>
        <v>-6.4354805803089903</v>
      </c>
      <c r="CP171" s="286">
        <f t="shared" si="369"/>
        <v>-2.4534141724359984</v>
      </c>
      <c r="CQ171" s="235"/>
      <c r="CR171" s="545">
        <f t="shared" si="289"/>
        <v>0</v>
      </c>
      <c r="CS171" s="296">
        <f t="shared" si="370"/>
        <v>-0.68078801100000419</v>
      </c>
      <c r="CT171" s="297">
        <f t="shared" si="371"/>
        <v>-3.3338617999987719E-2</v>
      </c>
      <c r="CU171" s="298">
        <f t="shared" si="372"/>
        <v>1.1134156469999965</v>
      </c>
      <c r="CV171" s="304">
        <f t="shared" si="373"/>
        <v>3.7728092753899887</v>
      </c>
      <c r="CW171" s="285">
        <f t="shared" si="374"/>
        <v>-0.15583225122199451</v>
      </c>
      <c r="CX171" s="286">
        <f t="shared" si="375"/>
        <v>8.0162148844991066E-2</v>
      </c>
      <c r="CY171" s="235"/>
      <c r="CZ171" s="545">
        <f t="shared" si="296"/>
        <v>0</v>
      </c>
      <c r="DA171" s="296">
        <f t="shared" si="376"/>
        <v>-6.9488501000000156</v>
      </c>
      <c r="DB171" s="297">
        <f t="shared" si="377"/>
        <v>-5.9234185710000133</v>
      </c>
      <c r="DC171" s="298">
        <f t="shared" si="378"/>
        <v>-5.2935659780000037</v>
      </c>
      <c r="DD171" s="304">
        <f t="shared" si="379"/>
        <v>-7.9108599825379997</v>
      </c>
      <c r="DE171" s="285">
        <f t="shared" si="380"/>
        <v>1.1016092517469929</v>
      </c>
      <c r="DF171" s="286">
        <f t="shared" si="381"/>
        <v>-4.3260182875319941</v>
      </c>
      <c r="DG171" s="235"/>
      <c r="DH171" s="545">
        <f t="shared" si="303"/>
        <v>0</v>
      </c>
      <c r="DI171" s="296">
        <f t="shared" si="382"/>
        <v>3.5235778249999896</v>
      </c>
      <c r="DJ171" s="297">
        <f t="shared" si="383"/>
        <v>2.3666554300000087</v>
      </c>
      <c r="DK171" s="298">
        <f t="shared" si="384"/>
        <v>0.44968796000000566</v>
      </c>
      <c r="DL171" s="304">
        <f t="shared" si="385"/>
        <v>-1.6158163245899573</v>
      </c>
      <c r="DM171" s="285">
        <f t="shared" si="386"/>
        <v>3.0878352768100115</v>
      </c>
      <c r="DN171" s="286">
        <f t="shared" si="387"/>
        <v>-0.12361391892599727</v>
      </c>
      <c r="DO171" s="235"/>
      <c r="DP171" s="545">
        <f t="shared" si="310"/>
        <v>0</v>
      </c>
      <c r="DQ171" s="439">
        <f t="shared" si="388"/>
        <v>5.7483311179999816</v>
      </c>
      <c r="DR171" s="440">
        <f t="shared" si="389"/>
        <v>4.3743190369999922</v>
      </c>
      <c r="DS171" s="441">
        <f t="shared" si="390"/>
        <v>2.1334864890000063</v>
      </c>
      <c r="DT171" s="304">
        <f t="shared" si="391"/>
        <v>19.212953731577954</v>
      </c>
      <c r="DU171" s="285">
        <f t="shared" si="392"/>
        <v>6.8882337265160061</v>
      </c>
      <c r="DV171" s="286">
        <f t="shared" si="393"/>
        <v>7.3975899584909968</v>
      </c>
      <c r="DW171" s="235"/>
      <c r="DX171" s="545">
        <f t="shared" si="317"/>
        <v>0</v>
      </c>
      <c r="DY171" s="439">
        <f t="shared" si="394"/>
        <v>0.46051421100003154</v>
      </c>
      <c r="DZ171" s="440">
        <f t="shared" si="395"/>
        <v>0.29926516000000447</v>
      </c>
      <c r="EA171" s="441">
        <f t="shared" si="396"/>
        <v>-0.14184375500001067</v>
      </c>
      <c r="EB171" s="304">
        <f t="shared" si="397"/>
        <v>-0.59601670233695359</v>
      </c>
      <c r="EC171" s="285">
        <f t="shared" si="398"/>
        <v>-4.9711687021000159</v>
      </c>
      <c r="ED171" s="286">
        <f t="shared" si="399"/>
        <v>-1.9774958924519979</v>
      </c>
      <c r="EE171" s="235"/>
    </row>
    <row r="172" spans="1:135" ht="3" customHeight="1" thickBot="1" x14ac:dyDescent="0.3">
      <c r="A172" s="168"/>
      <c r="B172" s="226"/>
      <c r="C172" s="222"/>
      <c r="D172" s="242"/>
      <c r="P172" s="617"/>
      <c r="Q172" s="167"/>
      <c r="R172" s="167"/>
      <c r="S172" s="167"/>
      <c r="T172" s="165"/>
      <c r="U172" s="165"/>
      <c r="V172" s="165"/>
      <c r="W172" s="235"/>
      <c r="X172" s="545">
        <f t="shared" si="324"/>
        <v>0</v>
      </c>
      <c r="Y172" s="177"/>
      <c r="Z172" s="178"/>
      <c r="AA172" s="179"/>
      <c r="AB172" s="178"/>
      <c r="AC172" s="178"/>
      <c r="AD172" s="180"/>
      <c r="AE172" s="235"/>
      <c r="AF172" s="545">
        <f t="shared" si="325"/>
        <v>0</v>
      </c>
      <c r="AG172" s="177"/>
      <c r="AH172" s="178"/>
      <c r="AI172" s="179"/>
      <c r="AJ172" s="178"/>
      <c r="AK172" s="178"/>
      <c r="AL172" s="180"/>
      <c r="AM172" s="235"/>
      <c r="AN172" s="545">
        <f t="shared" si="240"/>
        <v>0</v>
      </c>
      <c r="AO172" s="177"/>
      <c r="AP172" s="178"/>
      <c r="AQ172" s="179"/>
      <c r="AR172" s="178"/>
      <c r="AS172" s="178"/>
      <c r="AT172" s="180"/>
      <c r="AU172" s="235"/>
      <c r="AV172" s="545">
        <f t="shared" si="247"/>
        <v>0</v>
      </c>
      <c r="AW172" s="177"/>
      <c r="AX172" s="178"/>
      <c r="AY172" s="179"/>
      <c r="AZ172" s="178"/>
      <c r="BA172" s="178"/>
      <c r="BB172" s="180"/>
      <c r="BC172" s="235"/>
      <c r="BD172" s="545">
        <f t="shared" si="254"/>
        <v>0</v>
      </c>
      <c r="BE172" s="177"/>
      <c r="BF172" s="178"/>
      <c r="BG172" s="179"/>
      <c r="BH172" s="178"/>
      <c r="BI172" s="178"/>
      <c r="BJ172" s="180"/>
      <c r="BK172" s="235"/>
      <c r="BL172" s="545">
        <f t="shared" si="261"/>
        <v>0</v>
      </c>
      <c r="BM172" s="177"/>
      <c r="BN172" s="178"/>
      <c r="BO172" s="179"/>
      <c r="BP172" s="178"/>
      <c r="BQ172" s="178"/>
      <c r="BR172" s="180"/>
      <c r="BS172" s="235"/>
      <c r="BT172" s="545">
        <f t="shared" si="268"/>
        <v>0</v>
      </c>
      <c r="BU172" s="177"/>
      <c r="BV172" s="178"/>
      <c r="BW172" s="179"/>
      <c r="BX172" s="178"/>
      <c r="BY172" s="178"/>
      <c r="BZ172" s="180"/>
      <c r="CA172" s="235"/>
      <c r="CB172" s="545">
        <f t="shared" si="275"/>
        <v>0</v>
      </c>
      <c r="CC172" s="177"/>
      <c r="CD172" s="178"/>
      <c r="CE172" s="179"/>
      <c r="CF172" s="178"/>
      <c r="CG172" s="178"/>
      <c r="CH172" s="180"/>
      <c r="CI172" s="235"/>
      <c r="CJ172" s="545">
        <f t="shared" si="282"/>
        <v>0</v>
      </c>
      <c r="CK172" s="177"/>
      <c r="CL172" s="178"/>
      <c r="CM172" s="179"/>
      <c r="CN172" s="178"/>
      <c r="CO172" s="178"/>
      <c r="CP172" s="180"/>
      <c r="CQ172" s="235"/>
      <c r="CR172" s="545">
        <f t="shared" si="289"/>
        <v>0</v>
      </c>
      <c r="CS172" s="177"/>
      <c r="CT172" s="178"/>
      <c r="CU172" s="179"/>
      <c r="CV172" s="178"/>
      <c r="CW172" s="178"/>
      <c r="CX172" s="180"/>
      <c r="CY172" s="235"/>
      <c r="CZ172" s="545">
        <f t="shared" si="296"/>
        <v>0</v>
      </c>
      <c r="DA172" s="177"/>
      <c r="DB172" s="178"/>
      <c r="DC172" s="179"/>
      <c r="DD172" s="178"/>
      <c r="DE172" s="178"/>
      <c r="DF172" s="180"/>
      <c r="DG172" s="235"/>
      <c r="DH172" s="545">
        <f t="shared" si="303"/>
        <v>0</v>
      </c>
      <c r="DI172" s="177"/>
      <c r="DJ172" s="178"/>
      <c r="DK172" s="179"/>
      <c r="DL172" s="178"/>
      <c r="DM172" s="178"/>
      <c r="DN172" s="180"/>
      <c r="DO172" s="235"/>
      <c r="DP172" s="545">
        <f t="shared" si="310"/>
        <v>0</v>
      </c>
      <c r="DQ172" s="177"/>
      <c r="DR172" s="178"/>
      <c r="DS172" s="179"/>
      <c r="DT172" s="178"/>
      <c r="DU172" s="178"/>
      <c r="DV172" s="180"/>
      <c r="DW172" s="235"/>
      <c r="DX172" s="545">
        <f t="shared" si="317"/>
        <v>0</v>
      </c>
      <c r="DY172" s="177"/>
      <c r="DZ172" s="178"/>
      <c r="EA172" s="179"/>
      <c r="EB172" s="178"/>
      <c r="EC172" s="178"/>
      <c r="ED172" s="180"/>
      <c r="EE172" s="235"/>
    </row>
    <row r="173" spans="1:135" ht="15.75" thickBot="1" x14ac:dyDescent="0.3">
      <c r="A173" s="90" t="s">
        <v>192</v>
      </c>
      <c r="B173" s="229" t="s">
        <v>243</v>
      </c>
      <c r="C173" s="612" t="s">
        <v>122</v>
      </c>
      <c r="D173" s="265" t="s">
        <v>209</v>
      </c>
      <c r="P173" s="617"/>
      <c r="Q173" s="167"/>
      <c r="R173" s="167"/>
      <c r="S173" s="167"/>
      <c r="T173" s="210"/>
      <c r="U173" s="210"/>
      <c r="V173" s="210"/>
      <c r="W173" s="235"/>
      <c r="X173" s="545">
        <f t="shared" si="324"/>
        <v>0</v>
      </c>
      <c r="Y173" s="287">
        <f t="shared" ref="Y173:AD177" si="400">+Y24-Q24</f>
        <v>-30.355554084999994</v>
      </c>
      <c r="Z173" s="288">
        <f t="shared" si="400"/>
        <v>-18.955216287999974</v>
      </c>
      <c r="AA173" s="289">
        <f t="shared" si="400"/>
        <v>-6.7553536329999986</v>
      </c>
      <c r="AB173" s="299">
        <f t="shared" si="400"/>
        <v>-8.3953587981889939</v>
      </c>
      <c r="AC173" s="300">
        <f t="shared" si="400"/>
        <v>-6.9262920104499983</v>
      </c>
      <c r="AD173" s="301">
        <f t="shared" si="400"/>
        <v>-4.3526519291609986</v>
      </c>
      <c r="AE173" s="235"/>
      <c r="AF173" s="545">
        <f t="shared" si="325"/>
        <v>0</v>
      </c>
      <c r="AG173" s="287">
        <f t="shared" ref="AG173:AL177" si="401">+AG24-Y24</f>
        <v>-0.15316043100000343</v>
      </c>
      <c r="AH173" s="288">
        <f t="shared" si="401"/>
        <v>-1.1235169400000018</v>
      </c>
      <c r="AI173" s="289">
        <f t="shared" si="401"/>
        <v>-1.4688475810000057</v>
      </c>
      <c r="AJ173" s="299">
        <f t="shared" si="401"/>
        <v>8.3953587981889939</v>
      </c>
      <c r="AK173" s="300">
        <f t="shared" si="401"/>
        <v>3.1955714278350058</v>
      </c>
      <c r="AL173" s="301">
        <f t="shared" si="401"/>
        <v>-1.0981211881329926</v>
      </c>
      <c r="AM173" s="235"/>
      <c r="AN173" s="545">
        <f t="shared" si="240"/>
        <v>0</v>
      </c>
      <c r="AO173" s="287">
        <f t="shared" ref="AO173:AT177" si="402">+AO24-AG24</f>
        <v>1.3185213840000074</v>
      </c>
      <c r="AP173" s="288">
        <f t="shared" si="402"/>
        <v>0.79282334499998797</v>
      </c>
      <c r="AQ173" s="289">
        <f t="shared" si="402"/>
        <v>0.93974445899999637</v>
      </c>
      <c r="AR173" s="299">
        <f t="shared" si="402"/>
        <v>-17.94265188394499</v>
      </c>
      <c r="AS173" s="300">
        <f t="shared" si="402"/>
        <v>-1.5205769622310186</v>
      </c>
      <c r="AT173" s="301">
        <f t="shared" si="402"/>
        <v>-1.9300559228810101</v>
      </c>
      <c r="AU173" s="235"/>
      <c r="AV173" s="545">
        <f t="shared" si="247"/>
        <v>0</v>
      </c>
      <c r="AW173" s="287">
        <f t="shared" ref="AW173:BB177" si="403">+AW24-AO24</f>
        <v>2.3415235919999873</v>
      </c>
      <c r="AX173" s="288">
        <f t="shared" si="403"/>
        <v>1.091713120999998</v>
      </c>
      <c r="AY173" s="289">
        <f t="shared" si="403"/>
        <v>5.2229780000004666E-2</v>
      </c>
      <c r="AZ173" s="299">
        <f t="shared" si="403"/>
        <v>2.968602820579008</v>
      </c>
      <c r="BA173" s="300">
        <f t="shared" si="403"/>
        <v>-3.9703740558410061</v>
      </c>
      <c r="BB173" s="301">
        <f t="shared" si="403"/>
        <v>-0.90463697636499774</v>
      </c>
      <c r="BC173" s="235"/>
      <c r="BD173" s="545">
        <f t="shared" si="254"/>
        <v>0</v>
      </c>
      <c r="BE173" s="287">
        <f t="shared" ref="BE173:BJ177" si="404">+BE24-AW24</f>
        <v>5.9898660439999958</v>
      </c>
      <c r="BF173" s="288">
        <f t="shared" si="404"/>
        <v>3.8836791690000041</v>
      </c>
      <c r="BG173" s="289">
        <f t="shared" si="404"/>
        <v>2.6052190660000036</v>
      </c>
      <c r="BH173" s="299">
        <f t="shared" si="404"/>
        <v>3.8514586924289915</v>
      </c>
      <c r="BI173" s="300">
        <f t="shared" si="404"/>
        <v>6.0145328317660187</v>
      </c>
      <c r="BJ173" s="301">
        <f t="shared" si="404"/>
        <v>5.419409805769007</v>
      </c>
      <c r="BK173" s="235"/>
      <c r="BL173" s="545">
        <f t="shared" si="261"/>
        <v>0</v>
      </c>
      <c r="BM173" s="287">
        <f t="shared" ref="BM173:BR177" si="405">+BM24-BE24</f>
        <v>6.6773139939999737</v>
      </c>
      <c r="BN173" s="288">
        <f t="shared" si="405"/>
        <v>4.2631617349999829</v>
      </c>
      <c r="BO173" s="289">
        <f t="shared" si="405"/>
        <v>2.9350517179999969</v>
      </c>
      <c r="BP173" s="299">
        <f t="shared" si="405"/>
        <v>17.238415005986013</v>
      </c>
      <c r="BQ173" s="300">
        <f t="shared" si="405"/>
        <v>6.9242970755529996</v>
      </c>
      <c r="BR173" s="301">
        <f t="shared" si="405"/>
        <v>3.4506076292829988</v>
      </c>
      <c r="BS173" s="235"/>
      <c r="BT173" s="545">
        <f t="shared" si="268"/>
        <v>0</v>
      </c>
      <c r="BU173" s="287">
        <f t="shared" ref="BU173:BZ177" si="406">+BU24-BM24</f>
        <v>-13.350126781999961</v>
      </c>
      <c r="BV173" s="288">
        <f t="shared" si="406"/>
        <v>-8.7934277509999674</v>
      </c>
      <c r="BW173" s="289">
        <f t="shared" si="406"/>
        <v>-5.4129518729999972</v>
      </c>
      <c r="BX173" s="299">
        <f t="shared" si="406"/>
        <v>-2.8165053149170376</v>
      </c>
      <c r="BY173" s="300">
        <f t="shared" si="406"/>
        <v>0.8032454794459909</v>
      </c>
      <c r="BZ173" s="301">
        <f t="shared" si="406"/>
        <v>0.98487741411599927</v>
      </c>
      <c r="CA173" s="235"/>
      <c r="CB173" s="545">
        <f t="shared" si="275"/>
        <v>0</v>
      </c>
      <c r="CC173" s="287">
        <f t="shared" ref="CC173:CH177" si="407">+CC24-BU24</f>
        <v>-0.96353739599999244</v>
      </c>
      <c r="CD173" s="288">
        <f t="shared" si="407"/>
        <v>0.19208507000001873</v>
      </c>
      <c r="CE173" s="289">
        <f t="shared" si="407"/>
        <v>2.1690249269999953</v>
      </c>
      <c r="CF173" s="299">
        <f t="shared" si="407"/>
        <v>-9.7767660550119615</v>
      </c>
      <c r="CG173" s="300">
        <f t="shared" si="407"/>
        <v>-3.6933647679659884</v>
      </c>
      <c r="CH173" s="301">
        <f t="shared" si="407"/>
        <v>1.1547294608070047</v>
      </c>
      <c r="CI173" s="235"/>
      <c r="CJ173" s="545">
        <f t="shared" si="282"/>
        <v>0</v>
      </c>
      <c r="CK173" s="287">
        <f t="shared" ref="CK173:CP177" si="408">+CK24-CC24</f>
        <v>-11.675446847000046</v>
      </c>
      <c r="CL173" s="288">
        <f t="shared" si="408"/>
        <v>-9.8052739590000328</v>
      </c>
      <c r="CM173" s="289">
        <f t="shared" si="408"/>
        <v>-5.3674213989999942</v>
      </c>
      <c r="CN173" s="299">
        <f t="shared" si="408"/>
        <v>0.92955336561897184</v>
      </c>
      <c r="CO173" s="300">
        <f t="shared" si="408"/>
        <v>-0.85237176929501857</v>
      </c>
      <c r="CP173" s="301">
        <f t="shared" si="408"/>
        <v>-0.45712347509800111</v>
      </c>
      <c r="CQ173" s="235"/>
      <c r="CR173" s="545">
        <f t="shared" si="289"/>
        <v>0</v>
      </c>
      <c r="CS173" s="287">
        <f t="shared" ref="CS173:CX177" si="409">+CS24-CK24</f>
        <v>-3.0963107609999838</v>
      </c>
      <c r="CT173" s="288">
        <f t="shared" si="409"/>
        <v>-1.416038484000012</v>
      </c>
      <c r="CU173" s="289">
        <f t="shared" si="409"/>
        <v>1.1940177019999965</v>
      </c>
      <c r="CV173" s="299">
        <f t="shared" si="409"/>
        <v>3.9497786114540361</v>
      </c>
      <c r="CW173" s="300">
        <f t="shared" si="409"/>
        <v>4.043435085970998</v>
      </c>
      <c r="CX173" s="301">
        <f t="shared" si="409"/>
        <v>1.9654879609149987</v>
      </c>
      <c r="CY173" s="235"/>
      <c r="CZ173" s="545">
        <f t="shared" si="296"/>
        <v>0</v>
      </c>
      <c r="DA173" s="287">
        <f t="shared" ref="DA173:DF177" si="410">+DA24-CS24</f>
        <v>-6.4597366659999693</v>
      </c>
      <c r="DB173" s="288">
        <f t="shared" si="410"/>
        <v>-4.0753681399999664</v>
      </c>
      <c r="DC173" s="289">
        <f t="shared" si="410"/>
        <v>-1.1331862640000026</v>
      </c>
      <c r="DD173" s="299">
        <f t="shared" si="410"/>
        <v>-6.1374056085180086</v>
      </c>
      <c r="DE173" s="300">
        <f t="shared" si="410"/>
        <v>-3.8736317290849911</v>
      </c>
      <c r="DF173" s="301">
        <f t="shared" si="410"/>
        <v>-4.1702651100899999</v>
      </c>
      <c r="DG173" s="235"/>
      <c r="DH173" s="545">
        <f t="shared" si="303"/>
        <v>0</v>
      </c>
      <c r="DI173" s="287">
        <f t="shared" ref="DI173:DN177" si="411">+DI24-DA24</f>
        <v>-1.2393066220000151</v>
      </c>
      <c r="DJ173" s="288">
        <f t="shared" si="411"/>
        <v>-0.46954036900001483</v>
      </c>
      <c r="DK173" s="289">
        <f t="shared" si="411"/>
        <v>0.44206720900000107</v>
      </c>
      <c r="DL173" s="299">
        <f t="shared" si="411"/>
        <v>-2.1357868117250121</v>
      </c>
      <c r="DM173" s="300">
        <f t="shared" si="411"/>
        <v>-4.755263726256004</v>
      </c>
      <c r="DN173" s="301">
        <f t="shared" si="411"/>
        <v>-1.1912138065169984</v>
      </c>
      <c r="DO173" s="235"/>
      <c r="DP173" s="545">
        <f t="shared" si="310"/>
        <v>0</v>
      </c>
      <c r="DQ173" s="442">
        <f t="shared" ref="DQ173:DV177" si="412">+DQ24-DI24</f>
        <v>27.533887213000014</v>
      </c>
      <c r="DR173" s="443">
        <f t="shared" si="412"/>
        <v>17.709930776000022</v>
      </c>
      <c r="DS173" s="400">
        <f t="shared" si="412"/>
        <v>8.0526900180000069</v>
      </c>
      <c r="DT173" s="299">
        <f t="shared" si="412"/>
        <v>13.047770001259977</v>
      </c>
      <c r="DU173" s="300">
        <f t="shared" si="412"/>
        <v>9.117497855994003</v>
      </c>
      <c r="DV173" s="301">
        <f t="shared" si="412"/>
        <v>7.1838287469139885</v>
      </c>
      <c r="DW173" s="235"/>
      <c r="DX173" s="545">
        <f t="shared" si="317"/>
        <v>0</v>
      </c>
      <c r="DY173" s="442">
        <f t="shared" ref="DY173:ED177" si="413">+DY24-DQ24</f>
        <v>-1.0880826169999978</v>
      </c>
      <c r="DZ173" s="443">
        <f t="shared" si="413"/>
        <v>-0.24165598800004773</v>
      </c>
      <c r="EA173" s="400">
        <f t="shared" si="413"/>
        <v>0.65700034799999685</v>
      </c>
      <c r="EB173" s="299">
        <f t="shared" si="413"/>
        <v>-1.3730189563389672</v>
      </c>
      <c r="EC173" s="300">
        <f t="shared" si="413"/>
        <v>4.6081156255349924</v>
      </c>
      <c r="ED173" s="301">
        <f t="shared" si="413"/>
        <v>1.4372984343620061</v>
      </c>
      <c r="EE173" s="235"/>
    </row>
    <row r="174" spans="1:135" ht="15.75" thickBot="1" x14ac:dyDescent="0.3">
      <c r="A174" s="90" t="s">
        <v>193</v>
      </c>
      <c r="B174" s="229" t="s">
        <v>244</v>
      </c>
      <c r="C174" s="613"/>
      <c r="D174" s="265" t="s">
        <v>209</v>
      </c>
      <c r="P174" s="617"/>
      <c r="Q174" s="167"/>
      <c r="R174" s="167"/>
      <c r="S174" s="167"/>
      <c r="T174" s="210"/>
      <c r="U174" s="210"/>
      <c r="V174" s="210"/>
      <c r="W174" s="235"/>
      <c r="X174" s="545">
        <f t="shared" si="324"/>
        <v>0</v>
      </c>
      <c r="Y174" s="290">
        <f t="shared" si="400"/>
        <v>-20.138820094999971</v>
      </c>
      <c r="Z174" s="291">
        <f t="shared" si="400"/>
        <v>-14.025967001000026</v>
      </c>
      <c r="AA174" s="292">
        <f t="shared" si="400"/>
        <v>-6.9614404019999938</v>
      </c>
      <c r="AB174" s="302">
        <f t="shared" si="400"/>
        <v>-8.3953587981889939</v>
      </c>
      <c r="AC174" s="278">
        <f t="shared" si="400"/>
        <v>-6.9262920104499983</v>
      </c>
      <c r="AD174" s="279">
        <f t="shared" si="400"/>
        <v>-4.3526519291609986</v>
      </c>
      <c r="AE174" s="235"/>
      <c r="AF174" s="545">
        <f t="shared" si="325"/>
        <v>0</v>
      </c>
      <c r="AG174" s="290">
        <f t="shared" si="401"/>
        <v>-0.12773213999997779</v>
      </c>
      <c r="AH174" s="291">
        <f t="shared" si="401"/>
        <v>-0.42319816399998444</v>
      </c>
      <c r="AI174" s="292">
        <f t="shared" si="401"/>
        <v>-1.1468769029999919</v>
      </c>
      <c r="AJ174" s="302">
        <f t="shared" si="401"/>
        <v>6.9434051749709909</v>
      </c>
      <c r="AK174" s="278">
        <f t="shared" si="401"/>
        <v>3.1955714278350058</v>
      </c>
      <c r="AL174" s="279">
        <f t="shared" si="401"/>
        <v>-1.0981211881329926</v>
      </c>
      <c r="AM174" s="235"/>
      <c r="AN174" s="545">
        <f t="shared" si="240"/>
        <v>0</v>
      </c>
      <c r="AO174" s="290">
        <f t="shared" si="402"/>
        <v>2.646864083999958</v>
      </c>
      <c r="AP174" s="291">
        <f t="shared" si="402"/>
        <v>1.9554026060000069</v>
      </c>
      <c r="AQ174" s="292">
        <f t="shared" si="402"/>
        <v>1.0806816669999932</v>
      </c>
      <c r="AR174" s="302">
        <f t="shared" si="402"/>
        <v>-16.490698260726987</v>
      </c>
      <c r="AS174" s="278">
        <f t="shared" si="402"/>
        <v>-1.5205769622310186</v>
      </c>
      <c r="AT174" s="279">
        <f t="shared" si="402"/>
        <v>-1.9300559228810101</v>
      </c>
      <c r="AU174" s="235"/>
      <c r="AV174" s="545">
        <f t="shared" si="247"/>
        <v>0</v>
      </c>
      <c r="AW174" s="290">
        <f t="shared" si="403"/>
        <v>2.1408513150000203</v>
      </c>
      <c r="AX174" s="291">
        <f t="shared" si="403"/>
        <v>1.3086563339999771</v>
      </c>
      <c r="AY174" s="292">
        <f t="shared" si="403"/>
        <v>0.12722838300001627</v>
      </c>
      <c r="AZ174" s="302">
        <f t="shared" si="403"/>
        <v>2.968602820579008</v>
      </c>
      <c r="BA174" s="278">
        <f t="shared" si="403"/>
        <v>-3.9703740558410061</v>
      </c>
      <c r="BB174" s="279">
        <f t="shared" si="403"/>
        <v>-0.90463697636499774</v>
      </c>
      <c r="BC174" s="235"/>
      <c r="BD174" s="545">
        <f t="shared" si="254"/>
        <v>0</v>
      </c>
      <c r="BE174" s="290">
        <f t="shared" si="404"/>
        <v>5.4060738750000041</v>
      </c>
      <c r="BF174" s="291">
        <f t="shared" si="404"/>
        <v>4.0087000830000079</v>
      </c>
      <c r="BG174" s="292">
        <f t="shared" si="404"/>
        <v>2.6998191159999863</v>
      </c>
      <c r="BH174" s="302">
        <f t="shared" si="404"/>
        <v>3.8514586924289915</v>
      </c>
      <c r="BI174" s="278">
        <f t="shared" si="404"/>
        <v>6.0145328317660187</v>
      </c>
      <c r="BJ174" s="279">
        <f t="shared" si="404"/>
        <v>5.419409805769007</v>
      </c>
      <c r="BK174" s="235"/>
      <c r="BL174" s="545">
        <f t="shared" si="261"/>
        <v>0</v>
      </c>
      <c r="BM174" s="290">
        <f t="shared" si="405"/>
        <v>5.565110451999999</v>
      </c>
      <c r="BN174" s="291">
        <f t="shared" si="405"/>
        <v>4.1109680620000404</v>
      </c>
      <c r="BO174" s="292">
        <f t="shared" si="405"/>
        <v>2.7070300690000124</v>
      </c>
      <c r="BP174" s="302">
        <f t="shared" si="405"/>
        <v>17.238415005986013</v>
      </c>
      <c r="BQ174" s="278">
        <f t="shared" si="405"/>
        <v>6.9242970755529996</v>
      </c>
      <c r="BR174" s="279">
        <f t="shared" si="405"/>
        <v>3.4506076292829988</v>
      </c>
      <c r="BS174" s="235"/>
      <c r="BT174" s="545">
        <f t="shared" si="268"/>
        <v>0</v>
      </c>
      <c r="BU174" s="290">
        <f t="shared" si="406"/>
        <v>-8.0247426419999783</v>
      </c>
      <c r="BV174" s="291">
        <f t="shared" si="406"/>
        <v>-8.9050553310000282</v>
      </c>
      <c r="BW174" s="292">
        <f t="shared" si="406"/>
        <v>-9.7079664060000255</v>
      </c>
      <c r="BX174" s="302">
        <f t="shared" si="406"/>
        <v>-2.8165053149170376</v>
      </c>
      <c r="BY174" s="278">
        <f t="shared" si="406"/>
        <v>0.8032454794459909</v>
      </c>
      <c r="BZ174" s="279">
        <f t="shared" si="406"/>
        <v>0.98487741411599927</v>
      </c>
      <c r="CA174" s="235"/>
      <c r="CB174" s="545">
        <f t="shared" si="275"/>
        <v>0</v>
      </c>
      <c r="CC174" s="290">
        <f t="shared" si="407"/>
        <v>-1.246099063000031</v>
      </c>
      <c r="CD174" s="291">
        <f t="shared" si="407"/>
        <v>-0.20443512000002784</v>
      </c>
      <c r="CE174" s="292">
        <f t="shared" si="407"/>
        <v>1.2784116760000188</v>
      </c>
      <c r="CF174" s="302">
        <f t="shared" si="407"/>
        <v>-9.7767660550119615</v>
      </c>
      <c r="CG174" s="278">
        <f t="shared" si="407"/>
        <v>-3.6933647679659884</v>
      </c>
      <c r="CH174" s="279">
        <f t="shared" si="407"/>
        <v>1.1547294608070047</v>
      </c>
      <c r="CI174" s="235"/>
      <c r="CJ174" s="545">
        <f t="shared" si="282"/>
        <v>0</v>
      </c>
      <c r="CK174" s="290">
        <f t="shared" si="408"/>
        <v>-5.0713980589999892</v>
      </c>
      <c r="CL174" s="291">
        <f t="shared" si="408"/>
        <v>-4.2062424069999906</v>
      </c>
      <c r="CM174" s="292">
        <f t="shared" si="408"/>
        <v>-3.4994783730000165</v>
      </c>
      <c r="CN174" s="302">
        <f t="shared" si="408"/>
        <v>0.92955336561897184</v>
      </c>
      <c r="CO174" s="278">
        <f t="shared" si="408"/>
        <v>-0.85237176929501857</v>
      </c>
      <c r="CP174" s="279">
        <f t="shared" si="408"/>
        <v>-0.45712347509800111</v>
      </c>
      <c r="CQ174" s="235"/>
      <c r="CR174" s="545">
        <f t="shared" si="289"/>
        <v>0</v>
      </c>
      <c r="CS174" s="290">
        <f t="shared" si="409"/>
        <v>-3.2999002629999836</v>
      </c>
      <c r="CT174" s="291">
        <f t="shared" si="409"/>
        <v>-1.9195212529999708</v>
      </c>
      <c r="CU174" s="292">
        <f t="shared" si="409"/>
        <v>-5.0546639999993204E-2</v>
      </c>
      <c r="CV174" s="302">
        <f t="shared" si="409"/>
        <v>3.9497786114540361</v>
      </c>
      <c r="CW174" s="278">
        <f t="shared" si="409"/>
        <v>4.043435085970998</v>
      </c>
      <c r="CX174" s="279">
        <f t="shared" si="409"/>
        <v>1.9654879609149987</v>
      </c>
      <c r="CY174" s="235"/>
      <c r="CZ174" s="545">
        <f t="shared" si="296"/>
        <v>0</v>
      </c>
      <c r="DA174" s="290">
        <f t="shared" si="410"/>
        <v>-4.073202469000023</v>
      </c>
      <c r="DB174" s="291">
        <f t="shared" si="410"/>
        <v>-3.0629505840000206</v>
      </c>
      <c r="DC174" s="292">
        <f t="shared" si="410"/>
        <v>-2.1049892019999845</v>
      </c>
      <c r="DD174" s="302">
        <f t="shared" si="410"/>
        <v>-6.1374056085180086</v>
      </c>
      <c r="DE174" s="278">
        <f t="shared" si="410"/>
        <v>-3.8736317290849911</v>
      </c>
      <c r="DF174" s="279">
        <f t="shared" si="410"/>
        <v>-4.1702651100899999</v>
      </c>
      <c r="DG174" s="235"/>
      <c r="DH174" s="545">
        <f t="shared" si="303"/>
        <v>0</v>
      </c>
      <c r="DI174" s="290">
        <f t="shared" si="411"/>
        <v>0.71958851699997695</v>
      </c>
      <c r="DJ174" s="291">
        <f t="shared" si="411"/>
        <v>0.34006902200002287</v>
      </c>
      <c r="DK174" s="292">
        <f t="shared" si="411"/>
        <v>-0.3172765639999966</v>
      </c>
      <c r="DL174" s="302">
        <f t="shared" si="411"/>
        <v>-2.1357868117250121</v>
      </c>
      <c r="DM174" s="278">
        <f t="shared" si="411"/>
        <v>-4.755263726256004</v>
      </c>
      <c r="DN174" s="279">
        <f t="shared" si="411"/>
        <v>-1.1912138065169984</v>
      </c>
      <c r="DO174" s="235"/>
      <c r="DP174" s="545">
        <f t="shared" si="310"/>
        <v>0</v>
      </c>
      <c r="DQ174" s="444">
        <f t="shared" si="412"/>
        <v>18.166404416000034</v>
      </c>
      <c r="DR174" s="445">
        <f t="shared" si="412"/>
        <v>12.490614079000011</v>
      </c>
      <c r="DS174" s="446">
        <f t="shared" si="412"/>
        <v>5.4857902009999862</v>
      </c>
      <c r="DT174" s="302">
        <f t="shared" si="412"/>
        <v>13.047770001259977</v>
      </c>
      <c r="DU174" s="278">
        <f t="shared" si="412"/>
        <v>9.117497855994003</v>
      </c>
      <c r="DV174" s="279">
        <f t="shared" si="412"/>
        <v>7.1838287469139885</v>
      </c>
      <c r="DW174" s="235"/>
      <c r="DX174" s="545">
        <f t="shared" si="317"/>
        <v>0</v>
      </c>
      <c r="DY174" s="444">
        <f t="shared" si="413"/>
        <v>4.6538285999986329E-2</v>
      </c>
      <c r="DZ174" s="445">
        <f t="shared" si="413"/>
        <v>6.3295440999979746E-2</v>
      </c>
      <c r="EA174" s="446">
        <f t="shared" si="413"/>
        <v>0.6182796969999913</v>
      </c>
      <c r="EB174" s="302">
        <f t="shared" si="413"/>
        <v>-1.3730189563389672</v>
      </c>
      <c r="EC174" s="278">
        <f t="shared" si="413"/>
        <v>4.6081156255349924</v>
      </c>
      <c r="ED174" s="279">
        <f t="shared" si="413"/>
        <v>1.4372984343620061</v>
      </c>
      <c r="EE174" s="235"/>
    </row>
    <row r="175" spans="1:135" ht="15.75" thickBot="1" x14ac:dyDescent="0.3">
      <c r="A175" s="155" t="s">
        <v>194</v>
      </c>
      <c r="B175" s="230" t="s">
        <v>245</v>
      </c>
      <c r="C175" s="613"/>
      <c r="D175" s="266" t="s">
        <v>208</v>
      </c>
      <c r="P175" s="617"/>
      <c r="Q175" s="167"/>
      <c r="R175" s="167"/>
      <c r="S175" s="167"/>
      <c r="T175" s="206"/>
      <c r="U175" s="206"/>
      <c r="V175" s="206"/>
      <c r="W175" s="235"/>
      <c r="X175" s="545">
        <f t="shared" si="324"/>
        <v>0</v>
      </c>
      <c r="Y175" s="293">
        <f t="shared" si="400"/>
        <v>-1.1978066240000089</v>
      </c>
      <c r="Z175" s="294">
        <f t="shared" si="400"/>
        <v>-1.0868897299999958</v>
      </c>
      <c r="AA175" s="295">
        <f t="shared" si="400"/>
        <v>-1.0702643670000072</v>
      </c>
      <c r="AB175" s="303">
        <f t="shared" si="400"/>
        <v>-8.3953587981889939</v>
      </c>
      <c r="AC175" s="280">
        <f t="shared" si="400"/>
        <v>-6.9262920104499983</v>
      </c>
      <c r="AD175" s="281">
        <f t="shared" si="400"/>
        <v>-4.3526519291609986</v>
      </c>
      <c r="AE175" s="235"/>
      <c r="AF175" s="545">
        <f t="shared" si="325"/>
        <v>0</v>
      </c>
      <c r="AG175" s="293">
        <f t="shared" si="401"/>
        <v>1.4265181229999939</v>
      </c>
      <c r="AH175" s="294">
        <f t="shared" si="401"/>
        <v>0.69830688999999779</v>
      </c>
      <c r="AI175" s="295">
        <f t="shared" si="401"/>
        <v>-1.0442455329999945</v>
      </c>
      <c r="AJ175" s="303">
        <f t="shared" si="401"/>
        <v>6.9434051749709909</v>
      </c>
      <c r="AK175" s="280">
        <f t="shared" si="401"/>
        <v>3.1955714278350058</v>
      </c>
      <c r="AL175" s="281">
        <f t="shared" si="401"/>
        <v>-1.0981211881329926</v>
      </c>
      <c r="AM175" s="235"/>
      <c r="AN175" s="545">
        <f t="shared" si="240"/>
        <v>0</v>
      </c>
      <c r="AO175" s="293">
        <f t="shared" si="402"/>
        <v>4.390479192999976</v>
      </c>
      <c r="AP175" s="294">
        <f t="shared" si="402"/>
        <v>3.29484914599999</v>
      </c>
      <c r="AQ175" s="295">
        <f t="shared" si="402"/>
        <v>1.197753899999995</v>
      </c>
      <c r="AR175" s="303">
        <f t="shared" si="402"/>
        <v>-16.490698260726987</v>
      </c>
      <c r="AS175" s="280">
        <f t="shared" si="402"/>
        <v>-1.5205769622310186</v>
      </c>
      <c r="AT175" s="281">
        <f t="shared" si="402"/>
        <v>-1.9300559228810101</v>
      </c>
      <c r="AU175" s="235"/>
      <c r="AV175" s="545">
        <f t="shared" si="247"/>
        <v>0</v>
      </c>
      <c r="AW175" s="293">
        <f t="shared" si="403"/>
        <v>25.668985143000043</v>
      </c>
      <c r="AX175" s="294">
        <f t="shared" si="403"/>
        <v>9.4850596910000036</v>
      </c>
      <c r="AY175" s="295">
        <f t="shared" si="403"/>
        <v>-5.9870337999996082E-2</v>
      </c>
      <c r="AZ175" s="303">
        <f t="shared" si="403"/>
        <v>2.968602820579008</v>
      </c>
      <c r="BA175" s="280">
        <f t="shared" si="403"/>
        <v>-3.9703740558410061</v>
      </c>
      <c r="BB175" s="281">
        <f t="shared" si="403"/>
        <v>-0.90463697636499774</v>
      </c>
      <c r="BC175" s="235"/>
      <c r="BD175" s="545">
        <f t="shared" si="254"/>
        <v>0</v>
      </c>
      <c r="BE175" s="293">
        <f t="shared" si="404"/>
        <v>5.1299762410000085</v>
      </c>
      <c r="BF175" s="294">
        <f t="shared" si="404"/>
        <v>3.9218792430000065</v>
      </c>
      <c r="BG175" s="295">
        <f t="shared" si="404"/>
        <v>2.114603908999996</v>
      </c>
      <c r="BH175" s="303">
        <f t="shared" si="404"/>
        <v>3.8514586924289915</v>
      </c>
      <c r="BI175" s="280">
        <f t="shared" si="404"/>
        <v>6.0145328317660187</v>
      </c>
      <c r="BJ175" s="281">
        <f t="shared" si="404"/>
        <v>5.419409805769007</v>
      </c>
      <c r="BK175" s="235"/>
      <c r="BL175" s="545">
        <f t="shared" si="261"/>
        <v>0</v>
      </c>
      <c r="BM175" s="293">
        <f t="shared" si="405"/>
        <v>5.8133748299999866</v>
      </c>
      <c r="BN175" s="294">
        <f t="shared" si="405"/>
        <v>4.3653970700000002</v>
      </c>
      <c r="BO175" s="295">
        <f t="shared" si="405"/>
        <v>2.2007275240000013</v>
      </c>
      <c r="BP175" s="303">
        <f t="shared" si="405"/>
        <v>17.238415005986013</v>
      </c>
      <c r="BQ175" s="280">
        <f t="shared" si="405"/>
        <v>6.9242970755529996</v>
      </c>
      <c r="BR175" s="281">
        <f t="shared" si="405"/>
        <v>3.4506076292829988</v>
      </c>
      <c r="BS175" s="235"/>
      <c r="BT175" s="545">
        <f t="shared" si="268"/>
        <v>0</v>
      </c>
      <c r="BU175" s="293">
        <f t="shared" si="406"/>
        <v>-0.1235794240000132</v>
      </c>
      <c r="BV175" s="294">
        <f t="shared" si="406"/>
        <v>0.14305196000000819</v>
      </c>
      <c r="BW175" s="295">
        <f t="shared" si="406"/>
        <v>2.6299570320000072</v>
      </c>
      <c r="BX175" s="303">
        <f t="shared" si="406"/>
        <v>-2.8165053149170376</v>
      </c>
      <c r="BY175" s="280">
        <f t="shared" si="406"/>
        <v>0.8032454794459909</v>
      </c>
      <c r="BZ175" s="281">
        <f t="shared" si="406"/>
        <v>0.98487741411599927</v>
      </c>
      <c r="CA175" s="235"/>
      <c r="CB175" s="545">
        <f t="shared" si="275"/>
        <v>0</v>
      </c>
      <c r="CC175" s="293">
        <f t="shared" si="407"/>
        <v>-2.8984974350000243</v>
      </c>
      <c r="CD175" s="294">
        <f t="shared" si="407"/>
        <v>-1.4562056230000167</v>
      </c>
      <c r="CE175" s="295">
        <f t="shared" si="407"/>
        <v>1.2965783189999911</v>
      </c>
      <c r="CF175" s="303">
        <f t="shared" si="407"/>
        <v>-9.7767660550119615</v>
      </c>
      <c r="CG175" s="280">
        <f t="shared" si="407"/>
        <v>-3.6933647679659884</v>
      </c>
      <c r="CH175" s="281">
        <f t="shared" si="407"/>
        <v>1.1547294608070047</v>
      </c>
      <c r="CI175" s="235"/>
      <c r="CJ175" s="545">
        <f t="shared" si="282"/>
        <v>0</v>
      </c>
      <c r="CK175" s="293">
        <f t="shared" si="408"/>
        <v>-6.7179401469999789</v>
      </c>
      <c r="CL175" s="294">
        <f t="shared" si="408"/>
        <v>-5.4276185800000007</v>
      </c>
      <c r="CM175" s="295">
        <f t="shared" si="408"/>
        <v>-3.6756881820000018</v>
      </c>
      <c r="CN175" s="303">
        <f t="shared" si="408"/>
        <v>0.92955336561897184</v>
      </c>
      <c r="CO175" s="280">
        <f t="shared" si="408"/>
        <v>-0.85237176929501857</v>
      </c>
      <c r="CP175" s="281">
        <f t="shared" si="408"/>
        <v>-0.45712347509800111</v>
      </c>
      <c r="CQ175" s="235"/>
      <c r="CR175" s="545">
        <f t="shared" si="289"/>
        <v>0</v>
      </c>
      <c r="CS175" s="293">
        <f t="shared" si="409"/>
        <v>-4.2096865610000123</v>
      </c>
      <c r="CT175" s="294">
        <f t="shared" si="409"/>
        <v>-1.6903017059999854</v>
      </c>
      <c r="CU175" s="295">
        <f t="shared" si="409"/>
        <v>0.9967660450000011</v>
      </c>
      <c r="CV175" s="303">
        <f t="shared" si="409"/>
        <v>3.9497786114540361</v>
      </c>
      <c r="CW175" s="280">
        <f t="shared" si="409"/>
        <v>4.043435085970998</v>
      </c>
      <c r="CX175" s="281">
        <f t="shared" si="409"/>
        <v>1.9654879609149987</v>
      </c>
      <c r="CY175" s="235"/>
      <c r="CZ175" s="545">
        <f t="shared" si="296"/>
        <v>0</v>
      </c>
      <c r="DA175" s="293">
        <f t="shared" si="410"/>
        <v>-5.5539183799999705</v>
      </c>
      <c r="DB175" s="294">
        <f t="shared" si="410"/>
        <v>-4.1248881850000032</v>
      </c>
      <c r="DC175" s="295">
        <f t="shared" si="410"/>
        <v>-1.9538181610000009</v>
      </c>
      <c r="DD175" s="303">
        <f t="shared" si="410"/>
        <v>-6.1374056085180086</v>
      </c>
      <c r="DE175" s="280">
        <f t="shared" si="410"/>
        <v>-3.8736317290849911</v>
      </c>
      <c r="DF175" s="281">
        <f t="shared" si="410"/>
        <v>-4.1702651100899999</v>
      </c>
      <c r="DG175" s="235"/>
      <c r="DH175" s="545">
        <f t="shared" si="303"/>
        <v>0</v>
      </c>
      <c r="DI175" s="293">
        <f t="shared" si="411"/>
        <v>0.74506642299996884</v>
      </c>
      <c r="DJ175" s="294">
        <f t="shared" si="411"/>
        <v>0.32906353600000671</v>
      </c>
      <c r="DK175" s="295">
        <f t="shared" si="411"/>
        <v>-0.29288623499999744</v>
      </c>
      <c r="DL175" s="303">
        <f t="shared" si="411"/>
        <v>-2.1357868117250121</v>
      </c>
      <c r="DM175" s="280">
        <f t="shared" si="411"/>
        <v>-4.755263726256004</v>
      </c>
      <c r="DN175" s="281">
        <f t="shared" si="411"/>
        <v>-1.1912138065169984</v>
      </c>
      <c r="DO175" s="235"/>
      <c r="DP175" s="545">
        <f t="shared" si="310"/>
        <v>0</v>
      </c>
      <c r="DQ175" s="444">
        <f t="shared" si="412"/>
        <v>3.0030788200000416</v>
      </c>
      <c r="DR175" s="445">
        <f t="shared" si="412"/>
        <v>2.4408768719999898</v>
      </c>
      <c r="DS175" s="446">
        <f t="shared" si="412"/>
        <v>1.9340513660000056</v>
      </c>
      <c r="DT175" s="303">
        <f t="shared" si="412"/>
        <v>13.047770001259977</v>
      </c>
      <c r="DU175" s="280">
        <f t="shared" si="412"/>
        <v>9.117497855994003</v>
      </c>
      <c r="DV175" s="281">
        <f t="shared" si="412"/>
        <v>7.1838287469139885</v>
      </c>
      <c r="DW175" s="235"/>
      <c r="DX175" s="545">
        <f t="shared" si="317"/>
        <v>0</v>
      </c>
      <c r="DY175" s="444">
        <f t="shared" si="413"/>
        <v>-1.2849475310000003</v>
      </c>
      <c r="DZ175" s="445">
        <f t="shared" si="413"/>
        <v>-1.291345874000001</v>
      </c>
      <c r="EA175" s="446">
        <f t="shared" si="413"/>
        <v>-0.77212716400001113</v>
      </c>
      <c r="EB175" s="303">
        <f t="shared" si="413"/>
        <v>-1.3730189563389672</v>
      </c>
      <c r="EC175" s="280">
        <f t="shared" si="413"/>
        <v>4.6081156255349924</v>
      </c>
      <c r="ED175" s="281">
        <f t="shared" si="413"/>
        <v>1.4372984343620061</v>
      </c>
      <c r="EE175" s="235"/>
    </row>
    <row r="176" spans="1:135" ht="15.75" thickBot="1" x14ac:dyDescent="0.3">
      <c r="A176" s="90" t="s">
        <v>195</v>
      </c>
      <c r="B176" s="229" t="s">
        <v>246</v>
      </c>
      <c r="C176" s="613"/>
      <c r="D176" s="265" t="s">
        <v>209</v>
      </c>
      <c r="P176" s="617"/>
      <c r="Q176" s="167"/>
      <c r="R176" s="167"/>
      <c r="S176" s="167"/>
      <c r="T176" s="210"/>
      <c r="U176" s="210"/>
      <c r="V176" s="210"/>
      <c r="W176" s="235"/>
      <c r="X176" s="545">
        <f t="shared" si="324"/>
        <v>0</v>
      </c>
      <c r="Y176" s="290">
        <f t="shared" si="400"/>
        <v>-9.9640597939999793</v>
      </c>
      <c r="Z176" s="291">
        <f t="shared" si="400"/>
        <v>-6.3583559359999811</v>
      </c>
      <c r="AA176" s="292">
        <f t="shared" si="400"/>
        <v>-4.147622804000008</v>
      </c>
      <c r="AB176" s="302">
        <f t="shared" si="400"/>
        <v>-8.3953587981889939</v>
      </c>
      <c r="AC176" s="278">
        <f t="shared" si="400"/>
        <v>-6.9262920104499983</v>
      </c>
      <c r="AD176" s="279">
        <f t="shared" si="400"/>
        <v>-4.3526519291609986</v>
      </c>
      <c r="AE176" s="235"/>
      <c r="AF176" s="545">
        <f t="shared" si="325"/>
        <v>0</v>
      </c>
      <c r="AG176" s="290">
        <f t="shared" si="401"/>
        <v>-0.97957471000000851</v>
      </c>
      <c r="AH176" s="291">
        <f t="shared" si="401"/>
        <v>-1.1201236640000047</v>
      </c>
      <c r="AI176" s="292">
        <f t="shared" si="401"/>
        <v>-2.3931419549999902</v>
      </c>
      <c r="AJ176" s="302">
        <f t="shared" si="401"/>
        <v>6.9434051749709909</v>
      </c>
      <c r="AK176" s="278">
        <f t="shared" si="401"/>
        <v>3.1955714278350058</v>
      </c>
      <c r="AL176" s="279">
        <f t="shared" si="401"/>
        <v>-1.0981211881329926</v>
      </c>
      <c r="AM176" s="235"/>
      <c r="AN176" s="545">
        <f t="shared" si="240"/>
        <v>0</v>
      </c>
      <c r="AO176" s="290">
        <f t="shared" si="402"/>
        <v>1.4373290439999948</v>
      </c>
      <c r="AP176" s="291">
        <f t="shared" si="402"/>
        <v>1.0048605700000053</v>
      </c>
      <c r="AQ176" s="292">
        <f t="shared" si="402"/>
        <v>0.92351751100000001</v>
      </c>
      <c r="AR176" s="302">
        <f t="shared" si="402"/>
        <v>-16.490698260726987</v>
      </c>
      <c r="AS176" s="278">
        <f t="shared" si="402"/>
        <v>-1.5205769622310186</v>
      </c>
      <c r="AT176" s="279">
        <f t="shared" si="402"/>
        <v>-1.9300559228810101</v>
      </c>
      <c r="AU176" s="235"/>
      <c r="AV176" s="545">
        <f t="shared" si="247"/>
        <v>0</v>
      </c>
      <c r="AW176" s="290">
        <f t="shared" si="403"/>
        <v>0.86188125399999649</v>
      </c>
      <c r="AX176" s="291">
        <f t="shared" si="403"/>
        <v>0.19263334600000803</v>
      </c>
      <c r="AY176" s="292">
        <f t="shared" si="403"/>
        <v>0.15424430599999539</v>
      </c>
      <c r="AZ176" s="302">
        <f t="shared" si="403"/>
        <v>2.968602820579008</v>
      </c>
      <c r="BA176" s="278">
        <f t="shared" si="403"/>
        <v>-3.9703740558410061</v>
      </c>
      <c r="BB176" s="279">
        <f t="shared" si="403"/>
        <v>-0.90463697636499774</v>
      </c>
      <c r="BC176" s="235"/>
      <c r="BD176" s="545">
        <f t="shared" si="254"/>
        <v>0</v>
      </c>
      <c r="BE176" s="290">
        <f t="shared" si="404"/>
        <v>3.5861806910000098</v>
      </c>
      <c r="BF176" s="291">
        <f t="shared" si="404"/>
        <v>2.6464814939999997</v>
      </c>
      <c r="BG176" s="292">
        <f t="shared" si="404"/>
        <v>2.4884355720000002</v>
      </c>
      <c r="BH176" s="302">
        <f t="shared" si="404"/>
        <v>3.8514586924289915</v>
      </c>
      <c r="BI176" s="278">
        <f t="shared" si="404"/>
        <v>6.0145328317660187</v>
      </c>
      <c r="BJ176" s="279">
        <f t="shared" si="404"/>
        <v>5.419409805769007</v>
      </c>
      <c r="BK176" s="235"/>
      <c r="BL176" s="545">
        <f t="shared" si="261"/>
        <v>0</v>
      </c>
      <c r="BM176" s="290">
        <f t="shared" si="405"/>
        <v>3.8689633559999947</v>
      </c>
      <c r="BN176" s="291">
        <f t="shared" si="405"/>
        <v>2.7812315449999971</v>
      </c>
      <c r="BO176" s="292">
        <f t="shared" si="405"/>
        <v>2.5374767579999968</v>
      </c>
      <c r="BP176" s="302">
        <f t="shared" si="405"/>
        <v>17.238415005986013</v>
      </c>
      <c r="BQ176" s="278">
        <f t="shared" si="405"/>
        <v>6.9242970755529996</v>
      </c>
      <c r="BR176" s="279">
        <f t="shared" si="405"/>
        <v>3.4506076292829988</v>
      </c>
      <c r="BS176" s="235"/>
      <c r="BT176" s="545">
        <f t="shared" si="268"/>
        <v>0</v>
      </c>
      <c r="BU176" s="290">
        <f t="shared" si="406"/>
        <v>1.033833919000017</v>
      </c>
      <c r="BV176" s="291">
        <f t="shared" si="406"/>
        <v>3.6636091849999843</v>
      </c>
      <c r="BW176" s="292">
        <f t="shared" si="406"/>
        <v>5.2006022019999989</v>
      </c>
      <c r="BX176" s="302">
        <f t="shared" si="406"/>
        <v>-2.8165053149170376</v>
      </c>
      <c r="BY176" s="278">
        <f t="shared" si="406"/>
        <v>0.8032454794459909</v>
      </c>
      <c r="BZ176" s="279">
        <f t="shared" si="406"/>
        <v>0.98487741411599927</v>
      </c>
      <c r="CA176" s="235"/>
      <c r="CB176" s="545">
        <f t="shared" si="275"/>
        <v>0</v>
      </c>
      <c r="CC176" s="290">
        <f t="shared" si="407"/>
        <v>1.3317437019999829</v>
      </c>
      <c r="CD176" s="291">
        <f t="shared" si="407"/>
        <v>1.4954347400000074</v>
      </c>
      <c r="CE176" s="292">
        <f t="shared" si="407"/>
        <v>2.2877075260000055</v>
      </c>
      <c r="CF176" s="302">
        <f t="shared" si="407"/>
        <v>-9.7767660550119615</v>
      </c>
      <c r="CG176" s="278">
        <f t="shared" si="407"/>
        <v>-3.6933647679659884</v>
      </c>
      <c r="CH176" s="279">
        <f t="shared" si="407"/>
        <v>1.1547294608070047</v>
      </c>
      <c r="CI176" s="235"/>
      <c r="CJ176" s="545">
        <f t="shared" si="282"/>
        <v>0</v>
      </c>
      <c r="CK176" s="290">
        <f t="shared" si="408"/>
        <v>-3.4413678269999934</v>
      </c>
      <c r="CL176" s="291">
        <f t="shared" si="408"/>
        <v>-3.1505679050000026</v>
      </c>
      <c r="CM176" s="292">
        <f t="shared" si="408"/>
        <v>-2.4567656090000014</v>
      </c>
      <c r="CN176" s="302">
        <f t="shared" si="408"/>
        <v>0.92955336561897184</v>
      </c>
      <c r="CO176" s="278">
        <f t="shared" si="408"/>
        <v>-0.85237176929501857</v>
      </c>
      <c r="CP176" s="279">
        <f t="shared" si="408"/>
        <v>-0.45712347509800111</v>
      </c>
      <c r="CQ176" s="235"/>
      <c r="CR176" s="545">
        <f t="shared" si="289"/>
        <v>0</v>
      </c>
      <c r="CS176" s="290">
        <f t="shared" si="409"/>
        <v>-0.41512028299999315</v>
      </c>
      <c r="CT176" s="291">
        <f t="shared" si="409"/>
        <v>0.14082023099999219</v>
      </c>
      <c r="CU176" s="292">
        <f t="shared" si="409"/>
        <v>0.87172146899999348</v>
      </c>
      <c r="CV176" s="302">
        <f t="shared" si="409"/>
        <v>3.9497786114540361</v>
      </c>
      <c r="CW176" s="278">
        <f t="shared" si="409"/>
        <v>4.043435085970998</v>
      </c>
      <c r="CX176" s="279">
        <f t="shared" si="409"/>
        <v>1.9654879609149987</v>
      </c>
      <c r="CY176" s="235"/>
      <c r="CZ176" s="545">
        <f t="shared" si="296"/>
        <v>0</v>
      </c>
      <c r="DA176" s="290">
        <f t="shared" si="410"/>
        <v>-2.578330316000006</v>
      </c>
      <c r="DB176" s="291">
        <f t="shared" si="410"/>
        <v>-2.015929323999984</v>
      </c>
      <c r="DC176" s="292">
        <f t="shared" si="410"/>
        <v>-1.7500231789999958</v>
      </c>
      <c r="DD176" s="302">
        <f t="shared" si="410"/>
        <v>-6.1374056085180086</v>
      </c>
      <c r="DE176" s="278">
        <f t="shared" si="410"/>
        <v>-3.8736317290849911</v>
      </c>
      <c r="DF176" s="279">
        <f t="shared" si="410"/>
        <v>-4.1702651100899999</v>
      </c>
      <c r="DG176" s="235"/>
      <c r="DH176" s="545">
        <f t="shared" si="303"/>
        <v>0</v>
      </c>
      <c r="DI176" s="290">
        <f t="shared" si="411"/>
        <v>-1.3145788999992192E-2</v>
      </c>
      <c r="DJ176" s="291">
        <f t="shared" si="411"/>
        <v>-0.17176196299999447</v>
      </c>
      <c r="DK176" s="292">
        <f t="shared" si="411"/>
        <v>-0.17970487499999876</v>
      </c>
      <c r="DL176" s="302">
        <f t="shared" si="411"/>
        <v>-2.1357868117250121</v>
      </c>
      <c r="DM176" s="278">
        <f t="shared" si="411"/>
        <v>-4.755263726256004</v>
      </c>
      <c r="DN176" s="279">
        <f t="shared" si="411"/>
        <v>-1.1912138065169984</v>
      </c>
      <c r="DO176" s="235"/>
      <c r="DP176" s="545">
        <f t="shared" si="310"/>
        <v>0</v>
      </c>
      <c r="DQ176" s="444">
        <f t="shared" si="412"/>
        <v>10.073700436999985</v>
      </c>
      <c r="DR176" s="445">
        <f t="shared" si="412"/>
        <v>6.7644873889999815</v>
      </c>
      <c r="DS176" s="446">
        <f t="shared" si="412"/>
        <v>4.3668484030000059</v>
      </c>
      <c r="DT176" s="302">
        <f t="shared" si="412"/>
        <v>13.047770001259977</v>
      </c>
      <c r="DU176" s="278">
        <f t="shared" si="412"/>
        <v>9.117497855994003</v>
      </c>
      <c r="DV176" s="279">
        <f t="shared" si="412"/>
        <v>7.1838287469139885</v>
      </c>
      <c r="DW176" s="235"/>
      <c r="DX176" s="545">
        <f t="shared" si="317"/>
        <v>0</v>
      </c>
      <c r="DY176" s="444">
        <f t="shared" si="413"/>
        <v>-0.33392184100000577</v>
      </c>
      <c r="DZ176" s="445">
        <f t="shared" si="413"/>
        <v>-0.35966807700000913</v>
      </c>
      <c r="EA176" s="446">
        <f t="shared" si="413"/>
        <v>0.46886636399999304</v>
      </c>
      <c r="EB176" s="302">
        <f t="shared" si="413"/>
        <v>-1.3730189563389672</v>
      </c>
      <c r="EC176" s="278">
        <f t="shared" si="413"/>
        <v>4.6081156255349924</v>
      </c>
      <c r="ED176" s="279">
        <f t="shared" si="413"/>
        <v>1.4372984343620061</v>
      </c>
      <c r="EE176" s="235"/>
    </row>
    <row r="177" spans="1:135" ht="15.75" thickBot="1" x14ac:dyDescent="0.3">
      <c r="A177" s="90" t="s">
        <v>196</v>
      </c>
      <c r="B177" s="229" t="s">
        <v>247</v>
      </c>
      <c r="C177" s="614"/>
      <c r="D177" s="265" t="s">
        <v>209</v>
      </c>
      <c r="P177" s="617"/>
      <c r="Q177" s="167"/>
      <c r="R177" s="167"/>
      <c r="S177" s="167"/>
      <c r="T177" s="210"/>
      <c r="U177" s="210"/>
      <c r="V177" s="210"/>
      <c r="W177" s="235"/>
      <c r="X177" s="545">
        <f t="shared" si="324"/>
        <v>0</v>
      </c>
      <c r="Y177" s="290">
        <f t="shared" si="400"/>
        <v>-25.456913173999965</v>
      </c>
      <c r="Z177" s="291">
        <f t="shared" si="400"/>
        <v>-20.304129156999977</v>
      </c>
      <c r="AA177" s="292">
        <f t="shared" si="400"/>
        <v>-4.766481976999998</v>
      </c>
      <c r="AB177" s="304">
        <f t="shared" si="400"/>
        <v>-8.3953587981889939</v>
      </c>
      <c r="AC177" s="285">
        <f t="shared" si="400"/>
        <v>-6.9262920104499983</v>
      </c>
      <c r="AD177" s="286">
        <f t="shared" si="400"/>
        <v>-4.3526519291609986</v>
      </c>
      <c r="AE177" s="235"/>
      <c r="AF177" s="545">
        <f t="shared" si="325"/>
        <v>0</v>
      </c>
      <c r="AG177" s="290">
        <f t="shared" si="401"/>
        <v>-0.70164764899999454</v>
      </c>
      <c r="AH177" s="291">
        <f t="shared" si="401"/>
        <v>-1.0511896900000011</v>
      </c>
      <c r="AI177" s="292">
        <f t="shared" si="401"/>
        <v>-2.7510519519999974</v>
      </c>
      <c r="AJ177" s="304">
        <f t="shared" si="401"/>
        <v>6.9434051749709909</v>
      </c>
      <c r="AK177" s="285">
        <f t="shared" si="401"/>
        <v>3.1955714278350058</v>
      </c>
      <c r="AL177" s="286">
        <f t="shared" si="401"/>
        <v>-1.0981211881329926</v>
      </c>
      <c r="AM177" s="235"/>
      <c r="AN177" s="545">
        <f t="shared" si="240"/>
        <v>0</v>
      </c>
      <c r="AO177" s="290">
        <f t="shared" si="402"/>
        <v>5.9031917689999887</v>
      </c>
      <c r="AP177" s="291">
        <f t="shared" si="402"/>
        <v>4.8854022390000296</v>
      </c>
      <c r="AQ177" s="292">
        <f t="shared" si="402"/>
        <v>1.9430697549999962</v>
      </c>
      <c r="AR177" s="304">
        <f t="shared" si="402"/>
        <v>-16.490698260726987</v>
      </c>
      <c r="AS177" s="285">
        <f t="shared" si="402"/>
        <v>-1.5205769622310186</v>
      </c>
      <c r="AT177" s="286">
        <f t="shared" si="402"/>
        <v>-1.9300559228810101</v>
      </c>
      <c r="AU177" s="235"/>
      <c r="AV177" s="545">
        <f t="shared" si="247"/>
        <v>0</v>
      </c>
      <c r="AW177" s="290">
        <f t="shared" si="403"/>
        <v>6.2817285419999962</v>
      </c>
      <c r="AX177" s="291">
        <f t="shared" si="403"/>
        <v>4.8296075949999704</v>
      </c>
      <c r="AY177" s="292">
        <f t="shared" si="403"/>
        <v>0.23106672499999092</v>
      </c>
      <c r="AZ177" s="304">
        <f t="shared" si="403"/>
        <v>2.968602820579008</v>
      </c>
      <c r="BA177" s="285">
        <f t="shared" si="403"/>
        <v>-3.9703740558410061</v>
      </c>
      <c r="BB177" s="286">
        <f t="shared" si="403"/>
        <v>-0.90463697636499774</v>
      </c>
      <c r="BC177" s="235"/>
      <c r="BD177" s="545">
        <f t="shared" si="254"/>
        <v>0</v>
      </c>
      <c r="BE177" s="290">
        <f t="shared" si="404"/>
        <v>10.647540520000007</v>
      </c>
      <c r="BF177" s="291">
        <f t="shared" si="404"/>
        <v>8.5745555889999991</v>
      </c>
      <c r="BG177" s="292">
        <f t="shared" si="404"/>
        <v>2.9546244090000044</v>
      </c>
      <c r="BH177" s="304">
        <f t="shared" si="404"/>
        <v>3.8514586924289915</v>
      </c>
      <c r="BI177" s="285">
        <f t="shared" si="404"/>
        <v>6.0145328317660187</v>
      </c>
      <c r="BJ177" s="286">
        <f t="shared" si="404"/>
        <v>5.419409805769007</v>
      </c>
      <c r="BK177" s="235"/>
      <c r="BL177" s="545">
        <f t="shared" si="261"/>
        <v>0</v>
      </c>
      <c r="BM177" s="290">
        <f t="shared" si="405"/>
        <v>-3.6518712749999622</v>
      </c>
      <c r="BN177" s="291">
        <f t="shared" si="405"/>
        <v>-4.6152868249999983</v>
      </c>
      <c r="BO177" s="292">
        <f t="shared" si="405"/>
        <v>-9.1124023219999941</v>
      </c>
      <c r="BP177" s="304">
        <f t="shared" si="405"/>
        <v>17.238415005986013</v>
      </c>
      <c r="BQ177" s="285">
        <f t="shared" si="405"/>
        <v>6.9242970755529996</v>
      </c>
      <c r="BR177" s="286">
        <f t="shared" si="405"/>
        <v>3.4506076292829988</v>
      </c>
      <c r="BS177" s="235"/>
      <c r="BT177" s="545">
        <f t="shared" si="268"/>
        <v>0</v>
      </c>
      <c r="BU177" s="290">
        <f t="shared" si="406"/>
        <v>-6.8682133010000257</v>
      </c>
      <c r="BV177" s="291">
        <f t="shared" si="406"/>
        <v>-4.2820687220000195</v>
      </c>
      <c r="BW177" s="292">
        <f t="shared" si="406"/>
        <v>-0.45744569900000442</v>
      </c>
      <c r="BX177" s="304">
        <f t="shared" si="406"/>
        <v>-2.8165053149170376</v>
      </c>
      <c r="BY177" s="285">
        <f t="shared" si="406"/>
        <v>0.8032454794459909</v>
      </c>
      <c r="BZ177" s="286">
        <f t="shared" si="406"/>
        <v>0.98487741411599927</v>
      </c>
      <c r="CA177" s="235"/>
      <c r="CB177" s="545">
        <f t="shared" si="275"/>
        <v>0</v>
      </c>
      <c r="CC177" s="290">
        <f t="shared" si="407"/>
        <v>-0.24476226299998416</v>
      </c>
      <c r="CD177" s="291">
        <f t="shared" si="407"/>
        <v>9.1147838000040338E-2</v>
      </c>
      <c r="CE177" s="292">
        <f t="shared" si="407"/>
        <v>3.0237306540000048</v>
      </c>
      <c r="CF177" s="304">
        <f t="shared" si="407"/>
        <v>-9.7767660550119615</v>
      </c>
      <c r="CG177" s="285">
        <f t="shared" si="407"/>
        <v>-3.6933647679659884</v>
      </c>
      <c r="CH177" s="286">
        <f t="shared" si="407"/>
        <v>1.1547294608070047</v>
      </c>
      <c r="CI177" s="235"/>
      <c r="CJ177" s="545">
        <f t="shared" si="282"/>
        <v>0</v>
      </c>
      <c r="CK177" s="290">
        <f t="shared" si="408"/>
        <v>-3.0857772340000338</v>
      </c>
      <c r="CL177" s="291">
        <f t="shared" si="408"/>
        <v>-2.9330657070000257</v>
      </c>
      <c r="CM177" s="292">
        <f t="shared" si="408"/>
        <v>-1.7511759550000079</v>
      </c>
      <c r="CN177" s="304">
        <f t="shared" si="408"/>
        <v>0.92955336561897184</v>
      </c>
      <c r="CO177" s="285">
        <f t="shared" si="408"/>
        <v>-0.85237176929501857</v>
      </c>
      <c r="CP177" s="286">
        <f t="shared" si="408"/>
        <v>-0.45712347509800111</v>
      </c>
      <c r="CQ177" s="235"/>
      <c r="CR177" s="545">
        <f t="shared" si="289"/>
        <v>0</v>
      </c>
      <c r="CS177" s="290">
        <f t="shared" si="409"/>
        <v>-2.84613699800002</v>
      </c>
      <c r="CT177" s="291">
        <f t="shared" si="409"/>
        <v>-2.078761510999982</v>
      </c>
      <c r="CU177" s="292">
        <f t="shared" si="409"/>
        <v>1.9514334229999974</v>
      </c>
      <c r="CV177" s="304">
        <f t="shared" si="409"/>
        <v>3.9497786114540361</v>
      </c>
      <c r="CW177" s="285">
        <f t="shared" si="409"/>
        <v>4.043435085970998</v>
      </c>
      <c r="CX177" s="286">
        <f t="shared" si="409"/>
        <v>1.9654879609149987</v>
      </c>
      <c r="CY177" s="235"/>
      <c r="CZ177" s="545">
        <f t="shared" si="296"/>
        <v>0</v>
      </c>
      <c r="DA177" s="290">
        <f t="shared" si="410"/>
        <v>-6.7792294669999933</v>
      </c>
      <c r="DB177" s="291">
        <f t="shared" si="410"/>
        <v>-5.5488392299999987</v>
      </c>
      <c r="DC177" s="292">
        <f t="shared" si="410"/>
        <v>-1.5064693229999904</v>
      </c>
      <c r="DD177" s="304">
        <f t="shared" si="410"/>
        <v>-6.1374056085180086</v>
      </c>
      <c r="DE177" s="285">
        <f t="shared" si="410"/>
        <v>-3.8736317290849911</v>
      </c>
      <c r="DF177" s="286">
        <f t="shared" si="410"/>
        <v>-4.1702651100899999</v>
      </c>
      <c r="DG177" s="235"/>
      <c r="DH177" s="545">
        <f t="shared" si="303"/>
        <v>0</v>
      </c>
      <c r="DI177" s="290">
        <f t="shared" si="411"/>
        <v>0.53025921100004325</v>
      </c>
      <c r="DJ177" s="291">
        <f t="shared" si="411"/>
        <v>0.30019580699996595</v>
      </c>
      <c r="DK177" s="292">
        <f t="shared" si="411"/>
        <v>0.78236652500000048</v>
      </c>
      <c r="DL177" s="304">
        <f t="shared" si="411"/>
        <v>-2.1357868117250121</v>
      </c>
      <c r="DM177" s="285">
        <f t="shared" si="411"/>
        <v>-4.755263726256004</v>
      </c>
      <c r="DN177" s="286">
        <f t="shared" si="411"/>
        <v>-1.1912138065169984</v>
      </c>
      <c r="DO177" s="235"/>
      <c r="DP177" s="545">
        <f t="shared" si="310"/>
        <v>0</v>
      </c>
      <c r="DQ177" s="444">
        <f t="shared" si="412"/>
        <v>23.739816152999992</v>
      </c>
      <c r="DR177" s="445">
        <f t="shared" si="412"/>
        <v>19.116232819000004</v>
      </c>
      <c r="DS177" s="446">
        <f t="shared" si="412"/>
        <v>4.9892307260000024</v>
      </c>
      <c r="DT177" s="304">
        <f t="shared" si="412"/>
        <v>13.047770001259977</v>
      </c>
      <c r="DU177" s="285">
        <f t="shared" si="412"/>
        <v>9.117497855994003</v>
      </c>
      <c r="DV177" s="286">
        <f t="shared" si="412"/>
        <v>7.1838287469139885</v>
      </c>
      <c r="DW177" s="235"/>
      <c r="DX177" s="545">
        <f t="shared" si="317"/>
        <v>0</v>
      </c>
      <c r="DY177" s="444">
        <f t="shared" si="413"/>
        <v>-4.3726423860000523</v>
      </c>
      <c r="DZ177" s="445">
        <f t="shared" si="413"/>
        <v>-3.5263804399999685</v>
      </c>
      <c r="EA177" s="446">
        <f t="shared" si="413"/>
        <v>-1.495483519000004</v>
      </c>
      <c r="EB177" s="304">
        <f t="shared" si="413"/>
        <v>-1.3730189563389672</v>
      </c>
      <c r="EC177" s="285">
        <f t="shared" si="413"/>
        <v>4.6081156255349924</v>
      </c>
      <c r="ED177" s="286">
        <f t="shared" si="413"/>
        <v>1.4372984343620061</v>
      </c>
      <c r="EE177" s="235"/>
    </row>
    <row r="178" spans="1:135" ht="3" customHeight="1" thickBot="1" x14ac:dyDescent="0.3">
      <c r="A178" s="168"/>
      <c r="B178" s="226"/>
      <c r="C178" s="222"/>
      <c r="D178" s="242"/>
      <c r="P178" s="617"/>
      <c r="Q178" s="167"/>
      <c r="R178" s="167"/>
      <c r="S178" s="167"/>
      <c r="T178" s="165"/>
      <c r="U178" s="165"/>
      <c r="V178" s="165"/>
      <c r="W178" s="235"/>
      <c r="X178" s="545">
        <f t="shared" si="324"/>
        <v>0</v>
      </c>
      <c r="Y178" s="177"/>
      <c r="Z178" s="178"/>
      <c r="AA178" s="179"/>
      <c r="AB178" s="248"/>
      <c r="AC178" s="248"/>
      <c r="AD178" s="249"/>
      <c r="AE178" s="235"/>
      <c r="AF178" s="545">
        <f t="shared" si="325"/>
        <v>0</v>
      </c>
      <c r="AG178" s="177"/>
      <c r="AH178" s="178"/>
      <c r="AI178" s="179"/>
      <c r="AJ178" s="248"/>
      <c r="AK178" s="248"/>
      <c r="AL178" s="249"/>
      <c r="AM178" s="235"/>
      <c r="AN178" s="545">
        <f t="shared" si="240"/>
        <v>0</v>
      </c>
      <c r="AO178" s="177"/>
      <c r="AP178" s="178"/>
      <c r="AQ178" s="179"/>
      <c r="AR178" s="248"/>
      <c r="AS178" s="248"/>
      <c r="AT178" s="249"/>
      <c r="AU178" s="235"/>
      <c r="AV178" s="545">
        <f t="shared" si="247"/>
        <v>0</v>
      </c>
      <c r="AW178" s="177"/>
      <c r="AX178" s="178"/>
      <c r="AY178" s="179"/>
      <c r="AZ178" s="248"/>
      <c r="BA178" s="248"/>
      <c r="BB178" s="249"/>
      <c r="BC178" s="235"/>
      <c r="BD178" s="545">
        <f t="shared" si="254"/>
        <v>0</v>
      </c>
      <c r="BE178" s="177"/>
      <c r="BF178" s="178"/>
      <c r="BG178" s="179"/>
      <c r="BH178" s="248"/>
      <c r="BI178" s="248"/>
      <c r="BJ178" s="249"/>
      <c r="BK178" s="235"/>
      <c r="BL178" s="545">
        <f t="shared" si="261"/>
        <v>0</v>
      </c>
      <c r="BM178" s="177"/>
      <c r="BN178" s="178"/>
      <c r="BO178" s="179"/>
      <c r="BP178" s="248"/>
      <c r="BQ178" s="248"/>
      <c r="BR178" s="249"/>
      <c r="BS178" s="235"/>
      <c r="BT178" s="545">
        <f t="shared" si="268"/>
        <v>0</v>
      </c>
      <c r="BU178" s="177"/>
      <c r="BV178" s="178"/>
      <c r="BW178" s="179"/>
      <c r="BX178" s="248"/>
      <c r="BY178" s="248"/>
      <c r="BZ178" s="249"/>
      <c r="CA178" s="235"/>
      <c r="CB178" s="545">
        <f t="shared" si="275"/>
        <v>0</v>
      </c>
      <c r="CC178" s="177"/>
      <c r="CD178" s="178"/>
      <c r="CE178" s="179"/>
      <c r="CF178" s="248"/>
      <c r="CG178" s="248"/>
      <c r="CH178" s="249"/>
      <c r="CI178" s="235"/>
      <c r="CJ178" s="545">
        <f t="shared" si="282"/>
        <v>0</v>
      </c>
      <c r="CK178" s="177"/>
      <c r="CL178" s="178"/>
      <c r="CM178" s="179"/>
      <c r="CN178" s="248"/>
      <c r="CO178" s="248"/>
      <c r="CP178" s="249"/>
      <c r="CQ178" s="235"/>
      <c r="CR178" s="545">
        <f t="shared" si="289"/>
        <v>0</v>
      </c>
      <c r="CS178" s="177"/>
      <c r="CT178" s="178"/>
      <c r="CU178" s="179"/>
      <c r="CV178" s="248"/>
      <c r="CW178" s="248"/>
      <c r="CX178" s="249"/>
      <c r="CY178" s="235"/>
      <c r="CZ178" s="545">
        <f t="shared" si="296"/>
        <v>0</v>
      </c>
      <c r="DA178" s="177"/>
      <c r="DB178" s="178"/>
      <c r="DC178" s="179"/>
      <c r="DD178" s="248"/>
      <c r="DE178" s="248"/>
      <c r="DF178" s="249"/>
      <c r="DG178" s="235"/>
      <c r="DH178" s="545">
        <f t="shared" si="303"/>
        <v>0</v>
      </c>
      <c r="DI178" s="177"/>
      <c r="DJ178" s="178"/>
      <c r="DK178" s="179"/>
      <c r="DL178" s="248"/>
      <c r="DM178" s="248"/>
      <c r="DN178" s="249"/>
      <c r="DO178" s="235"/>
      <c r="DP178" s="545">
        <f t="shared" si="310"/>
        <v>0</v>
      </c>
      <c r="DQ178" s="177"/>
      <c r="DR178" s="178"/>
      <c r="DS178" s="179"/>
      <c r="DT178" s="248"/>
      <c r="DU178" s="248"/>
      <c r="DV178" s="249"/>
      <c r="DW178" s="235"/>
      <c r="DX178" s="545">
        <f t="shared" si="317"/>
        <v>0</v>
      </c>
      <c r="DY178" s="177"/>
      <c r="DZ178" s="178"/>
      <c r="EA178" s="179"/>
      <c r="EB178" s="248"/>
      <c r="EC178" s="248"/>
      <c r="ED178" s="249"/>
      <c r="EE178" s="235"/>
    </row>
    <row r="179" spans="1:135" ht="15.75" thickBot="1" x14ac:dyDescent="0.3">
      <c r="A179" s="215" t="s">
        <v>197</v>
      </c>
      <c r="B179" s="231" t="s">
        <v>248</v>
      </c>
      <c r="C179" s="610" t="s">
        <v>123</v>
      </c>
      <c r="D179" s="268" t="s">
        <v>208</v>
      </c>
      <c r="P179" s="617"/>
      <c r="Q179" s="167"/>
      <c r="R179" s="167"/>
      <c r="S179" s="167"/>
      <c r="T179" s="210"/>
      <c r="U179" s="210"/>
      <c r="V179" s="210"/>
      <c r="W179" s="235"/>
      <c r="X179" s="545">
        <f t="shared" si="324"/>
        <v>0</v>
      </c>
      <c r="Y179" s="305">
        <f t="shared" ref="Y179:AD180" si="414">+Y30-Q30</f>
        <v>-1.1512939189999827</v>
      </c>
      <c r="Z179" s="306">
        <f t="shared" si="414"/>
        <v>-1.0736967079999999</v>
      </c>
      <c r="AA179" s="307">
        <f t="shared" si="414"/>
        <v>-1.0662611549999994</v>
      </c>
      <c r="AB179" s="299">
        <f t="shared" si="414"/>
        <v>-3.2462171415629655</v>
      </c>
      <c r="AC179" s="300">
        <f t="shared" si="414"/>
        <v>-2.4228467050740221</v>
      </c>
      <c r="AD179" s="301">
        <f t="shared" si="414"/>
        <v>-1.2056412919589974</v>
      </c>
      <c r="AE179" s="235"/>
      <c r="AF179" s="545">
        <f t="shared" si="325"/>
        <v>0</v>
      </c>
      <c r="AG179" s="305">
        <f t="shared" ref="AG179:AL180" si="415">+AG30-Y30</f>
        <v>0.40800407399999017</v>
      </c>
      <c r="AH179" s="306">
        <f t="shared" si="415"/>
        <v>-1.4141553830000007</v>
      </c>
      <c r="AI179" s="307">
        <f t="shared" si="415"/>
        <v>-1.7155013120000007</v>
      </c>
      <c r="AJ179" s="299">
        <f t="shared" si="415"/>
        <v>-5.4877996113600034</v>
      </c>
      <c r="AK179" s="300">
        <f t="shared" si="415"/>
        <v>-6.5840850733050047</v>
      </c>
      <c r="AL179" s="301">
        <f t="shared" si="415"/>
        <v>-8.4065654654390016</v>
      </c>
      <c r="AM179" s="235"/>
      <c r="AN179" s="545">
        <f t="shared" si="240"/>
        <v>0</v>
      </c>
      <c r="AO179" s="305">
        <f t="shared" ref="AO179:AT180" si="416">+AO30-AG30</f>
        <v>2.7068652640000153</v>
      </c>
      <c r="AP179" s="306">
        <f t="shared" si="416"/>
        <v>0.68063398900000038</v>
      </c>
      <c r="AQ179" s="307">
        <f t="shared" si="416"/>
        <v>0.40742946400000335</v>
      </c>
      <c r="AR179" s="299">
        <f t="shared" si="416"/>
        <v>5.2368072179870069</v>
      </c>
      <c r="AS179" s="300">
        <f t="shared" si="416"/>
        <v>3.4856436463260252</v>
      </c>
      <c r="AT179" s="301">
        <f t="shared" si="416"/>
        <v>1.6464202286710048</v>
      </c>
      <c r="AU179" s="235"/>
      <c r="AV179" s="545">
        <f t="shared" si="247"/>
        <v>0</v>
      </c>
      <c r="AW179" s="305">
        <f t="shared" ref="AW179:BB180" si="417">+AW30-AO30</f>
        <v>-3.8945862260000013</v>
      </c>
      <c r="AX179" s="306">
        <f t="shared" si="417"/>
        <v>-1.1378955529999999</v>
      </c>
      <c r="AY179" s="307">
        <f t="shared" si="417"/>
        <v>-0.63709515499999725</v>
      </c>
      <c r="AZ179" s="299">
        <f t="shared" si="417"/>
        <v>-8.0766640378340071</v>
      </c>
      <c r="BA179" s="300">
        <f t="shared" si="417"/>
        <v>-22.542928236221002</v>
      </c>
      <c r="BB179" s="301">
        <f t="shared" si="417"/>
        <v>-11.665205731212005</v>
      </c>
      <c r="BC179" s="235"/>
      <c r="BD179" s="545">
        <f t="shared" si="254"/>
        <v>0</v>
      </c>
      <c r="BE179" s="305">
        <f t="shared" ref="BE179:BJ180" si="418">+BE30-AW30</f>
        <v>3.9906147030000056</v>
      </c>
      <c r="BF179" s="306">
        <f t="shared" si="418"/>
        <v>1.8063487520000052</v>
      </c>
      <c r="BG179" s="307">
        <f t="shared" si="418"/>
        <v>1.5022733429999988</v>
      </c>
      <c r="BH179" s="299">
        <f t="shared" si="418"/>
        <v>-3.540886094981488E-3</v>
      </c>
      <c r="BI179" s="300">
        <f t="shared" si="418"/>
        <v>3.7076339553559876</v>
      </c>
      <c r="BJ179" s="301">
        <f t="shared" si="418"/>
        <v>2.3635645311910025</v>
      </c>
      <c r="BK179" s="235"/>
      <c r="BL179" s="545">
        <f t="shared" si="261"/>
        <v>0</v>
      </c>
      <c r="BM179" s="305">
        <f t="shared" ref="BM179:BR180" si="419">+BM30-BE30</f>
        <v>3.1253798770000003</v>
      </c>
      <c r="BN179" s="306">
        <f t="shared" si="419"/>
        <v>1.613910066999992</v>
      </c>
      <c r="BO179" s="307">
        <f t="shared" si="419"/>
        <v>1.3872787029999998</v>
      </c>
      <c r="BP179" s="299">
        <f t="shared" si="419"/>
        <v>-2.529331442896023</v>
      </c>
      <c r="BQ179" s="300">
        <f t="shared" si="419"/>
        <v>3.4831173745340038</v>
      </c>
      <c r="BR179" s="301">
        <f t="shared" si="419"/>
        <v>2.4874583121480001</v>
      </c>
      <c r="BS179" s="235"/>
      <c r="BT179" s="545">
        <f t="shared" si="268"/>
        <v>0</v>
      </c>
      <c r="BU179" s="305">
        <f t="shared" ref="BU179:BU184" si="420">+BU30-BM30</f>
        <v>-3.3085753540000269</v>
      </c>
      <c r="BV179" s="306">
        <f t="shared" ref="BV179:BV184" si="421">+BV30-BN30</f>
        <v>-10.185936922999993</v>
      </c>
      <c r="BW179" s="307">
        <f t="shared" ref="BW179:BW184" si="422">+BW30-BO30</f>
        <v>-16.921009641000001</v>
      </c>
      <c r="BX179" s="299">
        <f t="shared" ref="BX179:BZ180" si="423">+BX30-BP30</f>
        <v>-7.25648776752098</v>
      </c>
      <c r="BY179" s="300">
        <f t="shared" si="423"/>
        <v>-8.3199264296549984</v>
      </c>
      <c r="BZ179" s="301">
        <f t="shared" si="423"/>
        <v>-7.6554446632329984</v>
      </c>
      <c r="CA179" s="235"/>
      <c r="CB179" s="545">
        <f t="shared" si="275"/>
        <v>0</v>
      </c>
      <c r="CC179" s="305">
        <f t="shared" ref="CC179:CC184" si="424">+CC30-BU30</f>
        <v>-0.887839409999998</v>
      </c>
      <c r="CD179" s="306">
        <f t="shared" ref="CD179:CD184" si="425">+CD30-BV30</f>
        <v>1.7489969989999992</v>
      </c>
      <c r="CE179" s="307">
        <f t="shared" ref="CE179:CE184" si="426">+CE30-BW30</f>
        <v>2.3236104449999999</v>
      </c>
      <c r="CF179" s="299">
        <f t="shared" ref="CF179:CH180" si="427">+CF30-BX30</f>
        <v>-2.1204509380380046</v>
      </c>
      <c r="CG179" s="300">
        <f t="shared" si="427"/>
        <v>-0.983947495828005</v>
      </c>
      <c r="CH179" s="301">
        <f t="shared" si="427"/>
        <v>1.8389432346180001</v>
      </c>
      <c r="CI179" s="235"/>
      <c r="CJ179" s="545">
        <f t="shared" si="282"/>
        <v>0</v>
      </c>
      <c r="CK179" s="305">
        <f t="shared" ref="CK179:CK184" si="428">+CK30-CC30</f>
        <v>47.209358597000005</v>
      </c>
      <c r="CL179" s="306">
        <f t="shared" ref="CL179:CL184" si="429">+CL30-CD30</f>
        <v>122.713871117</v>
      </c>
      <c r="CM179" s="307">
        <f t="shared" ref="CM179:CM184" si="430">+CM30-CE30</f>
        <v>75.350299108999991</v>
      </c>
      <c r="CN179" s="299">
        <f t="shared" ref="CN179:CP180" si="431">+CN30-CF30</f>
        <v>-42.545333876170019</v>
      </c>
      <c r="CO179" s="300">
        <f t="shared" si="431"/>
        <v>-30.994762686099989</v>
      </c>
      <c r="CP179" s="301">
        <f t="shared" si="431"/>
        <v>24.647047895491994</v>
      </c>
      <c r="CQ179" s="235"/>
      <c r="CR179" s="545">
        <f t="shared" si="289"/>
        <v>0</v>
      </c>
      <c r="CS179" s="305">
        <f t="shared" ref="CS179:CS184" si="432">+CS30-CK30</f>
        <v>-3.1583111420000023</v>
      </c>
      <c r="CT179" s="306">
        <f t="shared" ref="CT179:CT184" si="433">+CT30-CL30</f>
        <v>-1.3600111860000084</v>
      </c>
      <c r="CU179" s="307">
        <f t="shared" ref="CU179:CU184" si="434">+CU30-CM30</f>
        <v>0.34005425400000888</v>
      </c>
      <c r="CV179" s="299">
        <f t="shared" ref="CV179:CX180" si="435">+CV30-CN30</f>
        <v>0.75112427809199289</v>
      </c>
      <c r="CW179" s="300">
        <f t="shared" si="435"/>
        <v>-1.016615218292003</v>
      </c>
      <c r="CX179" s="301">
        <f t="shared" si="435"/>
        <v>0.63410245059800729</v>
      </c>
      <c r="CY179" s="235"/>
      <c r="CZ179" s="545">
        <f t="shared" si="296"/>
        <v>0</v>
      </c>
      <c r="DA179" s="305">
        <f t="shared" ref="DA179:DA184" si="436">+DA30-CS30</f>
        <v>-5.3370215360000088</v>
      </c>
      <c r="DB179" s="306">
        <f t="shared" ref="DB179:DB184" si="437">+DB30-CT30</f>
        <v>-3.4667084079999881</v>
      </c>
      <c r="DC179" s="307">
        <f t="shared" ref="DC179:DC184" si="438">+DC30-CU30</f>
        <v>-1.9298138489999985</v>
      </c>
      <c r="DD179" s="299">
        <f t="shared" ref="DD179:DF180" si="439">+DD30-CV30</f>
        <v>-1.9839974076649867</v>
      </c>
      <c r="DE179" s="300">
        <f t="shared" si="439"/>
        <v>-2.6669693191020087</v>
      </c>
      <c r="DF179" s="301">
        <f t="shared" si="439"/>
        <v>-2.6724557353780085</v>
      </c>
      <c r="DG179" s="235"/>
      <c r="DH179" s="545">
        <f t="shared" si="303"/>
        <v>0</v>
      </c>
      <c r="DI179" s="305">
        <f t="shared" ref="DI179:DI184" si="440">+DI30-DA30</f>
        <v>1.8193138800000384</v>
      </c>
      <c r="DJ179" s="306">
        <f t="shared" ref="DJ179:DJ184" si="441">+DJ30-DB30</f>
        <v>0.8891270769999835</v>
      </c>
      <c r="DK179" s="307">
        <f t="shared" ref="DK179:DK184" si="442">+DK30-DC30</f>
        <v>0.19597287299998811</v>
      </c>
      <c r="DL179" s="299">
        <f t="shared" ref="DL179:DN180" si="443">+DL30-DD30</f>
        <v>-5.2558948233649971</v>
      </c>
      <c r="DM179" s="300">
        <f t="shared" si="443"/>
        <v>-6.9669026306002024E-2</v>
      </c>
      <c r="DN179" s="301">
        <f t="shared" si="443"/>
        <v>-0.68359405460199696</v>
      </c>
      <c r="DO179" s="235"/>
      <c r="DP179" s="545">
        <f t="shared" si="310"/>
        <v>0</v>
      </c>
      <c r="DQ179" s="442">
        <f t="shared" ref="DQ179:DQ184" si="444">+DQ30-DI30</f>
        <v>1.9590325849999886</v>
      </c>
      <c r="DR179" s="443">
        <f t="shared" ref="DR179:DR184" si="445">+DR30-DJ30</f>
        <v>1.8689733989999979</v>
      </c>
      <c r="DS179" s="400">
        <f t="shared" ref="DS179:DS184" si="446">+DS30-DK30</f>
        <v>1.8613443160000003</v>
      </c>
      <c r="DT179" s="299">
        <f t="shared" ref="DT179:DV180" si="447">+DT30-DL30</f>
        <v>2.6797959632759785</v>
      </c>
      <c r="DU179" s="300">
        <f t="shared" si="447"/>
        <v>2.7358367144369993</v>
      </c>
      <c r="DV179" s="301">
        <f t="shared" si="447"/>
        <v>1.4901426124920079</v>
      </c>
      <c r="DW179" s="235"/>
      <c r="DX179" s="545">
        <f t="shared" si="317"/>
        <v>0</v>
      </c>
      <c r="DY179" s="442">
        <f t="shared" ref="DY179:DY184" si="448">+DY30-DQ30</f>
        <v>-2.3472606039999846</v>
      </c>
      <c r="DZ179" s="443">
        <f t="shared" ref="DZ179:DZ184" si="449">+DZ30-DR30</f>
        <v>-1.5851977869999985</v>
      </c>
      <c r="EA179" s="400">
        <f t="shared" ref="EA179:EA184" si="450">+EA30-DS30</f>
        <v>-1.1585100839999996</v>
      </c>
      <c r="EB179" s="299">
        <f t="shared" ref="EB179:ED180" si="451">+EB30-DT30</f>
        <v>26.229051698044998</v>
      </c>
      <c r="EC179" s="300">
        <f t="shared" si="451"/>
        <v>11.517951602686992</v>
      </c>
      <c r="ED179" s="301">
        <f t="shared" si="451"/>
        <v>5.4135352703779915</v>
      </c>
      <c r="EE179" s="235"/>
    </row>
    <row r="180" spans="1:135" ht="15.75" thickBot="1" x14ac:dyDescent="0.3">
      <c r="A180" s="216" t="s">
        <v>198</v>
      </c>
      <c r="B180" s="229" t="s">
        <v>258</v>
      </c>
      <c r="C180" s="608"/>
      <c r="D180" s="265" t="s">
        <v>209</v>
      </c>
      <c r="P180" s="617"/>
      <c r="Q180" s="167"/>
      <c r="R180" s="167"/>
      <c r="S180" s="167"/>
      <c r="T180" s="210"/>
      <c r="U180" s="210"/>
      <c r="V180" s="210"/>
      <c r="W180" s="235"/>
      <c r="X180" s="545">
        <f t="shared" si="324"/>
        <v>0</v>
      </c>
      <c r="Y180" s="290">
        <f t="shared" si="414"/>
        <v>-16.934278618000008</v>
      </c>
      <c r="Z180" s="291">
        <f t="shared" si="414"/>
        <v>-11.263404424999976</v>
      </c>
      <c r="AA180" s="292">
        <f t="shared" si="414"/>
        <v>-3.0455807639999932</v>
      </c>
      <c r="AB180" s="302">
        <f t="shared" si="414"/>
        <v>-3.2462171415629655</v>
      </c>
      <c r="AC180" s="278">
        <f t="shared" si="414"/>
        <v>-2.4228467050740221</v>
      </c>
      <c r="AD180" s="279">
        <f t="shared" si="414"/>
        <v>-1.2056412919589974</v>
      </c>
      <c r="AE180" s="235"/>
      <c r="AF180" s="545">
        <f t="shared" si="325"/>
        <v>0</v>
      </c>
      <c r="AG180" s="290">
        <f t="shared" si="415"/>
        <v>-0.7047308129999692</v>
      </c>
      <c r="AH180" s="291">
        <f t="shared" si="415"/>
        <v>-0.96948686100000714</v>
      </c>
      <c r="AI180" s="292">
        <f t="shared" si="415"/>
        <v>-1.6057624200000049</v>
      </c>
      <c r="AJ180" s="302">
        <f t="shared" si="415"/>
        <v>-5.4877996113600034</v>
      </c>
      <c r="AK180" s="278">
        <f t="shared" si="415"/>
        <v>-6.5840850733050047</v>
      </c>
      <c r="AL180" s="279">
        <f t="shared" si="415"/>
        <v>-8.4065654654390016</v>
      </c>
      <c r="AM180" s="235"/>
      <c r="AN180" s="545">
        <f t="shared" si="240"/>
        <v>0</v>
      </c>
      <c r="AO180" s="290">
        <f t="shared" si="416"/>
        <v>1.2239886209999895</v>
      </c>
      <c r="AP180" s="291">
        <f t="shared" si="416"/>
        <v>0.888108294999995</v>
      </c>
      <c r="AQ180" s="292">
        <f t="shared" si="416"/>
        <v>0.44577208500000154</v>
      </c>
      <c r="AR180" s="302">
        <f t="shared" si="416"/>
        <v>5.2368072179870069</v>
      </c>
      <c r="AS180" s="278">
        <f t="shared" si="416"/>
        <v>3.4856436463260252</v>
      </c>
      <c r="AT180" s="279">
        <f t="shared" si="416"/>
        <v>1.6464202286710048</v>
      </c>
      <c r="AU180" s="235"/>
      <c r="AV180" s="545">
        <f t="shared" si="247"/>
        <v>0</v>
      </c>
      <c r="AW180" s="290">
        <f t="shared" si="417"/>
        <v>1.1754731670000069</v>
      </c>
      <c r="AX180" s="291">
        <f t="shared" si="417"/>
        <v>0.51805271399999242</v>
      </c>
      <c r="AY180" s="292">
        <f t="shared" si="417"/>
        <v>-0.49367618000000846</v>
      </c>
      <c r="AZ180" s="302">
        <f t="shared" si="417"/>
        <v>-8.0766640378340071</v>
      </c>
      <c r="BA180" s="278">
        <f t="shared" si="417"/>
        <v>-22.542928236221002</v>
      </c>
      <c r="BB180" s="279">
        <f t="shared" si="417"/>
        <v>-11.665205731212005</v>
      </c>
      <c r="BC180" s="235"/>
      <c r="BD180" s="545">
        <f t="shared" si="254"/>
        <v>0</v>
      </c>
      <c r="BE180" s="290">
        <f t="shared" si="418"/>
        <v>5.7768902239999989</v>
      </c>
      <c r="BF180" s="291">
        <f t="shared" si="418"/>
        <v>4.1590732720000005</v>
      </c>
      <c r="BG180" s="292">
        <f t="shared" si="418"/>
        <v>2.0281558270000062</v>
      </c>
      <c r="BH180" s="302">
        <f t="shared" si="418"/>
        <v>-3.540886094981488E-3</v>
      </c>
      <c r="BI180" s="278">
        <f t="shared" si="418"/>
        <v>3.7076339553559876</v>
      </c>
      <c r="BJ180" s="279">
        <f t="shared" si="418"/>
        <v>2.3635645311910025</v>
      </c>
      <c r="BK180" s="235"/>
      <c r="BL180" s="545">
        <f t="shared" si="261"/>
        <v>0</v>
      </c>
      <c r="BM180" s="290">
        <f t="shared" si="419"/>
        <v>5.3007808919999775</v>
      </c>
      <c r="BN180" s="291">
        <f t="shared" si="419"/>
        <v>3.8879627370000094</v>
      </c>
      <c r="BO180" s="292">
        <f t="shared" si="419"/>
        <v>1.8854974359999943</v>
      </c>
      <c r="BP180" s="302">
        <f t="shared" si="419"/>
        <v>-2.529331442896023</v>
      </c>
      <c r="BQ180" s="278">
        <f t="shared" si="419"/>
        <v>3.4831173745340038</v>
      </c>
      <c r="BR180" s="279">
        <f t="shared" si="419"/>
        <v>2.4874583121480001</v>
      </c>
      <c r="BS180" s="235"/>
      <c r="BT180" s="545">
        <f t="shared" si="268"/>
        <v>0</v>
      </c>
      <c r="BU180" s="290">
        <f t="shared" si="420"/>
        <v>-8.0944676930000128</v>
      </c>
      <c r="BV180" s="291">
        <f t="shared" si="421"/>
        <v>-2.9582066160000124</v>
      </c>
      <c r="BW180" s="292">
        <f t="shared" si="422"/>
        <v>-4.0485649509999888</v>
      </c>
      <c r="BX180" s="302">
        <f t="shared" si="423"/>
        <v>-7.25648776752098</v>
      </c>
      <c r="BY180" s="278">
        <f t="shared" si="423"/>
        <v>-8.3199264296549984</v>
      </c>
      <c r="BZ180" s="279">
        <f t="shared" si="423"/>
        <v>-7.6554446632329984</v>
      </c>
      <c r="CA180" s="235"/>
      <c r="CB180" s="545">
        <f t="shared" si="275"/>
        <v>0</v>
      </c>
      <c r="CC180" s="290">
        <f t="shared" si="424"/>
        <v>-0.56172716300000047</v>
      </c>
      <c r="CD180" s="291">
        <f t="shared" si="425"/>
        <v>0.2146400970000002</v>
      </c>
      <c r="CE180" s="292">
        <f t="shared" si="426"/>
        <v>1.7386012699999895</v>
      </c>
      <c r="CF180" s="302">
        <f t="shared" si="427"/>
        <v>-2.1204509380380046</v>
      </c>
      <c r="CG180" s="278">
        <f t="shared" si="427"/>
        <v>-0.983947495828005</v>
      </c>
      <c r="CH180" s="279">
        <f t="shared" si="427"/>
        <v>1.8389432346180001</v>
      </c>
      <c r="CI180" s="235"/>
      <c r="CJ180" s="545">
        <f t="shared" si="282"/>
        <v>0</v>
      </c>
      <c r="CK180" s="290">
        <f t="shared" si="428"/>
        <v>-3.80078440799997</v>
      </c>
      <c r="CL180" s="291">
        <f t="shared" si="429"/>
        <v>-3.4012347499999862</v>
      </c>
      <c r="CM180" s="292">
        <f t="shared" si="430"/>
        <v>-3.2204744229999989</v>
      </c>
      <c r="CN180" s="302">
        <f t="shared" si="431"/>
        <v>-42.545333876170019</v>
      </c>
      <c r="CO180" s="278">
        <f t="shared" si="431"/>
        <v>-30.994762686099989</v>
      </c>
      <c r="CP180" s="279">
        <f t="shared" si="431"/>
        <v>24.647047895491994</v>
      </c>
      <c r="CQ180" s="235"/>
      <c r="CR180" s="545">
        <f t="shared" si="289"/>
        <v>0</v>
      </c>
      <c r="CS180" s="290">
        <f t="shared" si="432"/>
        <v>-2.3246600670000248</v>
      </c>
      <c r="CT180" s="291">
        <f t="shared" si="433"/>
        <v>-1.1012061000000131</v>
      </c>
      <c r="CU180" s="292">
        <f t="shared" si="434"/>
        <v>0.88392525300000102</v>
      </c>
      <c r="CV180" s="302">
        <f t="shared" si="435"/>
        <v>0.75112427809199289</v>
      </c>
      <c r="CW180" s="278">
        <f t="shared" si="435"/>
        <v>-1.016615218292003</v>
      </c>
      <c r="CX180" s="279">
        <f t="shared" si="435"/>
        <v>0.63410245059800729</v>
      </c>
      <c r="CY180" s="235"/>
      <c r="CZ180" s="545">
        <f t="shared" si="296"/>
        <v>0</v>
      </c>
      <c r="DA180" s="290">
        <f t="shared" si="436"/>
        <v>-4.189138899999989</v>
      </c>
      <c r="DB180" s="291">
        <f t="shared" si="437"/>
        <v>-3.1338287369999875</v>
      </c>
      <c r="DC180" s="292">
        <f t="shared" si="438"/>
        <v>-1.6857780619999971</v>
      </c>
      <c r="DD180" s="302">
        <f t="shared" si="439"/>
        <v>-1.9839974076649867</v>
      </c>
      <c r="DE180" s="278">
        <f t="shared" si="439"/>
        <v>-2.6669693191020087</v>
      </c>
      <c r="DF180" s="279">
        <f t="shared" si="439"/>
        <v>-2.6724557353780085</v>
      </c>
      <c r="DG180" s="235"/>
      <c r="DH180" s="545">
        <f t="shared" si="303"/>
        <v>0</v>
      </c>
      <c r="DI180" s="290">
        <f t="shared" si="440"/>
        <v>-0.67906247100000883</v>
      </c>
      <c r="DJ180" s="291">
        <f t="shared" si="441"/>
        <v>-0.59177503399999409</v>
      </c>
      <c r="DK180" s="292">
        <f t="shared" si="442"/>
        <v>-0.66639912099999776</v>
      </c>
      <c r="DL180" s="302">
        <f t="shared" si="443"/>
        <v>-5.2558948233649971</v>
      </c>
      <c r="DM180" s="278">
        <f t="shared" si="443"/>
        <v>-6.9669026306002024E-2</v>
      </c>
      <c r="DN180" s="279">
        <f t="shared" si="443"/>
        <v>-0.68359405460199696</v>
      </c>
      <c r="DO180" s="235"/>
      <c r="DP180" s="545">
        <f t="shared" si="310"/>
        <v>0</v>
      </c>
      <c r="DQ180" s="444">
        <f t="shared" si="444"/>
        <v>14.464195721999999</v>
      </c>
      <c r="DR180" s="445">
        <f t="shared" si="445"/>
        <v>9.962533178000001</v>
      </c>
      <c r="DS180" s="446">
        <f t="shared" si="446"/>
        <v>3.1820910229999981</v>
      </c>
      <c r="DT180" s="302">
        <f t="shared" si="447"/>
        <v>2.6797959632759785</v>
      </c>
      <c r="DU180" s="278">
        <f t="shared" si="447"/>
        <v>2.7358367144369993</v>
      </c>
      <c r="DV180" s="279">
        <f t="shared" si="447"/>
        <v>1.4901426124920079</v>
      </c>
      <c r="DW180" s="235"/>
      <c r="DX180" s="545">
        <f t="shared" si="317"/>
        <v>0</v>
      </c>
      <c r="DY180" s="444">
        <f t="shared" si="448"/>
        <v>-2.7992621099999724</v>
      </c>
      <c r="DZ180" s="445">
        <f t="shared" si="449"/>
        <v>-2.0168826649999971</v>
      </c>
      <c r="EA180" s="446">
        <f t="shared" si="450"/>
        <v>-0.95641069200000572</v>
      </c>
      <c r="EB180" s="302">
        <f t="shared" si="451"/>
        <v>26.229051698044998</v>
      </c>
      <c r="EC180" s="278">
        <f t="shared" si="451"/>
        <v>11.517951602686992</v>
      </c>
      <c r="ED180" s="279">
        <f t="shared" si="451"/>
        <v>5.4135352703779915</v>
      </c>
      <c r="EE180" s="235"/>
    </row>
    <row r="181" spans="1:135" ht="15.75" thickBot="1" x14ac:dyDescent="0.3">
      <c r="A181" s="217" t="s">
        <v>268</v>
      </c>
      <c r="B181" s="230" t="s">
        <v>269</v>
      </c>
      <c r="C181" s="608"/>
      <c r="D181" s="266" t="s">
        <v>208</v>
      </c>
      <c r="P181" s="617"/>
      <c r="Q181" s="167"/>
      <c r="R181" s="167"/>
      <c r="S181" s="167"/>
      <c r="T181" s="210"/>
      <c r="U181" s="210"/>
      <c r="V181" s="210"/>
      <c r="W181" s="235"/>
      <c r="X181" s="545"/>
      <c r="Y181" s="322"/>
      <c r="Z181" s="323"/>
      <c r="AA181" s="324"/>
      <c r="AB181" s="302"/>
      <c r="AC181" s="278"/>
      <c r="AD181" s="279"/>
      <c r="AE181" s="235"/>
      <c r="AF181" s="545"/>
      <c r="AG181" s="290">
        <f t="shared" ref="AG181:AI184" si="452">+AG32-Y32</f>
        <v>2.0794958000000179</v>
      </c>
      <c r="AH181" s="291">
        <f t="shared" si="452"/>
        <v>1.425430399999982</v>
      </c>
      <c r="AI181" s="292">
        <f t="shared" si="452"/>
        <v>0.53965199999998958</v>
      </c>
      <c r="AJ181" s="302"/>
      <c r="AK181" s="278"/>
      <c r="AL181" s="279"/>
      <c r="AM181" s="235"/>
      <c r="AN181" s="545"/>
      <c r="AO181" s="290">
        <f t="shared" ref="AO181:AQ184" si="453">+AO32-AG32</f>
        <v>5.3332826999999838</v>
      </c>
      <c r="AP181" s="291">
        <f t="shared" si="453"/>
        <v>3.0650376000000392</v>
      </c>
      <c r="AQ181" s="292">
        <f t="shared" si="453"/>
        <v>-0.34077279999999632</v>
      </c>
      <c r="AR181" s="302"/>
      <c r="AS181" s="278"/>
      <c r="AT181" s="279"/>
      <c r="AU181" s="235"/>
      <c r="AV181" s="545"/>
      <c r="AW181" s="290">
        <f t="shared" ref="AW181:AY184" si="454">+AW32-AO32</f>
        <v>9.1084328000000028</v>
      </c>
      <c r="AX181" s="291">
        <f t="shared" si="454"/>
        <v>6.2181229999999914</v>
      </c>
      <c r="AY181" s="292">
        <f t="shared" si="454"/>
        <v>2.2894989000000123</v>
      </c>
      <c r="AZ181" s="302"/>
      <c r="BA181" s="278"/>
      <c r="BB181" s="279"/>
      <c r="BC181" s="235"/>
      <c r="BD181" s="545"/>
      <c r="BE181" s="290">
        <f t="shared" ref="BE181:BG184" si="455">+BE32-AW32</f>
        <v>-3.5255662000000143</v>
      </c>
      <c r="BF181" s="291">
        <f t="shared" si="455"/>
        <v>-2.4451586000000134</v>
      </c>
      <c r="BG181" s="292">
        <f t="shared" si="455"/>
        <v>-0.9981077000000198</v>
      </c>
      <c r="BH181" s="302"/>
      <c r="BI181" s="278"/>
      <c r="BJ181" s="279"/>
      <c r="BK181" s="235"/>
      <c r="BL181" s="545"/>
      <c r="BM181" s="290">
        <f t="shared" ref="BM181:BO184" si="456">+BM32-BE32</f>
        <v>8.6240814000000228</v>
      </c>
      <c r="BN181" s="291">
        <f t="shared" si="456"/>
        <v>6.1731750000000147</v>
      </c>
      <c r="BO181" s="292">
        <f t="shared" si="456"/>
        <v>3.0019165000000214</v>
      </c>
      <c r="BP181" s="302"/>
      <c r="BQ181" s="278"/>
      <c r="BR181" s="279"/>
      <c r="BS181" s="235"/>
      <c r="BT181" s="545"/>
      <c r="BU181" s="290">
        <f t="shared" si="420"/>
        <v>8.4568328000000292</v>
      </c>
      <c r="BV181" s="291">
        <f t="shared" si="421"/>
        <v>5.9755705999999691</v>
      </c>
      <c r="BW181" s="292">
        <f t="shared" si="422"/>
        <v>2.7162979999999948</v>
      </c>
      <c r="BX181" s="302"/>
      <c r="BY181" s="278"/>
      <c r="BZ181" s="279"/>
      <c r="CA181" s="235"/>
      <c r="CB181" s="545"/>
      <c r="CC181" s="290">
        <f t="shared" si="424"/>
        <v>0</v>
      </c>
      <c r="CD181" s="291">
        <f t="shared" si="425"/>
        <v>0</v>
      </c>
      <c r="CE181" s="292">
        <f t="shared" si="426"/>
        <v>0</v>
      </c>
      <c r="CF181" s="302"/>
      <c r="CG181" s="278"/>
      <c r="CH181" s="279"/>
      <c r="CI181" s="235"/>
      <c r="CJ181" s="545"/>
      <c r="CK181" s="290">
        <f t="shared" si="428"/>
        <v>-6.9322432999999819</v>
      </c>
      <c r="CL181" s="291">
        <f t="shared" si="429"/>
        <v>-4.6697925999999939</v>
      </c>
      <c r="CM181" s="292">
        <f t="shared" si="430"/>
        <v>-1.823361900000009</v>
      </c>
      <c r="CN181" s="302"/>
      <c r="CO181" s="278"/>
      <c r="CP181" s="279"/>
      <c r="CQ181" s="235"/>
      <c r="CR181" s="545"/>
      <c r="CS181" s="290">
        <f t="shared" si="432"/>
        <v>-7.3595640000000344</v>
      </c>
      <c r="CT181" s="291">
        <f t="shared" si="433"/>
        <v>-5.7122704000000226</v>
      </c>
      <c r="CU181" s="292">
        <f t="shared" si="434"/>
        <v>-3.8566279000000065</v>
      </c>
      <c r="CV181" s="302"/>
      <c r="CW181" s="278"/>
      <c r="CX181" s="279"/>
      <c r="CY181" s="235"/>
      <c r="CZ181" s="545"/>
      <c r="DA181" s="290">
        <f t="shared" si="436"/>
        <v>-5.9442807000000357</v>
      </c>
      <c r="DB181" s="291">
        <f t="shared" si="437"/>
        <v>-3.6568983999999887</v>
      </c>
      <c r="DC181" s="292">
        <f t="shared" si="438"/>
        <v>-0.31889449999999897</v>
      </c>
      <c r="DD181" s="302"/>
      <c r="DE181" s="278"/>
      <c r="DF181" s="279"/>
      <c r="DG181" s="235"/>
      <c r="DH181" s="545"/>
      <c r="DI181" s="290">
        <f t="shared" si="440"/>
        <v>-5.1775204999999573</v>
      </c>
      <c r="DJ181" s="291">
        <f t="shared" si="441"/>
        <v>-3.8061821000000009</v>
      </c>
      <c r="DK181" s="292">
        <f t="shared" si="442"/>
        <v>-2.0923644999999738</v>
      </c>
      <c r="DL181" s="302"/>
      <c r="DM181" s="278"/>
      <c r="DN181" s="279"/>
      <c r="DO181" s="235"/>
      <c r="DP181" s="545"/>
      <c r="DQ181" s="444">
        <f t="shared" si="444"/>
        <v>4.7386113999999679</v>
      </c>
      <c r="DR181" s="445">
        <f t="shared" si="445"/>
        <v>3.001214100000027</v>
      </c>
      <c r="DS181" s="446">
        <f t="shared" si="446"/>
        <v>0.50562829999998371</v>
      </c>
      <c r="DT181" s="302"/>
      <c r="DU181" s="278"/>
      <c r="DV181" s="279"/>
      <c r="DW181" s="235"/>
      <c r="DX181" s="545"/>
      <c r="DY181" s="444">
        <f t="shared" si="448"/>
        <v>5.7787387000000194</v>
      </c>
      <c r="DZ181" s="445">
        <f t="shared" si="449"/>
        <v>4.2669111999999814</v>
      </c>
      <c r="EA181" s="446">
        <f t="shared" si="450"/>
        <v>2.3901269000000127</v>
      </c>
      <c r="EB181" s="302"/>
      <c r="EC181" s="278"/>
      <c r="ED181" s="279"/>
      <c r="EE181" s="235"/>
    </row>
    <row r="182" spans="1:135" ht="15.75" thickBot="1" x14ac:dyDescent="0.3">
      <c r="A182" s="217" t="s">
        <v>199</v>
      </c>
      <c r="B182" s="230" t="s">
        <v>249</v>
      </c>
      <c r="C182" s="608"/>
      <c r="D182" s="266" t="s">
        <v>208</v>
      </c>
      <c r="P182" s="617"/>
      <c r="Q182" s="167"/>
      <c r="R182" s="167"/>
      <c r="S182" s="167"/>
      <c r="T182" s="206"/>
      <c r="U182" s="206"/>
      <c r="V182" s="206"/>
      <c r="W182" s="235"/>
      <c r="X182" s="545">
        <f t="shared" ref="X182:X187" si="457">+X33-P33</f>
        <v>0</v>
      </c>
      <c r="Y182" s="293">
        <f t="shared" ref="Y182:AD184" si="458">+Y33-Q33</f>
        <v>-1.1810654890000194</v>
      </c>
      <c r="Z182" s="294">
        <f t="shared" si="458"/>
        <v>-1.0929550020000249</v>
      </c>
      <c r="AA182" s="295">
        <f t="shared" si="458"/>
        <v>-1.0772602750000004</v>
      </c>
      <c r="AB182" s="303">
        <f t="shared" si="458"/>
        <v>-3.2462171415629655</v>
      </c>
      <c r="AC182" s="280">
        <f t="shared" si="458"/>
        <v>-2.4228467050740221</v>
      </c>
      <c r="AD182" s="281">
        <f t="shared" si="458"/>
        <v>-1.2056412919589974</v>
      </c>
      <c r="AE182" s="235"/>
      <c r="AF182" s="545">
        <f t="shared" ref="AF182:AF189" si="459">+AF33-X33</f>
        <v>0</v>
      </c>
      <c r="AG182" s="293">
        <f t="shared" si="452"/>
        <v>-4.8194323360000055</v>
      </c>
      <c r="AH182" s="294">
        <f t="shared" si="452"/>
        <v>-5.1867345699999987</v>
      </c>
      <c r="AI182" s="295">
        <f t="shared" si="452"/>
        <v>-5.9909944759999973</v>
      </c>
      <c r="AJ182" s="303">
        <f t="shared" ref="AJ182:AL184" si="460">+AJ33-AB33</f>
        <v>-5.4877996113600034</v>
      </c>
      <c r="AK182" s="280">
        <f t="shared" si="460"/>
        <v>-6.5840850733050047</v>
      </c>
      <c r="AL182" s="281">
        <f t="shared" si="460"/>
        <v>-8.4065654654390016</v>
      </c>
      <c r="AM182" s="235"/>
      <c r="AN182" s="545">
        <f t="shared" ref="AN182:AN189" si="461">+AN33-AF33</f>
        <v>0</v>
      </c>
      <c r="AO182" s="293">
        <f t="shared" si="453"/>
        <v>2.8373544980000247</v>
      </c>
      <c r="AP182" s="294">
        <f t="shared" si="453"/>
        <v>2.127223502000021</v>
      </c>
      <c r="AQ182" s="295">
        <f t="shared" si="453"/>
        <v>1.0416142770000079</v>
      </c>
      <c r="AR182" s="303">
        <f t="shared" ref="AR182:AT184" si="462">+AR33-AJ33</f>
        <v>5.2368072179870069</v>
      </c>
      <c r="AS182" s="280">
        <f t="shared" si="462"/>
        <v>3.4856436463260252</v>
      </c>
      <c r="AT182" s="281">
        <f t="shared" si="462"/>
        <v>1.6464202286710048</v>
      </c>
      <c r="AU182" s="235"/>
      <c r="AV182" s="545">
        <f t="shared" ref="AV182:AV189" si="463">+AV33-AN33</f>
        <v>0</v>
      </c>
      <c r="AW182" s="293">
        <f t="shared" si="454"/>
        <v>-1.5648465200000032</v>
      </c>
      <c r="AX182" s="294">
        <f t="shared" si="454"/>
        <v>-1.3387759240000037</v>
      </c>
      <c r="AY182" s="295">
        <f t="shared" si="454"/>
        <v>-0.99730640600000697</v>
      </c>
      <c r="AZ182" s="303">
        <f t="shared" ref="AZ182:BB184" si="464">+AZ33-AR33</f>
        <v>-8.0766640378340071</v>
      </c>
      <c r="BA182" s="280">
        <f t="shared" si="464"/>
        <v>-22.542928236221002</v>
      </c>
      <c r="BB182" s="281">
        <f t="shared" si="464"/>
        <v>-11.665205731212005</v>
      </c>
      <c r="BC182" s="235"/>
      <c r="BD182" s="545">
        <f t="shared" ref="BD182:BD189" si="465">+BD33-AV33</f>
        <v>0</v>
      </c>
      <c r="BE182" s="293">
        <f t="shared" si="455"/>
        <v>4.393775775999984</v>
      </c>
      <c r="BF182" s="294">
        <f t="shared" si="455"/>
        <v>3.4225796739999907</v>
      </c>
      <c r="BG182" s="295">
        <f t="shared" si="455"/>
        <v>2.1401348750000011</v>
      </c>
      <c r="BH182" s="303">
        <f t="shared" ref="BH182:BJ184" si="466">+BH33-AZ33</f>
        <v>-3.540886094981488E-3</v>
      </c>
      <c r="BI182" s="280">
        <f t="shared" si="466"/>
        <v>3.7076339553559876</v>
      </c>
      <c r="BJ182" s="281">
        <f t="shared" si="466"/>
        <v>2.3635645311910025</v>
      </c>
      <c r="BK182" s="235"/>
      <c r="BL182" s="545">
        <f t="shared" ref="BL182:BL189" si="467">+BL33-BD33</f>
        <v>0</v>
      </c>
      <c r="BM182" s="293">
        <f t="shared" si="456"/>
        <v>4.1360207419999995</v>
      </c>
      <c r="BN182" s="294">
        <f t="shared" si="456"/>
        <v>3.2313877240000011</v>
      </c>
      <c r="BO182" s="295">
        <f t="shared" si="456"/>
        <v>1.972809459000004</v>
      </c>
      <c r="BP182" s="303">
        <f t="shared" ref="BP182:BR184" si="468">+BP33-BH33</f>
        <v>-2.529331442896023</v>
      </c>
      <c r="BQ182" s="280">
        <f t="shared" si="468"/>
        <v>3.4831173745340038</v>
      </c>
      <c r="BR182" s="281">
        <f t="shared" si="468"/>
        <v>2.4874583121480001</v>
      </c>
      <c r="BS182" s="235"/>
      <c r="BT182" s="545">
        <f t="shared" ref="BT182:BT189" si="469">+BT33-BL33</f>
        <v>0</v>
      </c>
      <c r="BU182" s="293">
        <f t="shared" si="420"/>
        <v>-10.354002546000004</v>
      </c>
      <c r="BV182" s="294">
        <f t="shared" si="421"/>
        <v>-8.714882265</v>
      </c>
      <c r="BW182" s="295">
        <f t="shared" si="422"/>
        <v>-8.4726842860000033</v>
      </c>
      <c r="BX182" s="303">
        <f t="shared" ref="BX182:BZ184" si="470">+BX33-BP33</f>
        <v>-7.25648776752098</v>
      </c>
      <c r="BY182" s="280">
        <f t="shared" si="470"/>
        <v>-8.3199264296549984</v>
      </c>
      <c r="BZ182" s="281">
        <f t="shared" si="470"/>
        <v>-7.6554446632329984</v>
      </c>
      <c r="CA182" s="235"/>
      <c r="CB182" s="545">
        <f t="shared" ref="CB182:CB189" si="471">+CB33-BT33</f>
        <v>0</v>
      </c>
      <c r="CC182" s="293">
        <f t="shared" si="424"/>
        <v>0.10676158100000066</v>
      </c>
      <c r="CD182" s="294">
        <f t="shared" si="425"/>
        <v>0.54448836800000322</v>
      </c>
      <c r="CE182" s="295">
        <f t="shared" si="426"/>
        <v>1.5462746299999992</v>
      </c>
      <c r="CF182" s="303">
        <f t="shared" ref="CF182:CH184" si="472">+CF33-BX33</f>
        <v>-2.1204509380380046</v>
      </c>
      <c r="CG182" s="280">
        <f t="shared" si="472"/>
        <v>-0.983947495828005</v>
      </c>
      <c r="CH182" s="281">
        <f t="shared" si="472"/>
        <v>1.8389432346180001</v>
      </c>
      <c r="CI182" s="235"/>
      <c r="CJ182" s="545">
        <f t="shared" ref="CJ182:CJ189" si="473">+CJ33-CB33</f>
        <v>0</v>
      </c>
      <c r="CK182" s="293">
        <f t="shared" si="428"/>
        <v>-4.7234941549999974</v>
      </c>
      <c r="CL182" s="294">
        <f t="shared" si="429"/>
        <v>-4.1637926749999963</v>
      </c>
      <c r="CM182" s="295">
        <f t="shared" si="430"/>
        <v>-3.5104403739999981</v>
      </c>
      <c r="CN182" s="303">
        <f t="shared" ref="CN182:CP184" si="474">+CN33-CF33</f>
        <v>-42.545333876170019</v>
      </c>
      <c r="CO182" s="280">
        <f t="shared" si="474"/>
        <v>-30.994762686099989</v>
      </c>
      <c r="CP182" s="281">
        <f t="shared" si="474"/>
        <v>24.647047895491994</v>
      </c>
      <c r="CQ182" s="235"/>
      <c r="CR182" s="545">
        <f t="shared" ref="CR182:CR189" si="475">+CR33-CJ33</f>
        <v>0</v>
      </c>
      <c r="CS182" s="293">
        <f t="shared" si="432"/>
        <v>-1.0894315699999879</v>
      </c>
      <c r="CT182" s="294">
        <f t="shared" si="433"/>
        <v>-0.44843870100001482</v>
      </c>
      <c r="CU182" s="295">
        <f t="shared" si="434"/>
        <v>0.76421844099999703</v>
      </c>
      <c r="CV182" s="303">
        <f t="shared" ref="CV182:CX184" si="476">+CV33-CN33</f>
        <v>0.75112427809199289</v>
      </c>
      <c r="CW182" s="280">
        <f t="shared" si="476"/>
        <v>-1.016615218292003</v>
      </c>
      <c r="CX182" s="281">
        <f t="shared" si="476"/>
        <v>0.63410245059800729</v>
      </c>
      <c r="CY182" s="235"/>
      <c r="CZ182" s="545">
        <f t="shared" ref="CZ182:CZ189" si="477">+CZ33-CR33</f>
        <v>0</v>
      </c>
      <c r="DA182" s="293">
        <f t="shared" si="436"/>
        <v>-3.2066563310000049</v>
      </c>
      <c r="DB182" s="294">
        <f t="shared" si="437"/>
        <v>-2.6022964219999949</v>
      </c>
      <c r="DC182" s="295">
        <f t="shared" si="438"/>
        <v>-1.7091363279999996</v>
      </c>
      <c r="DD182" s="303">
        <f t="shared" ref="DD182:DF184" si="478">+DD33-CV33</f>
        <v>-1.9839974076649867</v>
      </c>
      <c r="DE182" s="280">
        <f t="shared" si="478"/>
        <v>-2.6669693191020087</v>
      </c>
      <c r="DF182" s="281">
        <f t="shared" si="478"/>
        <v>-2.6724557353780085</v>
      </c>
      <c r="DG182" s="235"/>
      <c r="DH182" s="545">
        <f t="shared" ref="DH182:DH189" si="479">+DH33-CZ33</f>
        <v>0</v>
      </c>
      <c r="DI182" s="293">
        <f t="shared" si="440"/>
        <v>8.7965460000134499E-3</v>
      </c>
      <c r="DJ182" s="294">
        <f t="shared" si="441"/>
        <v>-0.14525682400000051</v>
      </c>
      <c r="DK182" s="295">
        <f t="shared" si="442"/>
        <v>-0.47801219000000117</v>
      </c>
      <c r="DL182" s="303">
        <f t="shared" ref="DL182:DN184" si="480">+DL33-DD33</f>
        <v>-5.2558948233649971</v>
      </c>
      <c r="DM182" s="280">
        <f t="shared" si="480"/>
        <v>-6.9669026306002024E-2</v>
      </c>
      <c r="DN182" s="281">
        <f t="shared" si="480"/>
        <v>-0.68359405460199696</v>
      </c>
      <c r="DO182" s="235"/>
      <c r="DP182" s="545">
        <f t="shared" ref="DP182:DP189" si="481">+DP33-DH33</f>
        <v>0</v>
      </c>
      <c r="DQ182" s="444">
        <f t="shared" si="444"/>
        <v>2.461055827999985</v>
      </c>
      <c r="DR182" s="445">
        <f t="shared" si="445"/>
        <v>2.1463858140000127</v>
      </c>
      <c r="DS182" s="446">
        <f t="shared" si="446"/>
        <v>1.8029382539999972</v>
      </c>
      <c r="DT182" s="303">
        <f t="shared" ref="DT182:DV184" si="482">+DT33-DL33</f>
        <v>2.6797959632759785</v>
      </c>
      <c r="DU182" s="280">
        <f t="shared" si="482"/>
        <v>2.7358367144369993</v>
      </c>
      <c r="DV182" s="281">
        <f t="shared" si="482"/>
        <v>1.4901426124920079</v>
      </c>
      <c r="DW182" s="235"/>
      <c r="DX182" s="545">
        <f t="shared" ref="DX182:DX189" si="483">+DX33-DP33</f>
        <v>0</v>
      </c>
      <c r="DY182" s="444">
        <f t="shared" si="448"/>
        <v>33.819803874999991</v>
      </c>
      <c r="DZ182" s="445">
        <f t="shared" si="449"/>
        <v>21.542392914999994</v>
      </c>
      <c r="EA182" s="446">
        <f t="shared" si="450"/>
        <v>9.5618116930000099</v>
      </c>
      <c r="EB182" s="303">
        <f t="shared" ref="EB182:ED184" si="484">+EB33-DT33</f>
        <v>26.229051698044998</v>
      </c>
      <c r="EC182" s="280">
        <f t="shared" si="484"/>
        <v>11.517951602686992</v>
      </c>
      <c r="ED182" s="281">
        <f t="shared" si="484"/>
        <v>5.4135352703779915</v>
      </c>
      <c r="EE182" s="235"/>
    </row>
    <row r="183" spans="1:135" ht="15.75" thickBot="1" x14ac:dyDescent="0.3">
      <c r="A183" s="217" t="s">
        <v>200</v>
      </c>
      <c r="B183" s="230" t="s">
        <v>250</v>
      </c>
      <c r="C183" s="608"/>
      <c r="D183" s="266" t="s">
        <v>208</v>
      </c>
      <c r="P183" s="617"/>
      <c r="Q183" s="167"/>
      <c r="R183" s="167"/>
      <c r="S183" s="167"/>
      <c r="T183" s="210"/>
      <c r="U183" s="210"/>
      <c r="V183" s="210"/>
      <c r="W183" s="235"/>
      <c r="X183" s="545">
        <f t="shared" si="457"/>
        <v>0</v>
      </c>
      <c r="Y183" s="293">
        <f t="shared" si="458"/>
        <v>-1.1979289409999865</v>
      </c>
      <c r="Z183" s="294">
        <f t="shared" si="458"/>
        <v>-1.0759797750000075</v>
      </c>
      <c r="AA183" s="295">
        <f t="shared" si="458"/>
        <v>-1.0641096989999994</v>
      </c>
      <c r="AB183" s="302">
        <f t="shared" si="458"/>
        <v>-3.2462171415629655</v>
      </c>
      <c r="AC183" s="278">
        <f t="shared" si="458"/>
        <v>-2.4228467050740221</v>
      </c>
      <c r="AD183" s="279">
        <f t="shared" si="458"/>
        <v>-1.2056412919589974</v>
      </c>
      <c r="AE183" s="235"/>
      <c r="AF183" s="545">
        <f t="shared" si="459"/>
        <v>0</v>
      </c>
      <c r="AG183" s="293">
        <f t="shared" si="452"/>
        <v>-10.199518104000049</v>
      </c>
      <c r="AH183" s="294">
        <f t="shared" si="452"/>
        <v>-13.389628392999953</v>
      </c>
      <c r="AI183" s="295">
        <f t="shared" si="452"/>
        <v>-18.557611876000003</v>
      </c>
      <c r="AJ183" s="302">
        <f t="shared" si="460"/>
        <v>-5.4877996113600034</v>
      </c>
      <c r="AK183" s="278">
        <f t="shared" si="460"/>
        <v>-6.5840850733050047</v>
      </c>
      <c r="AL183" s="279">
        <f t="shared" si="460"/>
        <v>-8.4065654654390016</v>
      </c>
      <c r="AM183" s="235"/>
      <c r="AN183" s="545">
        <f t="shared" si="461"/>
        <v>0</v>
      </c>
      <c r="AO183" s="293">
        <f t="shared" si="453"/>
        <v>10.530518001000019</v>
      </c>
      <c r="AP183" s="294">
        <f t="shared" si="453"/>
        <v>6.5779574789999629</v>
      </c>
      <c r="AQ183" s="295">
        <f t="shared" si="453"/>
        <v>2.4708417000001148E-2</v>
      </c>
      <c r="AR183" s="302">
        <f t="shared" si="462"/>
        <v>5.2368072179870069</v>
      </c>
      <c r="AS183" s="278">
        <f t="shared" si="462"/>
        <v>3.4856436463260252</v>
      </c>
      <c r="AT183" s="279">
        <f t="shared" si="462"/>
        <v>1.6464202286710048</v>
      </c>
      <c r="AU183" s="235"/>
      <c r="AV183" s="545">
        <f t="shared" si="463"/>
        <v>0</v>
      </c>
      <c r="AW183" s="293">
        <f t="shared" si="454"/>
        <v>-39.430855556999973</v>
      </c>
      <c r="AX183" s="294">
        <f t="shared" si="454"/>
        <v>-37.909765998000012</v>
      </c>
      <c r="AY183" s="295">
        <f t="shared" si="454"/>
        <v>-35.406488291999999</v>
      </c>
      <c r="AZ183" s="302">
        <f t="shared" si="464"/>
        <v>-8.0766640378340071</v>
      </c>
      <c r="BA183" s="278">
        <f t="shared" si="464"/>
        <v>-22.542928236221002</v>
      </c>
      <c r="BB183" s="279">
        <f t="shared" si="464"/>
        <v>-11.665205731212005</v>
      </c>
      <c r="BC183" s="235"/>
      <c r="BD183" s="545">
        <f t="shared" si="465"/>
        <v>0</v>
      </c>
      <c r="BE183" s="293">
        <f t="shared" si="455"/>
        <v>13.305807712999922</v>
      </c>
      <c r="BF183" s="294">
        <f t="shared" si="455"/>
        <v>8.4071755900000085</v>
      </c>
      <c r="BG183" s="295">
        <f t="shared" si="455"/>
        <v>0.62523032200000017</v>
      </c>
      <c r="BH183" s="302">
        <f t="shared" si="466"/>
        <v>-3.540886094981488E-3</v>
      </c>
      <c r="BI183" s="278">
        <f t="shared" si="466"/>
        <v>3.7076339553559876</v>
      </c>
      <c r="BJ183" s="279">
        <f t="shared" si="466"/>
        <v>2.3635645311910025</v>
      </c>
      <c r="BK183" s="235"/>
      <c r="BL183" s="545">
        <f t="shared" si="467"/>
        <v>0</v>
      </c>
      <c r="BM183" s="293">
        <f t="shared" si="456"/>
        <v>12.363359668000044</v>
      </c>
      <c r="BN183" s="294">
        <f t="shared" si="456"/>
        <v>7.6737757860000215</v>
      </c>
      <c r="BO183" s="295">
        <f t="shared" si="456"/>
        <v>0.49292968599999654</v>
      </c>
      <c r="BP183" s="302">
        <f t="shared" si="468"/>
        <v>-2.529331442896023</v>
      </c>
      <c r="BQ183" s="278">
        <f t="shared" si="468"/>
        <v>3.4831173745340038</v>
      </c>
      <c r="BR183" s="279">
        <f t="shared" si="468"/>
        <v>2.4874583121480001</v>
      </c>
      <c r="BS183" s="235"/>
      <c r="BT183" s="545">
        <f t="shared" si="469"/>
        <v>0</v>
      </c>
      <c r="BU183" s="293">
        <f t="shared" si="420"/>
        <v>-4.6349936159999743</v>
      </c>
      <c r="BV183" s="294">
        <f t="shared" si="421"/>
        <v>-4.2109187419999898</v>
      </c>
      <c r="BW183" s="295">
        <f t="shared" si="422"/>
        <v>-3.4297495059999967</v>
      </c>
      <c r="BX183" s="302">
        <f t="shared" si="470"/>
        <v>-7.25648776752098</v>
      </c>
      <c r="BY183" s="278">
        <f t="shared" si="470"/>
        <v>-8.3199264296549984</v>
      </c>
      <c r="BZ183" s="279">
        <f t="shared" si="470"/>
        <v>-7.6554446632329984</v>
      </c>
      <c r="CA183" s="235"/>
      <c r="CB183" s="545">
        <f t="shared" si="471"/>
        <v>0</v>
      </c>
      <c r="CC183" s="293">
        <f t="shared" si="424"/>
        <v>-5.3262914709999905</v>
      </c>
      <c r="CD183" s="294">
        <f t="shared" si="425"/>
        <v>-2.2992502289999948</v>
      </c>
      <c r="CE183" s="295">
        <f t="shared" si="426"/>
        <v>2.859718505</v>
      </c>
      <c r="CF183" s="302">
        <f t="shared" si="472"/>
        <v>-2.1204509380380046</v>
      </c>
      <c r="CG183" s="278">
        <f t="shared" si="472"/>
        <v>-0.983947495828005</v>
      </c>
      <c r="CH183" s="279">
        <f t="shared" si="472"/>
        <v>1.8389432346180001</v>
      </c>
      <c r="CI183" s="235"/>
      <c r="CJ183" s="545">
        <f t="shared" si="473"/>
        <v>0</v>
      </c>
      <c r="CK183" s="293">
        <f t="shared" si="428"/>
        <v>-216.95048574800001</v>
      </c>
      <c r="CL183" s="294">
        <f t="shared" si="429"/>
        <v>-129.60969106400003</v>
      </c>
      <c r="CM183" s="295">
        <f t="shared" si="430"/>
        <v>109.29310197</v>
      </c>
      <c r="CN183" s="302">
        <f t="shared" si="474"/>
        <v>-42.545333876170019</v>
      </c>
      <c r="CO183" s="278">
        <f t="shared" si="474"/>
        <v>-30.994762686099989</v>
      </c>
      <c r="CP183" s="279">
        <f t="shared" si="474"/>
        <v>24.647047895491994</v>
      </c>
      <c r="CQ183" s="235"/>
      <c r="CR183" s="545">
        <f t="shared" si="475"/>
        <v>0</v>
      </c>
      <c r="CS183" s="293">
        <f t="shared" si="432"/>
        <v>-5.7547038970000131</v>
      </c>
      <c r="CT183" s="294">
        <f t="shared" si="433"/>
        <v>-2.8316097350000007</v>
      </c>
      <c r="CU183" s="295">
        <f t="shared" si="434"/>
        <v>2.6323848999993515E-2</v>
      </c>
      <c r="CV183" s="302">
        <f t="shared" si="476"/>
        <v>0.75112427809199289</v>
      </c>
      <c r="CW183" s="278">
        <f t="shared" si="476"/>
        <v>-1.016615218292003</v>
      </c>
      <c r="CX183" s="279">
        <f t="shared" si="476"/>
        <v>0.63410245059800729</v>
      </c>
      <c r="CY183" s="235"/>
      <c r="CZ183" s="545">
        <f t="shared" si="477"/>
        <v>0</v>
      </c>
      <c r="DA183" s="293">
        <f t="shared" si="436"/>
        <v>-9.4008939299999952</v>
      </c>
      <c r="DB183" s="294">
        <f t="shared" si="437"/>
        <v>-5.8755730169999936</v>
      </c>
      <c r="DC183" s="295">
        <f t="shared" si="438"/>
        <v>-2.7462440719999961</v>
      </c>
      <c r="DD183" s="302">
        <f t="shared" si="478"/>
        <v>-1.9839974076649867</v>
      </c>
      <c r="DE183" s="278">
        <f t="shared" si="478"/>
        <v>-2.6669693191020087</v>
      </c>
      <c r="DF183" s="279">
        <f t="shared" si="478"/>
        <v>-2.6724557353780085</v>
      </c>
      <c r="DG183" s="235"/>
      <c r="DH183" s="545">
        <f t="shared" si="479"/>
        <v>0</v>
      </c>
      <c r="DI183" s="293">
        <f t="shared" si="440"/>
        <v>-1.1217374540000264</v>
      </c>
      <c r="DJ183" s="294">
        <f t="shared" si="441"/>
        <v>-0.83562658700000725</v>
      </c>
      <c r="DK183" s="295">
        <f t="shared" si="442"/>
        <v>-0.73177395999999817</v>
      </c>
      <c r="DL183" s="302">
        <f t="shared" si="480"/>
        <v>-5.2558948233649971</v>
      </c>
      <c r="DM183" s="278">
        <f t="shared" si="480"/>
        <v>-6.9669026306002024E-2</v>
      </c>
      <c r="DN183" s="279">
        <f t="shared" si="480"/>
        <v>-0.68359405460199696</v>
      </c>
      <c r="DO183" s="235"/>
      <c r="DP183" s="545">
        <f t="shared" si="481"/>
        <v>0</v>
      </c>
      <c r="DQ183" s="444">
        <f t="shared" si="444"/>
        <v>0.40462692599999173</v>
      </c>
      <c r="DR183" s="445">
        <f t="shared" si="445"/>
        <v>0.87461441199999967</v>
      </c>
      <c r="DS183" s="446">
        <f t="shared" si="446"/>
        <v>1.3924854090000025</v>
      </c>
      <c r="DT183" s="302">
        <f t="shared" si="482"/>
        <v>2.6797959632759785</v>
      </c>
      <c r="DU183" s="278">
        <f t="shared" si="482"/>
        <v>2.7358367144369993</v>
      </c>
      <c r="DV183" s="279">
        <f t="shared" si="482"/>
        <v>1.4901426124920079</v>
      </c>
      <c r="DW183" s="235"/>
      <c r="DX183" s="545">
        <f t="shared" si="483"/>
        <v>0</v>
      </c>
      <c r="DY183" s="444">
        <f t="shared" si="448"/>
        <v>-4.3409671779999712</v>
      </c>
      <c r="DZ183" s="445">
        <f t="shared" si="449"/>
        <v>-2.7293304650000039</v>
      </c>
      <c r="EA183" s="446">
        <f t="shared" si="450"/>
        <v>-1.2951214800000059</v>
      </c>
      <c r="EB183" s="302">
        <f t="shared" si="484"/>
        <v>26.229051698044998</v>
      </c>
      <c r="EC183" s="278">
        <f t="shared" si="484"/>
        <v>11.517951602686992</v>
      </c>
      <c r="ED183" s="279">
        <f t="shared" si="484"/>
        <v>5.4135352703779915</v>
      </c>
      <c r="EE183" s="235"/>
    </row>
    <row r="184" spans="1:135" ht="15.75" thickBot="1" x14ac:dyDescent="0.3">
      <c r="A184" s="218" t="s">
        <v>201</v>
      </c>
      <c r="B184" s="228" t="s">
        <v>251</v>
      </c>
      <c r="C184" s="611"/>
      <c r="D184" s="267" t="s">
        <v>208</v>
      </c>
      <c r="P184" s="617"/>
      <c r="Q184" s="167"/>
      <c r="R184" s="167"/>
      <c r="S184" s="167"/>
      <c r="T184" s="210"/>
      <c r="U184" s="210"/>
      <c r="V184" s="210"/>
      <c r="W184" s="235"/>
      <c r="X184" s="545">
        <f t="shared" si="457"/>
        <v>0</v>
      </c>
      <c r="Y184" s="296">
        <f t="shared" si="458"/>
        <v>-1.2031553560000248</v>
      </c>
      <c r="Z184" s="297">
        <f t="shared" si="458"/>
        <v>-1.0958338989999845</v>
      </c>
      <c r="AA184" s="298">
        <f t="shared" si="458"/>
        <v>-1.0651843399999876</v>
      </c>
      <c r="AB184" s="304">
        <f t="shared" si="458"/>
        <v>-3.2462171415629655</v>
      </c>
      <c r="AC184" s="285">
        <f t="shared" si="458"/>
        <v>-2.4228467050740221</v>
      </c>
      <c r="AD184" s="286">
        <f t="shared" si="458"/>
        <v>-1.2056412919589974</v>
      </c>
      <c r="AE184" s="235"/>
      <c r="AF184" s="545">
        <f t="shared" si="459"/>
        <v>0</v>
      </c>
      <c r="AG184" s="296">
        <f t="shared" si="452"/>
        <v>2.1430831420000231</v>
      </c>
      <c r="AH184" s="297">
        <f t="shared" si="452"/>
        <v>0.77262121699999398</v>
      </c>
      <c r="AI184" s="298">
        <f t="shared" si="452"/>
        <v>-1.180758271000002</v>
      </c>
      <c r="AJ184" s="304">
        <f t="shared" si="460"/>
        <v>-5.4877996113600034</v>
      </c>
      <c r="AK184" s="285">
        <f t="shared" si="460"/>
        <v>-6.5840850733050047</v>
      </c>
      <c r="AL184" s="286">
        <f t="shared" si="460"/>
        <v>-8.4065654654390016</v>
      </c>
      <c r="AM184" s="235"/>
      <c r="AN184" s="545">
        <f t="shared" si="461"/>
        <v>0</v>
      </c>
      <c r="AO184" s="296">
        <f t="shared" si="453"/>
        <v>13.423517247999996</v>
      </c>
      <c r="AP184" s="297">
        <f t="shared" si="453"/>
        <v>10.993776746000009</v>
      </c>
      <c r="AQ184" s="298">
        <f t="shared" si="453"/>
        <v>11.246767652000003</v>
      </c>
      <c r="AR184" s="304">
        <f t="shared" si="462"/>
        <v>5.2368072179870069</v>
      </c>
      <c r="AS184" s="285">
        <f t="shared" si="462"/>
        <v>3.4856436463260252</v>
      </c>
      <c r="AT184" s="286">
        <f t="shared" si="462"/>
        <v>1.6464202286710048</v>
      </c>
      <c r="AU184" s="235"/>
      <c r="AV184" s="545">
        <f t="shared" si="463"/>
        <v>0</v>
      </c>
      <c r="AW184" s="296">
        <f t="shared" si="454"/>
        <v>-4.0881798689999869</v>
      </c>
      <c r="AX184" s="297">
        <f t="shared" si="454"/>
        <v>-3.1204236570000035</v>
      </c>
      <c r="AY184" s="298">
        <f t="shared" si="454"/>
        <v>-1.2971398820000104</v>
      </c>
      <c r="AZ184" s="304">
        <f t="shared" si="464"/>
        <v>-8.0766640378340071</v>
      </c>
      <c r="BA184" s="285">
        <f t="shared" si="464"/>
        <v>-22.542928236221002</v>
      </c>
      <c r="BB184" s="286">
        <f t="shared" si="464"/>
        <v>-11.665205731212005</v>
      </c>
      <c r="BC184" s="235"/>
      <c r="BD184" s="545">
        <f t="shared" si="465"/>
        <v>0</v>
      </c>
      <c r="BE184" s="296">
        <f t="shared" si="455"/>
        <v>5.5055795019999891</v>
      </c>
      <c r="BF184" s="297">
        <f t="shared" si="455"/>
        <v>3.9084327289999976</v>
      </c>
      <c r="BG184" s="298">
        <f t="shared" si="455"/>
        <v>2.153775207999999</v>
      </c>
      <c r="BH184" s="304">
        <f t="shared" si="466"/>
        <v>-3.540886094981488E-3</v>
      </c>
      <c r="BI184" s="285">
        <f t="shared" si="466"/>
        <v>3.7076339553559876</v>
      </c>
      <c r="BJ184" s="286">
        <f t="shared" si="466"/>
        <v>2.3635645311910025</v>
      </c>
      <c r="BK184" s="235"/>
      <c r="BL184" s="545">
        <f t="shared" si="467"/>
        <v>0</v>
      </c>
      <c r="BM184" s="296">
        <f t="shared" si="456"/>
        <v>4.3944757239999603</v>
      </c>
      <c r="BN184" s="297">
        <f t="shared" si="456"/>
        <v>3.5099331149999955</v>
      </c>
      <c r="BO184" s="298">
        <f t="shared" si="456"/>
        <v>1.9671996539999981</v>
      </c>
      <c r="BP184" s="304">
        <f t="shared" si="468"/>
        <v>-2.529331442896023</v>
      </c>
      <c r="BQ184" s="285">
        <f t="shared" si="468"/>
        <v>3.4831173745340038</v>
      </c>
      <c r="BR184" s="286">
        <f t="shared" si="468"/>
        <v>2.4874583121480001</v>
      </c>
      <c r="BS184" s="235"/>
      <c r="BT184" s="545">
        <f t="shared" si="469"/>
        <v>0</v>
      </c>
      <c r="BU184" s="296">
        <f t="shared" si="420"/>
        <v>-4.6681762179999851</v>
      </c>
      <c r="BV184" s="297">
        <f t="shared" si="421"/>
        <v>-25.730179912000011</v>
      </c>
      <c r="BW184" s="298">
        <f t="shared" si="422"/>
        <v>-23.696520405999991</v>
      </c>
      <c r="BX184" s="304">
        <f t="shared" si="470"/>
        <v>-7.25648776752098</v>
      </c>
      <c r="BY184" s="285">
        <f t="shared" si="470"/>
        <v>-8.3199264296549984</v>
      </c>
      <c r="BZ184" s="286">
        <f t="shared" si="470"/>
        <v>-7.6554446632329984</v>
      </c>
      <c r="CA184" s="235"/>
      <c r="CB184" s="545">
        <f t="shared" si="471"/>
        <v>0</v>
      </c>
      <c r="CC184" s="296">
        <f t="shared" si="424"/>
        <v>-1.9069408940000017</v>
      </c>
      <c r="CD184" s="297">
        <f t="shared" si="425"/>
        <v>-0.56278653399999712</v>
      </c>
      <c r="CE184" s="298">
        <f t="shared" si="426"/>
        <v>1.5570594599999907</v>
      </c>
      <c r="CF184" s="304">
        <f t="shared" si="472"/>
        <v>-2.1204509380380046</v>
      </c>
      <c r="CG184" s="285">
        <f t="shared" si="472"/>
        <v>-0.983947495828005</v>
      </c>
      <c r="CH184" s="286">
        <f t="shared" si="472"/>
        <v>1.8389432346180001</v>
      </c>
      <c r="CI184" s="235"/>
      <c r="CJ184" s="545">
        <f t="shared" si="473"/>
        <v>0</v>
      </c>
      <c r="CK184" s="296">
        <f t="shared" si="428"/>
        <v>-13.457008427000005</v>
      </c>
      <c r="CL184" s="297">
        <f t="shared" si="429"/>
        <v>-10.621015147000008</v>
      </c>
      <c r="CM184" s="298">
        <f t="shared" si="430"/>
        <v>-6.5717556049999928</v>
      </c>
      <c r="CN184" s="304">
        <f t="shared" si="474"/>
        <v>-42.545333876170019</v>
      </c>
      <c r="CO184" s="285">
        <f t="shared" si="474"/>
        <v>-30.994762686099989</v>
      </c>
      <c r="CP184" s="286">
        <f t="shared" si="474"/>
        <v>24.647047895491994</v>
      </c>
      <c r="CQ184" s="235"/>
      <c r="CR184" s="545">
        <f t="shared" si="475"/>
        <v>0</v>
      </c>
      <c r="CS184" s="296">
        <f t="shared" si="432"/>
        <v>-3.0805298120000089</v>
      </c>
      <c r="CT184" s="297">
        <f t="shared" si="433"/>
        <v>-1.3913339459999747</v>
      </c>
      <c r="CU184" s="298">
        <f t="shared" si="434"/>
        <v>0.6686741600000019</v>
      </c>
      <c r="CV184" s="304">
        <f t="shared" si="476"/>
        <v>0.75112427809199289</v>
      </c>
      <c r="CW184" s="285">
        <f t="shared" si="476"/>
        <v>-1.016615218292003</v>
      </c>
      <c r="CX184" s="286">
        <f t="shared" si="476"/>
        <v>0.63410245059800729</v>
      </c>
      <c r="CY184" s="235"/>
      <c r="CZ184" s="545">
        <f t="shared" si="477"/>
        <v>0</v>
      </c>
      <c r="DA184" s="296">
        <f t="shared" si="436"/>
        <v>-4.8768023380000045</v>
      </c>
      <c r="DB184" s="297">
        <f t="shared" si="437"/>
        <v>-3.4819724080000185</v>
      </c>
      <c r="DC184" s="298">
        <f t="shared" si="438"/>
        <v>-1.792630152000001</v>
      </c>
      <c r="DD184" s="304">
        <f t="shared" si="478"/>
        <v>-1.9839974076649867</v>
      </c>
      <c r="DE184" s="285">
        <f t="shared" si="478"/>
        <v>-2.6669693191020087</v>
      </c>
      <c r="DF184" s="286">
        <f t="shared" si="478"/>
        <v>-2.6724557353780085</v>
      </c>
      <c r="DG184" s="235"/>
      <c r="DH184" s="545">
        <f t="shared" si="479"/>
        <v>0</v>
      </c>
      <c r="DI184" s="296">
        <f t="shared" si="440"/>
        <v>2.1076735850000432</v>
      </c>
      <c r="DJ184" s="297">
        <f t="shared" si="441"/>
        <v>0.92633899000000497</v>
      </c>
      <c r="DK184" s="298">
        <f t="shared" si="442"/>
        <v>-0.57660557399999846</v>
      </c>
      <c r="DL184" s="304">
        <f t="shared" si="480"/>
        <v>-5.2558948233649971</v>
      </c>
      <c r="DM184" s="285">
        <f t="shared" si="480"/>
        <v>-6.9669026306002024E-2</v>
      </c>
      <c r="DN184" s="286">
        <f t="shared" si="480"/>
        <v>-0.68359405460199696</v>
      </c>
      <c r="DO184" s="235"/>
      <c r="DP184" s="545">
        <f t="shared" si="481"/>
        <v>0</v>
      </c>
      <c r="DQ184" s="439">
        <f t="shared" si="444"/>
        <v>3.4476720270000101</v>
      </c>
      <c r="DR184" s="440">
        <f t="shared" si="445"/>
        <v>2.5283521739999912</v>
      </c>
      <c r="DS184" s="441">
        <f t="shared" si="446"/>
        <v>1.613074411999996</v>
      </c>
      <c r="DT184" s="304">
        <f t="shared" si="482"/>
        <v>2.6797959632759785</v>
      </c>
      <c r="DU184" s="285">
        <f t="shared" si="482"/>
        <v>2.7358367144369993</v>
      </c>
      <c r="DV184" s="286">
        <f t="shared" si="482"/>
        <v>1.4901426124920079</v>
      </c>
      <c r="DW184" s="235"/>
      <c r="DX184" s="545">
        <f t="shared" si="483"/>
        <v>0</v>
      </c>
      <c r="DY184" s="439">
        <f t="shared" si="448"/>
        <v>-2.3453526350000402</v>
      </c>
      <c r="DZ184" s="440">
        <f t="shared" si="449"/>
        <v>-1.7027861959999768</v>
      </c>
      <c r="EA184" s="441">
        <f t="shared" si="450"/>
        <v>-1.1056928049999968</v>
      </c>
      <c r="EB184" s="304">
        <f t="shared" si="484"/>
        <v>26.229051698044998</v>
      </c>
      <c r="EC184" s="285">
        <f t="shared" si="484"/>
        <v>11.517951602686992</v>
      </c>
      <c r="ED184" s="286">
        <f t="shared" si="484"/>
        <v>5.4135352703779915</v>
      </c>
      <c r="EE184" s="235"/>
    </row>
    <row r="185" spans="1:135" ht="3" customHeight="1" thickBot="1" x14ac:dyDescent="0.3">
      <c r="A185" s="168"/>
      <c r="B185" s="226"/>
      <c r="C185" s="222"/>
      <c r="D185" s="242"/>
      <c r="P185" s="617"/>
      <c r="Q185" s="167"/>
      <c r="R185" s="167"/>
      <c r="S185" s="167"/>
      <c r="T185" s="165"/>
      <c r="U185" s="165"/>
      <c r="V185" s="165"/>
      <c r="W185" s="235"/>
      <c r="X185" s="545">
        <f t="shared" si="457"/>
        <v>0</v>
      </c>
      <c r="Y185" s="177"/>
      <c r="Z185" s="178"/>
      <c r="AA185" s="179"/>
      <c r="AB185" s="174"/>
      <c r="AC185" s="174"/>
      <c r="AD185" s="175"/>
      <c r="AE185" s="235"/>
      <c r="AF185" s="545">
        <f t="shared" si="459"/>
        <v>0</v>
      </c>
      <c r="AG185" s="177"/>
      <c r="AH185" s="178"/>
      <c r="AI185" s="179"/>
      <c r="AJ185" s="174"/>
      <c r="AK185" s="174"/>
      <c r="AL185" s="175"/>
      <c r="AM185" s="235"/>
      <c r="AN185" s="545">
        <f t="shared" si="461"/>
        <v>0</v>
      </c>
      <c r="AO185" s="177"/>
      <c r="AP185" s="178"/>
      <c r="AQ185" s="179"/>
      <c r="AR185" s="174"/>
      <c r="AS185" s="174"/>
      <c r="AT185" s="175"/>
      <c r="AU185" s="235"/>
      <c r="AV185" s="545">
        <f t="shared" si="463"/>
        <v>0</v>
      </c>
      <c r="AW185" s="177"/>
      <c r="AX185" s="178"/>
      <c r="AY185" s="179"/>
      <c r="AZ185" s="174"/>
      <c r="BA185" s="174"/>
      <c r="BB185" s="175"/>
      <c r="BC185" s="235"/>
      <c r="BD185" s="545">
        <f t="shared" si="465"/>
        <v>0</v>
      </c>
      <c r="BE185" s="177"/>
      <c r="BF185" s="178"/>
      <c r="BG185" s="179"/>
      <c r="BH185" s="174"/>
      <c r="BI185" s="174"/>
      <c r="BJ185" s="175"/>
      <c r="BK185" s="235"/>
      <c r="BL185" s="545">
        <f t="shared" si="467"/>
        <v>0</v>
      </c>
      <c r="BM185" s="177"/>
      <c r="BN185" s="178"/>
      <c r="BO185" s="179"/>
      <c r="BP185" s="174"/>
      <c r="BQ185" s="174"/>
      <c r="BR185" s="175"/>
      <c r="BS185" s="235"/>
      <c r="BT185" s="545">
        <f t="shared" si="469"/>
        <v>0</v>
      </c>
      <c r="BU185" s="177"/>
      <c r="BV185" s="178"/>
      <c r="BW185" s="179"/>
      <c r="BX185" s="174"/>
      <c r="BY185" s="174"/>
      <c r="BZ185" s="175"/>
      <c r="CA185" s="235"/>
      <c r="CB185" s="545">
        <f t="shared" si="471"/>
        <v>0</v>
      </c>
      <c r="CC185" s="177"/>
      <c r="CD185" s="178"/>
      <c r="CE185" s="179"/>
      <c r="CF185" s="174"/>
      <c r="CG185" s="174"/>
      <c r="CH185" s="175"/>
      <c r="CI185" s="235"/>
      <c r="CJ185" s="545">
        <f t="shared" si="473"/>
        <v>0</v>
      </c>
      <c r="CK185" s="177"/>
      <c r="CL185" s="178"/>
      <c r="CM185" s="179"/>
      <c r="CN185" s="174"/>
      <c r="CO185" s="174"/>
      <c r="CP185" s="175"/>
      <c r="CQ185" s="235"/>
      <c r="CR185" s="545">
        <f t="shared" si="475"/>
        <v>0</v>
      </c>
      <c r="CS185" s="177"/>
      <c r="CT185" s="178"/>
      <c r="CU185" s="179"/>
      <c r="CV185" s="174"/>
      <c r="CW185" s="174"/>
      <c r="CX185" s="175"/>
      <c r="CY185" s="235"/>
      <c r="CZ185" s="545">
        <f t="shared" si="477"/>
        <v>0</v>
      </c>
      <c r="DA185" s="177"/>
      <c r="DB185" s="178"/>
      <c r="DC185" s="179"/>
      <c r="DD185" s="174"/>
      <c r="DE185" s="174"/>
      <c r="DF185" s="175"/>
      <c r="DG185" s="235"/>
      <c r="DH185" s="545">
        <f t="shared" si="479"/>
        <v>0</v>
      </c>
      <c r="DI185" s="177"/>
      <c r="DJ185" s="178"/>
      <c r="DK185" s="179"/>
      <c r="DL185" s="174"/>
      <c r="DM185" s="174"/>
      <c r="DN185" s="175"/>
      <c r="DO185" s="235"/>
      <c r="DP185" s="545">
        <f t="shared" si="481"/>
        <v>0</v>
      </c>
      <c r="DQ185" s="177"/>
      <c r="DR185" s="178"/>
      <c r="DS185" s="179"/>
      <c r="DT185" s="174"/>
      <c r="DU185" s="174"/>
      <c r="DV185" s="175"/>
      <c r="DW185" s="235"/>
      <c r="DX185" s="545">
        <f t="shared" si="483"/>
        <v>0</v>
      </c>
      <c r="DY185" s="177"/>
      <c r="DZ185" s="178"/>
      <c r="EA185" s="179"/>
      <c r="EB185" s="174"/>
      <c r="EC185" s="174"/>
      <c r="ED185" s="175"/>
      <c r="EE185" s="235"/>
    </row>
    <row r="186" spans="1:135" ht="15.75" thickBot="1" x14ac:dyDescent="0.3">
      <c r="A186" s="216" t="s">
        <v>202</v>
      </c>
      <c r="B186" s="229" t="s">
        <v>252</v>
      </c>
      <c r="C186" s="608" t="s">
        <v>120</v>
      </c>
      <c r="D186" s="265" t="s">
        <v>209</v>
      </c>
      <c r="P186" s="617"/>
      <c r="Q186" s="167"/>
      <c r="R186" s="167"/>
      <c r="S186" s="167"/>
      <c r="T186" s="618"/>
      <c r="U186" s="618"/>
      <c r="V186" s="618"/>
      <c r="W186" s="235"/>
      <c r="X186" s="545">
        <f t="shared" si="457"/>
        <v>0</v>
      </c>
      <c r="Y186" s="290">
        <f t="shared" ref="X186:Y189" si="485">+Y37-Q37</f>
        <v>-8.9634507689999907</v>
      </c>
      <c r="Z186" s="291">
        <f t="shared" ref="Z186:AA189" si="486">+Z37-R37</f>
        <v>-6.4578403820000005</v>
      </c>
      <c r="AA186" s="292">
        <f t="shared" si="486"/>
        <v>-34.317247122999902</v>
      </c>
      <c r="AB186" s="547" t="s">
        <v>179</v>
      </c>
      <c r="AC186" s="548"/>
      <c r="AD186" s="549"/>
      <c r="AE186" s="235"/>
      <c r="AF186" s="545">
        <f t="shared" si="459"/>
        <v>0</v>
      </c>
      <c r="AG186" s="290">
        <f t="shared" ref="AG186:AI189" si="487">+AG37-Y37</f>
        <v>-0.92774496399999862</v>
      </c>
      <c r="AH186" s="291">
        <f t="shared" si="487"/>
        <v>-1.1090939999999989</v>
      </c>
      <c r="AI186" s="292">
        <f t="shared" si="487"/>
        <v>-3.6923177500000293</v>
      </c>
      <c r="AJ186" s="547" t="s">
        <v>179</v>
      </c>
      <c r="AK186" s="548"/>
      <c r="AL186" s="549"/>
      <c r="AM186" s="235"/>
      <c r="AN186" s="545">
        <f t="shared" si="461"/>
        <v>0</v>
      </c>
      <c r="AO186" s="290">
        <f t="shared" ref="AO186:AQ189" si="488">+AO37-AG37</f>
        <v>2.0246218999999996</v>
      </c>
      <c r="AP186" s="291">
        <f t="shared" si="488"/>
        <v>1.4928172299999858</v>
      </c>
      <c r="AQ186" s="292">
        <f t="shared" si="488"/>
        <v>2.7794389040000169</v>
      </c>
      <c r="AR186" s="547" t="s">
        <v>179</v>
      </c>
      <c r="AS186" s="548"/>
      <c r="AT186" s="549"/>
      <c r="AU186" s="235"/>
      <c r="AV186" s="545">
        <f t="shared" si="463"/>
        <v>0</v>
      </c>
      <c r="AW186" s="290">
        <f t="shared" ref="AW186:AY189" si="489">+AW37-AO37</f>
        <v>1.3484092219999866</v>
      </c>
      <c r="AX186" s="291">
        <f t="shared" si="489"/>
        <v>0.76043927200001349</v>
      </c>
      <c r="AY186" s="292">
        <f t="shared" si="489"/>
        <v>-1.7965900480000982</v>
      </c>
      <c r="AZ186" s="547" t="s">
        <v>179</v>
      </c>
      <c r="BA186" s="548"/>
      <c r="BB186" s="549"/>
      <c r="BC186" s="235"/>
      <c r="BD186" s="545">
        <f t="shared" si="465"/>
        <v>0</v>
      </c>
      <c r="BE186" s="290">
        <f t="shared" ref="BE186:BG189" si="490">+BE37-AW37</f>
        <v>4.0937118330000146</v>
      </c>
      <c r="BF186" s="291">
        <f t="shared" si="490"/>
        <v>3.1955743320000067</v>
      </c>
      <c r="BG186" s="292">
        <f t="shared" si="490"/>
        <v>1.2880695670000932</v>
      </c>
      <c r="BH186" s="547" t="s">
        <v>179</v>
      </c>
      <c r="BI186" s="548"/>
      <c r="BJ186" s="549"/>
      <c r="BK186" s="235"/>
      <c r="BL186" s="545">
        <f t="shared" si="467"/>
        <v>0</v>
      </c>
      <c r="BM186" s="290">
        <f t="shared" ref="BM186:BO189" si="491">+BM37-BE37</f>
        <v>3.7313586390000069</v>
      </c>
      <c r="BN186" s="291">
        <f t="shared" si="491"/>
        <v>2.9176364189999902</v>
      </c>
      <c r="BO186" s="292">
        <f t="shared" si="491"/>
        <v>3.608224210000003</v>
      </c>
      <c r="BP186" s="547" t="s">
        <v>179</v>
      </c>
      <c r="BQ186" s="548"/>
      <c r="BR186" s="549"/>
      <c r="BS186" s="235"/>
      <c r="BT186" s="545">
        <f t="shared" si="469"/>
        <v>0</v>
      </c>
      <c r="BU186" s="290">
        <f t="shared" ref="BU186:BW189" si="492">+BU37-BM37</f>
        <v>-1.9917884030000153</v>
      </c>
      <c r="BV186" s="291">
        <f t="shared" si="492"/>
        <v>-1.3132569169999897</v>
      </c>
      <c r="BW186" s="292">
        <f t="shared" si="492"/>
        <v>-51.539371891000087</v>
      </c>
      <c r="BX186" s="547" t="s">
        <v>179</v>
      </c>
      <c r="BY186" s="548"/>
      <c r="BZ186" s="549"/>
      <c r="CA186" s="235"/>
      <c r="CB186" s="545">
        <f t="shared" si="471"/>
        <v>0</v>
      </c>
      <c r="CC186" s="290">
        <f t="shared" ref="CC186:CE189" si="493">+CC37-BU37</f>
        <v>1.2178600430000017</v>
      </c>
      <c r="CD186" s="291">
        <f t="shared" si="493"/>
        <v>1.3610970000000009</v>
      </c>
      <c r="CE186" s="292">
        <f t="shared" si="493"/>
        <v>-14.179316986999993</v>
      </c>
      <c r="CF186" s="547" t="s">
        <v>179</v>
      </c>
      <c r="CG186" s="548"/>
      <c r="CH186" s="549"/>
      <c r="CI186" s="235"/>
      <c r="CJ186" s="545">
        <f t="shared" si="473"/>
        <v>0</v>
      </c>
      <c r="CK186" s="290">
        <f t="shared" ref="CK186:CM189" si="494">+CK37-CC37</f>
        <v>-3.3780696819999889</v>
      </c>
      <c r="CL186" s="291">
        <f t="shared" si="494"/>
        <v>-3.1215308970000137</v>
      </c>
      <c r="CM186" s="292">
        <f t="shared" si="494"/>
        <v>-8.3156525619999684</v>
      </c>
      <c r="CN186" s="547" t="s">
        <v>179</v>
      </c>
      <c r="CO186" s="548"/>
      <c r="CP186" s="549"/>
      <c r="CQ186" s="235"/>
      <c r="CR186" s="545">
        <f t="shared" si="475"/>
        <v>0</v>
      </c>
      <c r="CS186" s="290">
        <f t="shared" ref="CS186:CU189" si="495">+CS37-CK37</f>
        <v>-1.9917978100000084</v>
      </c>
      <c r="CT186" s="291">
        <f t="shared" si="495"/>
        <v>-1.1065519379999955</v>
      </c>
      <c r="CU186" s="292">
        <f t="shared" si="495"/>
        <v>-17.755876403000002</v>
      </c>
      <c r="CV186" s="547" t="s">
        <v>179</v>
      </c>
      <c r="CW186" s="548"/>
      <c r="CX186" s="549"/>
      <c r="CY186" s="235"/>
      <c r="CZ186" s="545">
        <f t="shared" si="477"/>
        <v>0</v>
      </c>
      <c r="DA186" s="290">
        <f t="shared" ref="DA186:DC189" si="496">+DA37-CS37</f>
        <v>-6.0367621899999904</v>
      </c>
      <c r="DB186" s="291">
        <f t="shared" si="496"/>
        <v>-4.3980880619999994</v>
      </c>
      <c r="DC186" s="292">
        <f t="shared" si="496"/>
        <v>-12.235283597000034</v>
      </c>
      <c r="DD186" s="547" t="s">
        <v>179</v>
      </c>
      <c r="DE186" s="548"/>
      <c r="DF186" s="549"/>
      <c r="DG186" s="235"/>
      <c r="DH186" s="545">
        <f t="shared" si="479"/>
        <v>0</v>
      </c>
      <c r="DI186" s="290">
        <f t="shared" ref="DI186:DK189" si="497">+DI37-DA37</f>
        <v>-0.62545000000000073</v>
      </c>
      <c r="DJ186" s="291">
        <f t="shared" si="497"/>
        <v>-0.59393000000000029</v>
      </c>
      <c r="DK186" s="292">
        <f t="shared" si="497"/>
        <v>-2.3997999999999138</v>
      </c>
      <c r="DL186" s="547" t="s">
        <v>179</v>
      </c>
      <c r="DM186" s="548"/>
      <c r="DN186" s="549"/>
      <c r="DO186" s="235"/>
      <c r="DP186" s="545">
        <f t="shared" si="481"/>
        <v>0</v>
      </c>
      <c r="DQ186" s="444">
        <f t="shared" ref="DQ186:DS189" si="498">+DQ37-DI37</f>
        <v>7.7911000000000001</v>
      </c>
      <c r="DR186" s="445">
        <f t="shared" si="498"/>
        <v>5.791089999999997</v>
      </c>
      <c r="DS186" s="446">
        <f t="shared" si="498"/>
        <v>24.113169999999968</v>
      </c>
      <c r="DT186" s="547" t="s">
        <v>179</v>
      </c>
      <c r="DU186" s="548"/>
      <c r="DV186" s="549"/>
      <c r="DW186" s="235"/>
      <c r="DX186" s="545">
        <f t="shared" si="483"/>
        <v>0</v>
      </c>
      <c r="DY186" s="444">
        <f t="shared" ref="DY186:EA189" si="499">+DY37-DQ37</f>
        <v>-2.0957168420000016</v>
      </c>
      <c r="DZ186" s="445">
        <f t="shared" si="499"/>
        <v>-1.5875635840000086</v>
      </c>
      <c r="EA186" s="446">
        <f t="shared" si="499"/>
        <v>-2.9715209790000472</v>
      </c>
      <c r="EB186" s="547" t="s">
        <v>179</v>
      </c>
      <c r="EC186" s="548"/>
      <c r="ED186" s="549"/>
      <c r="EE186" s="235"/>
    </row>
    <row r="187" spans="1:135" ht="15.75" thickBot="1" x14ac:dyDescent="0.3">
      <c r="A187" s="218" t="s">
        <v>203</v>
      </c>
      <c r="B187" s="230" t="s">
        <v>253</v>
      </c>
      <c r="C187" s="608"/>
      <c r="D187" s="267" t="s">
        <v>208</v>
      </c>
      <c r="P187" s="617"/>
      <c r="Q187" s="167"/>
      <c r="R187" s="167"/>
      <c r="S187" s="167"/>
      <c r="T187" s="618"/>
      <c r="U187" s="618"/>
      <c r="V187" s="618"/>
      <c r="W187" s="235"/>
      <c r="X187" s="546">
        <f t="shared" si="457"/>
        <v>0</v>
      </c>
      <c r="Y187" s="296">
        <f t="shared" si="485"/>
        <v>-1.146313957999979</v>
      </c>
      <c r="Z187" s="297">
        <f t="shared" si="486"/>
        <v>-1.0800570099999902</v>
      </c>
      <c r="AA187" s="298">
        <f t="shared" si="486"/>
        <v>-1.0608987459999994</v>
      </c>
      <c r="AB187" s="550"/>
      <c r="AC187" s="551"/>
      <c r="AD187" s="552"/>
      <c r="AE187" s="235"/>
      <c r="AF187" s="546">
        <f t="shared" si="459"/>
        <v>0</v>
      </c>
      <c r="AG187" s="296">
        <f t="shared" si="487"/>
        <v>-30.476744858000018</v>
      </c>
      <c r="AH187" s="297">
        <f t="shared" si="487"/>
        <v>-12.83606516399999</v>
      </c>
      <c r="AI187" s="298">
        <f t="shared" si="487"/>
        <v>112.82708517200001</v>
      </c>
      <c r="AJ187" s="550"/>
      <c r="AK187" s="551"/>
      <c r="AL187" s="552"/>
      <c r="AM187" s="235"/>
      <c r="AN187" s="546">
        <f t="shared" si="461"/>
        <v>0</v>
      </c>
      <c r="AO187" s="296">
        <f t="shared" si="488"/>
        <v>2.6989846790000058</v>
      </c>
      <c r="AP187" s="297">
        <f t="shared" si="488"/>
        <v>1.7846631949999789</v>
      </c>
      <c r="AQ187" s="298">
        <f t="shared" si="488"/>
        <v>1.2894189599999919</v>
      </c>
      <c r="AR187" s="550"/>
      <c r="AS187" s="551"/>
      <c r="AT187" s="552"/>
      <c r="AU187" s="235"/>
      <c r="AV187" s="546">
        <f t="shared" si="463"/>
        <v>0</v>
      </c>
      <c r="AW187" s="296">
        <f t="shared" si="489"/>
        <v>-2.334036918999999</v>
      </c>
      <c r="AX187" s="297">
        <f t="shared" si="489"/>
        <v>-1.757339815999984</v>
      </c>
      <c r="AY187" s="298">
        <f t="shared" si="489"/>
        <v>-1.3611767029999982</v>
      </c>
      <c r="AZ187" s="550"/>
      <c r="BA187" s="551"/>
      <c r="BB187" s="552"/>
      <c r="BC187" s="235"/>
      <c r="BD187" s="546">
        <f t="shared" si="465"/>
        <v>0</v>
      </c>
      <c r="BE187" s="296">
        <f t="shared" si="490"/>
        <v>4.0004277079999895</v>
      </c>
      <c r="BF187" s="297">
        <f t="shared" si="490"/>
        <v>3.0509187629999985</v>
      </c>
      <c r="BG187" s="298">
        <f t="shared" si="490"/>
        <v>2.4859195239999963</v>
      </c>
      <c r="BH187" s="550"/>
      <c r="BI187" s="551"/>
      <c r="BJ187" s="552"/>
      <c r="BK187" s="235"/>
      <c r="BL187" s="546">
        <f t="shared" si="467"/>
        <v>0</v>
      </c>
      <c r="BM187" s="296">
        <f t="shared" si="491"/>
        <v>3.9960966400000189</v>
      </c>
      <c r="BN187" s="297">
        <f t="shared" si="491"/>
        <v>3.0108823529999995</v>
      </c>
      <c r="BO187" s="298">
        <f t="shared" si="491"/>
        <v>2.4201954300000068</v>
      </c>
      <c r="BP187" s="550"/>
      <c r="BQ187" s="551"/>
      <c r="BR187" s="552"/>
      <c r="BS187" s="235"/>
      <c r="BT187" s="546">
        <f t="shared" si="469"/>
        <v>0</v>
      </c>
      <c r="BU187" s="296">
        <f t="shared" si="492"/>
        <v>18.363156699000001</v>
      </c>
      <c r="BV187" s="297">
        <f t="shared" si="492"/>
        <v>13.38508071199999</v>
      </c>
      <c r="BW187" s="298">
        <f t="shared" si="492"/>
        <v>18.604490791999993</v>
      </c>
      <c r="BX187" s="550"/>
      <c r="BY187" s="551"/>
      <c r="BZ187" s="552"/>
      <c r="CA187" s="235"/>
      <c r="CB187" s="546">
        <f t="shared" si="471"/>
        <v>0</v>
      </c>
      <c r="CC187" s="296">
        <f t="shared" si="493"/>
        <v>0.92704420799998388</v>
      </c>
      <c r="CD187" s="297">
        <f t="shared" si="493"/>
        <v>0.94484518200002299</v>
      </c>
      <c r="CE187" s="298">
        <f t="shared" si="493"/>
        <v>1.0274760260000022</v>
      </c>
      <c r="CF187" s="550"/>
      <c r="CG187" s="551"/>
      <c r="CH187" s="552"/>
      <c r="CI187" s="235"/>
      <c r="CJ187" s="546">
        <f t="shared" si="473"/>
        <v>0</v>
      </c>
      <c r="CK187" s="296">
        <f t="shared" si="494"/>
        <v>-3.5938813360000097</v>
      </c>
      <c r="CL187" s="297">
        <f t="shared" si="494"/>
        <v>-4.3286481940000101</v>
      </c>
      <c r="CM187" s="298">
        <f t="shared" si="494"/>
        <v>-3.9314510689999906</v>
      </c>
      <c r="CN187" s="550"/>
      <c r="CO187" s="551"/>
      <c r="CP187" s="552"/>
      <c r="CQ187" s="235"/>
      <c r="CR187" s="546">
        <f t="shared" si="475"/>
        <v>0</v>
      </c>
      <c r="CS187" s="296">
        <f t="shared" si="495"/>
        <v>-1.7679433999999787</v>
      </c>
      <c r="CT187" s="297">
        <f t="shared" si="495"/>
        <v>-0.88125907900001721</v>
      </c>
      <c r="CU187" s="298">
        <f t="shared" si="495"/>
        <v>-0.33119963500000438</v>
      </c>
      <c r="CV187" s="550"/>
      <c r="CW187" s="551"/>
      <c r="CX187" s="552"/>
      <c r="CY187" s="235"/>
      <c r="CZ187" s="546">
        <f t="shared" si="477"/>
        <v>0</v>
      </c>
      <c r="DA187" s="296">
        <f t="shared" si="496"/>
        <v>-2.9911466000000075</v>
      </c>
      <c r="DB187" s="297">
        <f t="shared" si="496"/>
        <v>-2.3852509209999937</v>
      </c>
      <c r="DC187" s="298">
        <f t="shared" si="496"/>
        <v>-2.0840203650000007</v>
      </c>
      <c r="DD187" s="550"/>
      <c r="DE187" s="551"/>
      <c r="DF187" s="552"/>
      <c r="DG187" s="235"/>
      <c r="DH187" s="546">
        <f t="shared" si="479"/>
        <v>0</v>
      </c>
      <c r="DI187" s="296">
        <f t="shared" si="497"/>
        <v>-0.2591199999999958</v>
      </c>
      <c r="DJ187" s="297">
        <f t="shared" si="497"/>
        <v>-0.26543999999998391</v>
      </c>
      <c r="DK187" s="298">
        <f t="shared" si="497"/>
        <v>-0.37198999999999671</v>
      </c>
      <c r="DL187" s="550"/>
      <c r="DM187" s="551"/>
      <c r="DN187" s="552"/>
      <c r="DO187" s="235"/>
      <c r="DP187" s="546">
        <f t="shared" si="481"/>
        <v>0</v>
      </c>
      <c r="DQ187" s="439">
        <f t="shared" si="498"/>
        <v>1.9977900000000091</v>
      </c>
      <c r="DR187" s="440">
        <f t="shared" si="498"/>
        <v>1.9184499999999787</v>
      </c>
      <c r="DS187" s="441">
        <f t="shared" si="498"/>
        <v>1.8096099999999922</v>
      </c>
      <c r="DT187" s="550"/>
      <c r="DU187" s="551"/>
      <c r="DV187" s="552"/>
      <c r="DW187" s="235"/>
      <c r="DX187" s="546">
        <f t="shared" si="483"/>
        <v>0</v>
      </c>
      <c r="DY187" s="439">
        <f t="shared" si="499"/>
        <v>-2.3286849840000059</v>
      </c>
      <c r="DZ187" s="440">
        <f t="shared" si="499"/>
        <v>-1.1031030289999819</v>
      </c>
      <c r="EA187" s="441">
        <f t="shared" si="499"/>
        <v>-1.1842649299999977</v>
      </c>
      <c r="EB187" s="550"/>
      <c r="EC187" s="551"/>
      <c r="ED187" s="552"/>
      <c r="EE187" s="235"/>
    </row>
    <row r="188" spans="1:135" ht="15.75" thickBot="1" x14ac:dyDescent="0.3">
      <c r="A188" s="155" t="s">
        <v>204</v>
      </c>
      <c r="B188" s="230" t="s">
        <v>254</v>
      </c>
      <c r="C188" s="608"/>
      <c r="D188" s="266" t="s">
        <v>208</v>
      </c>
      <c r="P188" s="617"/>
      <c r="Q188" s="167"/>
      <c r="R188" s="167"/>
      <c r="S188" s="167"/>
      <c r="T188" s="618"/>
      <c r="U188" s="618"/>
      <c r="V188" s="618"/>
      <c r="W188" s="235"/>
      <c r="X188" s="556">
        <f t="shared" si="485"/>
        <v>-0.6128559530000004</v>
      </c>
      <c r="Y188" s="293">
        <f t="shared" si="485"/>
        <v>-0.84814060200000085</v>
      </c>
      <c r="Z188" s="294">
        <f t="shared" si="486"/>
        <v>-0.66065912199999843</v>
      </c>
      <c r="AA188" s="295">
        <f t="shared" si="486"/>
        <v>-0.63538609400001178</v>
      </c>
      <c r="AB188" s="550"/>
      <c r="AC188" s="551"/>
      <c r="AD188" s="552"/>
      <c r="AE188" s="235"/>
      <c r="AF188" s="556">
        <f t="shared" si="459"/>
        <v>0.53814152300000018</v>
      </c>
      <c r="AG188" s="293">
        <f t="shared" si="487"/>
        <v>3.4609020100000123</v>
      </c>
      <c r="AH188" s="294">
        <f t="shared" si="487"/>
        <v>1.9120084449999979</v>
      </c>
      <c r="AI188" s="295">
        <f t="shared" si="487"/>
        <v>1.5171389420000025</v>
      </c>
      <c r="AJ188" s="550"/>
      <c r="AK188" s="551"/>
      <c r="AL188" s="552"/>
      <c r="AM188" s="235"/>
      <c r="AN188" s="556">
        <f t="shared" si="461"/>
        <v>3.246365449999999</v>
      </c>
      <c r="AO188" s="293">
        <f t="shared" si="488"/>
        <v>7.7419933790000073</v>
      </c>
      <c r="AP188" s="294">
        <f t="shared" si="488"/>
        <v>5.2069921300000033</v>
      </c>
      <c r="AQ188" s="295">
        <f t="shared" si="488"/>
        <v>4.5492848140000035</v>
      </c>
      <c r="AR188" s="550"/>
      <c r="AS188" s="551"/>
      <c r="AT188" s="552"/>
      <c r="AU188" s="235"/>
      <c r="AV188" s="556">
        <f t="shared" si="463"/>
        <v>-2.2098822039999959</v>
      </c>
      <c r="AW188" s="293">
        <f t="shared" si="489"/>
        <v>-3.9098770060000163</v>
      </c>
      <c r="AX188" s="294">
        <f t="shared" si="489"/>
        <v>-2.8737919339999962</v>
      </c>
      <c r="AY188" s="295">
        <f t="shared" si="489"/>
        <v>-2.6091148369999928</v>
      </c>
      <c r="AZ188" s="550"/>
      <c r="BA188" s="551"/>
      <c r="BB188" s="552"/>
      <c r="BC188" s="235"/>
      <c r="BD188" s="556">
        <f t="shared" si="465"/>
        <v>0.96214379399999928</v>
      </c>
      <c r="BE188" s="293">
        <f t="shared" si="490"/>
        <v>4.080856228000016</v>
      </c>
      <c r="BF188" s="294">
        <f t="shared" si="490"/>
        <v>2.5042687729999784</v>
      </c>
      <c r="BG188" s="295">
        <f t="shared" si="490"/>
        <v>1.8045082239999886</v>
      </c>
      <c r="BH188" s="550"/>
      <c r="BI188" s="551"/>
      <c r="BJ188" s="552"/>
      <c r="BK188" s="235"/>
      <c r="BL188" s="556">
        <f t="shared" si="467"/>
        <v>5.2875637730000022</v>
      </c>
      <c r="BM188" s="293">
        <f t="shared" si="491"/>
        <v>10.284464134999979</v>
      </c>
      <c r="BN188" s="294">
        <f t="shared" si="491"/>
        <v>7.3243910959999994</v>
      </c>
      <c r="BO188" s="295">
        <f t="shared" si="491"/>
        <v>6.4854239600000056</v>
      </c>
      <c r="BP188" s="550"/>
      <c r="BQ188" s="551"/>
      <c r="BR188" s="552"/>
      <c r="BS188" s="235"/>
      <c r="BT188" s="556">
        <f t="shared" si="469"/>
        <v>-7.0967050389999997</v>
      </c>
      <c r="BU188" s="293">
        <f t="shared" si="492"/>
        <v>-17.829166219000001</v>
      </c>
      <c r="BV188" s="294">
        <f t="shared" si="492"/>
        <v>-11.438860886999976</v>
      </c>
      <c r="BW188" s="295">
        <f t="shared" si="492"/>
        <v>-10.349328631000006</v>
      </c>
      <c r="BX188" s="550"/>
      <c r="BY188" s="551"/>
      <c r="BZ188" s="552"/>
      <c r="CA188" s="235"/>
      <c r="CB188" s="556">
        <f t="shared" si="471"/>
        <v>0.19820389699999907</v>
      </c>
      <c r="CC188" s="293">
        <f t="shared" si="493"/>
        <v>-1.0560764669999969</v>
      </c>
      <c r="CD188" s="294">
        <f t="shared" si="493"/>
        <v>-0.48759656900000437</v>
      </c>
      <c r="CE188" s="295">
        <f t="shared" si="493"/>
        <v>0.46592378500000109</v>
      </c>
      <c r="CF188" s="550"/>
      <c r="CG188" s="551"/>
      <c r="CH188" s="552"/>
      <c r="CI188" s="235"/>
      <c r="CJ188" s="556">
        <f t="shared" si="473"/>
        <v>-4.1391304720000051</v>
      </c>
      <c r="CK188" s="293">
        <f t="shared" si="494"/>
        <v>-6.8358241109999938</v>
      </c>
      <c r="CL188" s="294">
        <f t="shared" si="494"/>
        <v>-5.1707065720000003</v>
      </c>
      <c r="CM188" s="295">
        <f t="shared" si="494"/>
        <v>-4.8934228739999952</v>
      </c>
      <c r="CN188" s="550"/>
      <c r="CO188" s="551"/>
      <c r="CP188" s="552"/>
      <c r="CQ188" s="235"/>
      <c r="CR188" s="556">
        <f t="shared" si="475"/>
        <v>0.54743308500000154</v>
      </c>
      <c r="CS188" s="293">
        <f t="shared" si="495"/>
        <v>-4.377015139000008</v>
      </c>
      <c r="CT188" s="294">
        <f t="shared" si="495"/>
        <v>-1.8969520349999982</v>
      </c>
      <c r="CU188" s="295">
        <f t="shared" si="495"/>
        <v>-1.1716964250000075</v>
      </c>
      <c r="CV188" s="550"/>
      <c r="CW188" s="551"/>
      <c r="CX188" s="552"/>
      <c r="CY188" s="235"/>
      <c r="CZ188" s="556">
        <f t="shared" si="477"/>
        <v>-3.3289977059999956</v>
      </c>
      <c r="DA188" s="293">
        <f t="shared" si="496"/>
        <v>-6.4664848609999979</v>
      </c>
      <c r="DB188" s="294">
        <f t="shared" si="496"/>
        <v>-4.578177965000009</v>
      </c>
      <c r="DC188" s="295">
        <f t="shared" si="496"/>
        <v>-4.2164635749999917</v>
      </c>
      <c r="DD188" s="550"/>
      <c r="DE188" s="551"/>
      <c r="DF188" s="552"/>
      <c r="DG188" s="235"/>
      <c r="DH188" s="556">
        <f t="shared" si="479"/>
        <v>-0.9124234290000004</v>
      </c>
      <c r="DI188" s="293">
        <f t="shared" si="497"/>
        <v>-0.8175499999999829</v>
      </c>
      <c r="DJ188" s="294">
        <f t="shared" si="497"/>
        <v>-0.69723999999999364</v>
      </c>
      <c r="DK188" s="295">
        <f t="shared" si="497"/>
        <v>-0.78069000000000699</v>
      </c>
      <c r="DL188" s="550"/>
      <c r="DM188" s="551"/>
      <c r="DN188" s="552"/>
      <c r="DO188" s="235"/>
      <c r="DP188" s="556">
        <f t="shared" si="481"/>
        <v>0.88099456293659983</v>
      </c>
      <c r="DQ188" s="444">
        <f t="shared" si="498"/>
        <v>1.5307899999999961</v>
      </c>
      <c r="DR188" s="445">
        <f t="shared" si="498"/>
        <v>0.77915000000000134</v>
      </c>
      <c r="DS188" s="446">
        <f t="shared" si="498"/>
        <v>0.83042000000000371</v>
      </c>
      <c r="DT188" s="550"/>
      <c r="DU188" s="551"/>
      <c r="DV188" s="552"/>
      <c r="DW188" s="235"/>
      <c r="DX188" s="556">
        <f t="shared" si="483"/>
        <v>1.790455162826099</v>
      </c>
      <c r="DY188" s="444">
        <f t="shared" si="499"/>
        <v>-0.51201114799999914</v>
      </c>
      <c r="DZ188" s="445">
        <f t="shared" si="499"/>
        <v>2.6462150999989831E-2</v>
      </c>
      <c r="EA188" s="446">
        <f t="shared" si="499"/>
        <v>0.6673089469999951</v>
      </c>
      <c r="EB188" s="550"/>
      <c r="EC188" s="551"/>
      <c r="ED188" s="552"/>
      <c r="EE188" s="235"/>
    </row>
    <row r="189" spans="1:135" ht="15.75" thickBot="1" x14ac:dyDescent="0.3">
      <c r="A189" s="221" t="s">
        <v>205</v>
      </c>
      <c r="B189" s="232" t="s">
        <v>255</v>
      </c>
      <c r="C189" s="609"/>
      <c r="D189" s="269" t="s">
        <v>209</v>
      </c>
      <c r="P189" s="617"/>
      <c r="Q189" s="167"/>
      <c r="R189" s="167"/>
      <c r="S189" s="167"/>
      <c r="T189" s="618"/>
      <c r="U189" s="618"/>
      <c r="V189" s="618"/>
      <c r="W189" s="235"/>
      <c r="X189" s="557">
        <f t="shared" si="485"/>
        <v>0</v>
      </c>
      <c r="Y189" s="308">
        <f t="shared" si="485"/>
        <v>-7.207940595999986</v>
      </c>
      <c r="Z189" s="309">
        <f t="shared" si="486"/>
        <v>-3.8005957230000007</v>
      </c>
      <c r="AA189" s="310">
        <f t="shared" si="486"/>
        <v>-2.2416144849999995</v>
      </c>
      <c r="AB189" s="553"/>
      <c r="AC189" s="554"/>
      <c r="AD189" s="555"/>
      <c r="AE189" s="235"/>
      <c r="AF189" s="557">
        <f t="shared" si="459"/>
        <v>0</v>
      </c>
      <c r="AG189" s="308">
        <f t="shared" si="487"/>
        <v>1.1493538809999961</v>
      </c>
      <c r="AH189" s="309">
        <f t="shared" si="487"/>
        <v>0.95855602299999987</v>
      </c>
      <c r="AI189" s="310">
        <f t="shared" si="487"/>
        <v>0.74940667399999938</v>
      </c>
      <c r="AJ189" s="553"/>
      <c r="AK189" s="554"/>
      <c r="AL189" s="555"/>
      <c r="AM189" s="235"/>
      <c r="AN189" s="557">
        <f t="shared" si="461"/>
        <v>0</v>
      </c>
      <c r="AO189" s="308">
        <f t="shared" si="488"/>
        <v>5.993555721000007</v>
      </c>
      <c r="AP189" s="309">
        <f t="shared" si="488"/>
        <v>4.1220371399999891</v>
      </c>
      <c r="AQ189" s="310">
        <f t="shared" si="488"/>
        <v>3.8074493510000025</v>
      </c>
      <c r="AR189" s="553"/>
      <c r="AS189" s="554"/>
      <c r="AT189" s="555"/>
      <c r="AU189" s="235"/>
      <c r="AV189" s="557">
        <f t="shared" si="463"/>
        <v>0</v>
      </c>
      <c r="AW189" s="308">
        <f t="shared" si="489"/>
        <v>-1.916462241000005</v>
      </c>
      <c r="AX189" s="309">
        <f t="shared" si="489"/>
        <v>-1.6790990809999897</v>
      </c>
      <c r="AY189" s="310">
        <f t="shared" si="489"/>
        <v>-1.663260109999996</v>
      </c>
      <c r="AZ189" s="553"/>
      <c r="BA189" s="554"/>
      <c r="BB189" s="555"/>
      <c r="BC189" s="235"/>
      <c r="BD189" s="557">
        <f t="shared" si="465"/>
        <v>0</v>
      </c>
      <c r="BE189" s="308">
        <f t="shared" si="490"/>
        <v>4.0907637800000032</v>
      </c>
      <c r="BF189" s="309">
        <f t="shared" si="490"/>
        <v>2.1574188620000001</v>
      </c>
      <c r="BG189" s="310">
        <f t="shared" si="490"/>
        <v>1.8426851089999872</v>
      </c>
      <c r="BH189" s="553"/>
      <c r="BI189" s="554"/>
      <c r="BJ189" s="555"/>
      <c r="BK189" s="235"/>
      <c r="BL189" s="557">
        <f t="shared" si="467"/>
        <v>0</v>
      </c>
      <c r="BM189" s="308">
        <f t="shared" si="491"/>
        <v>9.6352770249999935</v>
      </c>
      <c r="BN189" s="309">
        <f t="shared" si="491"/>
        <v>6.8271126849999888</v>
      </c>
      <c r="BO189" s="310">
        <f t="shared" si="491"/>
        <v>6.2727307270000097</v>
      </c>
      <c r="BP189" s="553"/>
      <c r="BQ189" s="554"/>
      <c r="BR189" s="555"/>
      <c r="BS189" s="235"/>
      <c r="BT189" s="557">
        <f t="shared" si="469"/>
        <v>0</v>
      </c>
      <c r="BU189" s="308">
        <f t="shared" si="492"/>
        <v>-14.604994445000017</v>
      </c>
      <c r="BV189" s="309">
        <f t="shared" si="492"/>
        <v>-11.544621718999991</v>
      </c>
      <c r="BW189" s="310">
        <f t="shared" si="492"/>
        <v>-13.613529620999998</v>
      </c>
      <c r="BX189" s="553"/>
      <c r="BY189" s="554"/>
      <c r="BZ189" s="555"/>
      <c r="CA189" s="235"/>
      <c r="CB189" s="557">
        <f t="shared" si="471"/>
        <v>0</v>
      </c>
      <c r="CC189" s="308">
        <f t="shared" si="493"/>
        <v>-2.0366878250000013</v>
      </c>
      <c r="CD189" s="309">
        <f t="shared" si="493"/>
        <v>-0.26859729699999946</v>
      </c>
      <c r="CE189" s="310">
        <f t="shared" si="493"/>
        <v>0.20962623999999153</v>
      </c>
      <c r="CF189" s="553"/>
      <c r="CG189" s="554"/>
      <c r="CH189" s="555"/>
      <c r="CI189" s="235"/>
      <c r="CJ189" s="557">
        <f t="shared" si="473"/>
        <v>0</v>
      </c>
      <c r="CK189" s="308">
        <f t="shared" si="494"/>
        <v>-5.2379637619999926</v>
      </c>
      <c r="CL189" s="309">
        <f t="shared" si="494"/>
        <v>-4.2159816280000086</v>
      </c>
      <c r="CM189" s="310">
        <f t="shared" si="494"/>
        <v>-3.8845651150000009</v>
      </c>
      <c r="CN189" s="553"/>
      <c r="CO189" s="554"/>
      <c r="CP189" s="555"/>
      <c r="CQ189" s="235"/>
      <c r="CR189" s="557">
        <f t="shared" si="475"/>
        <v>0</v>
      </c>
      <c r="CS189" s="308">
        <f t="shared" si="495"/>
        <v>-2.1371327809999912</v>
      </c>
      <c r="CT189" s="309">
        <f t="shared" si="495"/>
        <v>-0.11044495399998766</v>
      </c>
      <c r="CU189" s="310">
        <f t="shared" si="495"/>
        <v>0.51835143099999925</v>
      </c>
      <c r="CV189" s="553"/>
      <c r="CW189" s="554"/>
      <c r="CX189" s="555"/>
      <c r="CY189" s="235"/>
      <c r="CZ189" s="557">
        <f t="shared" si="477"/>
        <v>0</v>
      </c>
      <c r="DA189" s="308">
        <f t="shared" si="496"/>
        <v>-6.3580172190000042</v>
      </c>
      <c r="DB189" s="309">
        <f t="shared" si="496"/>
        <v>-4.2691450460000056</v>
      </c>
      <c r="DC189" s="310">
        <f t="shared" si="496"/>
        <v>-3.4371614309999927</v>
      </c>
      <c r="DD189" s="553"/>
      <c r="DE189" s="554"/>
      <c r="DF189" s="555"/>
      <c r="DG189" s="235"/>
      <c r="DH189" s="557">
        <f t="shared" si="479"/>
        <v>0</v>
      </c>
      <c r="DI189" s="308">
        <f t="shared" si="497"/>
        <v>-3.6020000000000039</v>
      </c>
      <c r="DJ189" s="309">
        <f t="shared" si="497"/>
        <v>-1.4698000000000064</v>
      </c>
      <c r="DK189" s="310">
        <f t="shared" si="497"/>
        <v>-0.88818000000000552</v>
      </c>
      <c r="DL189" s="553"/>
      <c r="DM189" s="554"/>
      <c r="DN189" s="555"/>
      <c r="DO189" s="235"/>
      <c r="DP189" s="557">
        <f t="shared" si="481"/>
        <v>0</v>
      </c>
      <c r="DQ189" s="447">
        <f t="shared" si="498"/>
        <v>4.8685399999999959</v>
      </c>
      <c r="DR189" s="448">
        <f t="shared" si="498"/>
        <v>3.1189999999999998</v>
      </c>
      <c r="DS189" s="401">
        <f t="shared" si="498"/>
        <v>2.4370100000000008</v>
      </c>
      <c r="DT189" s="553"/>
      <c r="DU189" s="554"/>
      <c r="DV189" s="555"/>
      <c r="DW189" s="235"/>
      <c r="DX189" s="557">
        <f t="shared" si="483"/>
        <v>0</v>
      </c>
      <c r="DY189" s="447">
        <f t="shared" si="499"/>
        <v>0.92254069200001254</v>
      </c>
      <c r="DZ189" s="448">
        <f t="shared" si="499"/>
        <v>1.3014740330000052</v>
      </c>
      <c r="EA189" s="401">
        <f t="shared" si="499"/>
        <v>2.0063097980000038</v>
      </c>
      <c r="EB189" s="553"/>
      <c r="EC189" s="554"/>
      <c r="ED189" s="555"/>
      <c r="EE189" s="235"/>
    </row>
  </sheetData>
  <sheetProtection selectLockedCells="1" selectUnlockedCells="1"/>
  <mergeCells count="302">
    <mergeCell ref="DI42:DL42"/>
    <mergeCell ref="DH121:DN121"/>
    <mergeCell ref="DH122:DH152"/>
    <mergeCell ref="DL151:DN154"/>
    <mergeCell ref="DH153:DH154"/>
    <mergeCell ref="DH156:DN156"/>
    <mergeCell ref="DH157:DH187"/>
    <mergeCell ref="DL186:DN189"/>
    <mergeCell ref="DH188:DH189"/>
    <mergeCell ref="DH2:DN3"/>
    <mergeCell ref="DH4:DN4"/>
    <mergeCell ref="DH5:DN5"/>
    <mergeCell ref="DH6:DH7"/>
    <mergeCell ref="DI6:DK6"/>
    <mergeCell ref="DL6:DN6"/>
    <mergeCell ref="DH8:DH38"/>
    <mergeCell ref="DL37:DN40"/>
    <mergeCell ref="DH39:DH40"/>
    <mergeCell ref="DA42:DD42"/>
    <mergeCell ref="CZ121:DF121"/>
    <mergeCell ref="CZ122:CZ152"/>
    <mergeCell ref="DD151:DF154"/>
    <mergeCell ref="CZ153:CZ154"/>
    <mergeCell ref="CZ156:DF156"/>
    <mergeCell ref="CZ157:CZ187"/>
    <mergeCell ref="DD186:DF189"/>
    <mergeCell ref="CZ188:CZ189"/>
    <mergeCell ref="CZ2:DF3"/>
    <mergeCell ref="CZ4:DF4"/>
    <mergeCell ref="CZ5:DF5"/>
    <mergeCell ref="CZ6:CZ7"/>
    <mergeCell ref="DA6:DC6"/>
    <mergeCell ref="DD6:DF6"/>
    <mergeCell ref="CZ8:CZ38"/>
    <mergeCell ref="DD37:DF40"/>
    <mergeCell ref="CZ39:CZ40"/>
    <mergeCell ref="CC42:CF42"/>
    <mergeCell ref="CB121:CH121"/>
    <mergeCell ref="CB122:CB152"/>
    <mergeCell ref="CF151:CH154"/>
    <mergeCell ref="CB153:CB154"/>
    <mergeCell ref="CB156:CH156"/>
    <mergeCell ref="CB157:CB187"/>
    <mergeCell ref="CF186:CH189"/>
    <mergeCell ref="CB188:CB189"/>
    <mergeCell ref="CB2:CH3"/>
    <mergeCell ref="CB4:CH4"/>
    <mergeCell ref="CB5:CH5"/>
    <mergeCell ref="CB6:CB7"/>
    <mergeCell ref="CC6:CE6"/>
    <mergeCell ref="CF6:CH6"/>
    <mergeCell ref="CB8:CB38"/>
    <mergeCell ref="CF37:CH40"/>
    <mergeCell ref="CB39:CB40"/>
    <mergeCell ref="BE42:BH42"/>
    <mergeCell ref="BD121:BJ121"/>
    <mergeCell ref="BD122:BD152"/>
    <mergeCell ref="BH151:BJ154"/>
    <mergeCell ref="BD153:BD154"/>
    <mergeCell ref="BD156:BJ156"/>
    <mergeCell ref="BD157:BD187"/>
    <mergeCell ref="BH186:BJ189"/>
    <mergeCell ref="BD188:BD189"/>
    <mergeCell ref="BD2:BJ3"/>
    <mergeCell ref="BD4:BJ4"/>
    <mergeCell ref="BD5:BJ5"/>
    <mergeCell ref="BD6:BD7"/>
    <mergeCell ref="BE6:BG6"/>
    <mergeCell ref="BH6:BJ6"/>
    <mergeCell ref="BD8:BD38"/>
    <mergeCell ref="BH37:BJ40"/>
    <mergeCell ref="BD39:BD40"/>
    <mergeCell ref="AG42:AJ42"/>
    <mergeCell ref="AF121:AL121"/>
    <mergeCell ref="AF122:AF152"/>
    <mergeCell ref="AJ151:AL154"/>
    <mergeCell ref="AF153:AF154"/>
    <mergeCell ref="AF156:AL156"/>
    <mergeCell ref="X157:X187"/>
    <mergeCell ref="AF157:AF187"/>
    <mergeCell ref="AJ186:AL189"/>
    <mergeCell ref="AF188:AF189"/>
    <mergeCell ref="AB186:AD189"/>
    <mergeCell ref="P188:P189"/>
    <mergeCell ref="X188:X189"/>
    <mergeCell ref="Y42:AB42"/>
    <mergeCell ref="X121:AD121"/>
    <mergeCell ref="X156:AD156"/>
    <mergeCell ref="T151:V154"/>
    <mergeCell ref="P153:P154"/>
    <mergeCell ref="X122:X152"/>
    <mergeCell ref="AB151:AD154"/>
    <mergeCell ref="X153:X154"/>
    <mergeCell ref="C37:C40"/>
    <mergeCell ref="C30:C35"/>
    <mergeCell ref="C24:C28"/>
    <mergeCell ref="C16:C22"/>
    <mergeCell ref="C8:C14"/>
    <mergeCell ref="I156:L156"/>
    <mergeCell ref="Q156:T156"/>
    <mergeCell ref="C157:C163"/>
    <mergeCell ref="P157:P187"/>
    <mergeCell ref="C151:C154"/>
    <mergeCell ref="P122:P152"/>
    <mergeCell ref="I42:L42"/>
    <mergeCell ref="Q42:T42"/>
    <mergeCell ref="I121:L121"/>
    <mergeCell ref="Q121:T121"/>
    <mergeCell ref="C122:C128"/>
    <mergeCell ref="C130:C136"/>
    <mergeCell ref="C138:C142"/>
    <mergeCell ref="C144:C149"/>
    <mergeCell ref="C165:C171"/>
    <mergeCell ref="C173:C177"/>
    <mergeCell ref="C179:C184"/>
    <mergeCell ref="C186:C189"/>
    <mergeCell ref="T186:V189"/>
    <mergeCell ref="E2:F3"/>
    <mergeCell ref="H2:V3"/>
    <mergeCell ref="X2:AD3"/>
    <mergeCell ref="L37:N40"/>
    <mergeCell ref="T37:V40"/>
    <mergeCell ref="AB37:AD40"/>
    <mergeCell ref="H39:H40"/>
    <mergeCell ref="P39:P40"/>
    <mergeCell ref="X8:X38"/>
    <mergeCell ref="P8:P38"/>
    <mergeCell ref="H8:H38"/>
    <mergeCell ref="X6:X7"/>
    <mergeCell ref="Y6:AA6"/>
    <mergeCell ref="AB6:AD6"/>
    <mergeCell ref="X4:AD4"/>
    <mergeCell ref="H5:N5"/>
    <mergeCell ref="A4:A7"/>
    <mergeCell ref="C4:C7"/>
    <mergeCell ref="E4:E7"/>
    <mergeCell ref="F4:F7"/>
    <mergeCell ref="H4:V4"/>
    <mergeCell ref="H6:H7"/>
    <mergeCell ref="I6:K6"/>
    <mergeCell ref="L6:N6"/>
    <mergeCell ref="P6:P7"/>
    <mergeCell ref="Q6:S6"/>
    <mergeCell ref="T6:V6"/>
    <mergeCell ref="D4:D7"/>
    <mergeCell ref="B4:B7"/>
    <mergeCell ref="AN2:AT3"/>
    <mergeCell ref="AN4:AT4"/>
    <mergeCell ref="AN5:AT5"/>
    <mergeCell ref="AN6:AN7"/>
    <mergeCell ref="AO6:AQ6"/>
    <mergeCell ref="AR6:AT6"/>
    <mergeCell ref="P5:V5"/>
    <mergeCell ref="X5:AD5"/>
    <mergeCell ref="X39:X40"/>
    <mergeCell ref="AF2:AL3"/>
    <mergeCell ref="AF4:AL4"/>
    <mergeCell ref="AF5:AL5"/>
    <mergeCell ref="AF6:AF7"/>
    <mergeCell ref="AG6:AI6"/>
    <mergeCell ref="AJ6:AL6"/>
    <mergeCell ref="AF8:AF38"/>
    <mergeCell ref="AJ37:AL40"/>
    <mergeCell ref="AF39:AF40"/>
    <mergeCell ref="AN122:AN152"/>
    <mergeCell ref="AR151:AT154"/>
    <mergeCell ref="AN153:AN154"/>
    <mergeCell ref="AN156:AT156"/>
    <mergeCell ref="AN157:AN187"/>
    <mergeCell ref="AR186:AT189"/>
    <mergeCell ref="AN188:AN189"/>
    <mergeCell ref="AN8:AN38"/>
    <mergeCell ref="AR37:AT40"/>
    <mergeCell ref="AN39:AN40"/>
    <mergeCell ref="AO42:AR42"/>
    <mergeCell ref="AN121:AT121"/>
    <mergeCell ref="AV2:BB3"/>
    <mergeCell ref="AV4:BB4"/>
    <mergeCell ref="AV5:BB5"/>
    <mergeCell ref="AV6:AV7"/>
    <mergeCell ref="AW6:AY6"/>
    <mergeCell ref="AZ6:BB6"/>
    <mergeCell ref="AV8:AV38"/>
    <mergeCell ref="AZ37:BB40"/>
    <mergeCell ref="AV39:AV40"/>
    <mergeCell ref="AW42:AZ42"/>
    <mergeCell ref="AV121:BB121"/>
    <mergeCell ref="AV122:AV152"/>
    <mergeCell ref="AZ151:BB154"/>
    <mergeCell ref="AV153:AV154"/>
    <mergeCell ref="AV156:BB156"/>
    <mergeCell ref="AV157:AV187"/>
    <mergeCell ref="AZ186:BB189"/>
    <mergeCell ref="AV188:AV189"/>
    <mergeCell ref="BL2:BR3"/>
    <mergeCell ref="BL4:BR4"/>
    <mergeCell ref="BL5:BR5"/>
    <mergeCell ref="BL6:BL7"/>
    <mergeCell ref="BM6:BO6"/>
    <mergeCell ref="BP6:BR6"/>
    <mergeCell ref="BL8:BL38"/>
    <mergeCell ref="BP37:BR40"/>
    <mergeCell ref="BL39:BL40"/>
    <mergeCell ref="BM42:BP42"/>
    <mergeCell ref="BL121:BR121"/>
    <mergeCell ref="BL122:BL152"/>
    <mergeCell ref="BP151:BR154"/>
    <mergeCell ref="BL153:BL154"/>
    <mergeCell ref="BL156:BR156"/>
    <mergeCell ref="BL157:BL187"/>
    <mergeCell ref="BP186:BR189"/>
    <mergeCell ref="BL188:BL189"/>
    <mergeCell ref="BT2:BZ3"/>
    <mergeCell ref="BT4:BZ4"/>
    <mergeCell ref="BT5:BZ5"/>
    <mergeCell ref="BT6:BT7"/>
    <mergeCell ref="BU6:BW6"/>
    <mergeCell ref="BX6:BZ6"/>
    <mergeCell ref="BT8:BT38"/>
    <mergeCell ref="BX37:BZ40"/>
    <mergeCell ref="BT39:BT40"/>
    <mergeCell ref="BU42:BX42"/>
    <mergeCell ref="BT121:BZ121"/>
    <mergeCell ref="BT122:BT152"/>
    <mergeCell ref="BX151:BZ154"/>
    <mergeCell ref="BT153:BT154"/>
    <mergeCell ref="BT156:BZ156"/>
    <mergeCell ref="BT157:BT187"/>
    <mergeCell ref="BX186:BZ189"/>
    <mergeCell ref="BT188:BT189"/>
    <mergeCell ref="CJ2:CP3"/>
    <mergeCell ref="CJ4:CP4"/>
    <mergeCell ref="CJ5:CP5"/>
    <mergeCell ref="CJ6:CJ7"/>
    <mergeCell ref="CK6:CM6"/>
    <mergeCell ref="CN6:CP6"/>
    <mergeCell ref="CJ8:CJ38"/>
    <mergeCell ref="CN37:CP40"/>
    <mergeCell ref="CJ39:CJ40"/>
    <mergeCell ref="CK42:CN42"/>
    <mergeCell ref="CJ121:CP121"/>
    <mergeCell ref="CJ122:CJ152"/>
    <mergeCell ref="CN151:CP154"/>
    <mergeCell ref="CJ153:CJ154"/>
    <mergeCell ref="CJ156:CP156"/>
    <mergeCell ref="CJ157:CJ187"/>
    <mergeCell ref="CN186:CP189"/>
    <mergeCell ref="CJ188:CJ189"/>
    <mergeCell ref="CR2:CX3"/>
    <mergeCell ref="CR4:CX4"/>
    <mergeCell ref="CR5:CX5"/>
    <mergeCell ref="CR6:CR7"/>
    <mergeCell ref="CS6:CU6"/>
    <mergeCell ref="CV6:CX6"/>
    <mergeCell ref="CR8:CR38"/>
    <mergeCell ref="CV37:CX40"/>
    <mergeCell ref="CR39:CR40"/>
    <mergeCell ref="CS42:CV42"/>
    <mergeCell ref="CR121:CX121"/>
    <mergeCell ref="CR122:CR152"/>
    <mergeCell ref="CV151:CX154"/>
    <mergeCell ref="CR153:CR154"/>
    <mergeCell ref="CR156:CX156"/>
    <mergeCell ref="CR157:CR187"/>
    <mergeCell ref="CV186:CX189"/>
    <mergeCell ref="CR188:CR189"/>
    <mergeCell ref="DP2:DV3"/>
    <mergeCell ref="DP4:DV4"/>
    <mergeCell ref="DP5:DV5"/>
    <mergeCell ref="DP6:DP7"/>
    <mergeCell ref="DQ6:DS6"/>
    <mergeCell ref="DT6:DV6"/>
    <mergeCell ref="DP8:DP38"/>
    <mergeCell ref="DT37:DV40"/>
    <mergeCell ref="DP39:DP40"/>
    <mergeCell ref="DQ42:DT42"/>
    <mergeCell ref="DP121:DV121"/>
    <mergeCell ref="DP122:DP152"/>
    <mergeCell ref="DT151:DV154"/>
    <mergeCell ref="DP153:DP154"/>
    <mergeCell ref="DP156:DV156"/>
    <mergeCell ref="DP157:DP187"/>
    <mergeCell ref="DT186:DV189"/>
    <mergeCell ref="DP188:DP189"/>
    <mergeCell ref="DX2:ED3"/>
    <mergeCell ref="DX4:ED4"/>
    <mergeCell ref="DX5:ED5"/>
    <mergeCell ref="DX6:DX7"/>
    <mergeCell ref="DY6:EA6"/>
    <mergeCell ref="EB6:ED6"/>
    <mergeCell ref="DX8:DX38"/>
    <mergeCell ref="EB37:ED40"/>
    <mergeCell ref="DX39:DX40"/>
    <mergeCell ref="DY42:EB42"/>
    <mergeCell ref="DX121:ED121"/>
    <mergeCell ref="DX122:DX152"/>
    <mergeCell ref="EB151:ED154"/>
    <mergeCell ref="DX153:DX154"/>
    <mergeCell ref="DX156:ED156"/>
    <mergeCell ref="DX157:DX187"/>
    <mergeCell ref="EB186:ED189"/>
    <mergeCell ref="DX188:DX189"/>
  </mergeCells>
  <hyperlinks>
    <hyperlink ref="A1" location="INDICE!A1" display="REGRESAR" xr:uid="{00000000-0004-0000-2400-000000000000}"/>
  </hyperlinks>
  <pageMargins left="0.7" right="0.7" top="0.75" bottom="0.75" header="0.3" footer="0.3"/>
  <pageSetup scale="25" orientation="portrait" r:id="rId1"/>
  <colBreaks count="3" manualBreakCount="3">
    <brk id="84" max="188" man="1"/>
    <brk id="94" max="1048575" man="1"/>
    <brk id="102" max="1048575" man="1"/>
  </colBreaks>
  <drawing r:id="rId2"/>
  <legacyDrawing r:id="rId3"/>
  <picture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5"/>
  <dimension ref="A1:Q14"/>
  <sheetViews>
    <sheetView workbookViewId="0">
      <selection activeCell="A6" sqref="A6:B6"/>
    </sheetView>
  </sheetViews>
  <sheetFormatPr baseColWidth="10" defaultRowHeight="15" x14ac:dyDescent="0.25"/>
  <cols>
    <col min="1" max="1" width="16.7109375" customWidth="1"/>
  </cols>
  <sheetData>
    <row r="1" spans="1:17" ht="23.25" x14ac:dyDescent="0.35">
      <c r="A1" s="312" t="s">
        <v>65</v>
      </c>
      <c r="B1" s="485" t="s">
        <v>272</v>
      </c>
      <c r="C1" s="485"/>
      <c r="D1" s="485"/>
      <c r="E1" s="485"/>
      <c r="F1" s="485"/>
      <c r="G1" s="485"/>
      <c r="H1" s="485"/>
      <c r="I1" s="485"/>
      <c r="J1" s="485"/>
      <c r="K1" s="485"/>
      <c r="L1" s="485"/>
      <c r="M1" s="485"/>
    </row>
    <row r="3" spans="1:17" x14ac:dyDescent="0.25">
      <c r="C3" s="66">
        <v>44805</v>
      </c>
      <c r="D3" s="66">
        <v>44835</v>
      </c>
      <c r="E3" s="66">
        <v>44866</v>
      </c>
      <c r="F3" s="66">
        <v>44896</v>
      </c>
      <c r="G3" s="66">
        <v>44927</v>
      </c>
      <c r="H3" s="66">
        <v>44958</v>
      </c>
      <c r="I3" s="66">
        <v>44986</v>
      </c>
      <c r="J3" s="66">
        <v>45017</v>
      </c>
      <c r="K3" s="66">
        <v>45047</v>
      </c>
      <c r="L3" s="66">
        <v>45078</v>
      </c>
      <c r="M3" s="66">
        <v>45108</v>
      </c>
      <c r="N3" s="66">
        <v>45139</v>
      </c>
      <c r="O3" s="66">
        <v>45170</v>
      </c>
      <c r="P3" s="66">
        <v>45200</v>
      </c>
      <c r="Q3" s="66">
        <v>45231</v>
      </c>
    </row>
    <row r="4" spans="1:17" x14ac:dyDescent="0.25">
      <c r="A4" s="619" t="s">
        <v>121</v>
      </c>
      <c r="B4" s="325" t="s">
        <v>271</v>
      </c>
      <c r="C4" s="67">
        <f>+Distribución!L11</f>
        <v>314.85679895590903</v>
      </c>
      <c r="D4" s="67">
        <f>+Distribución!T11</f>
        <v>304.21860618699498</v>
      </c>
      <c r="E4" s="67"/>
      <c r="F4" s="67"/>
      <c r="G4" s="67"/>
      <c r="H4" s="67"/>
      <c r="I4" s="67"/>
      <c r="J4" s="67"/>
      <c r="K4" s="67"/>
      <c r="L4" s="67"/>
      <c r="M4" s="67"/>
      <c r="N4" s="67"/>
      <c r="O4" s="67"/>
      <c r="P4" s="67"/>
      <c r="Q4" s="67"/>
    </row>
    <row r="5" spans="1:17" x14ac:dyDescent="0.25">
      <c r="A5" s="619"/>
      <c r="B5" s="325" t="s">
        <v>270</v>
      </c>
      <c r="C5" s="314">
        <v>314.85679895590903</v>
      </c>
      <c r="D5" s="67">
        <f>+Distribución!AB11</f>
        <v>303.00203910616699</v>
      </c>
      <c r="E5" s="67">
        <f>+Distribución!AJ11</f>
        <v>305.30573295618399</v>
      </c>
      <c r="F5" s="67">
        <v>307.60601214366301</v>
      </c>
      <c r="G5" s="67">
        <v>289.27469750544998</v>
      </c>
      <c r="H5" s="67">
        <v>294.99445682160399</v>
      </c>
      <c r="I5" s="67">
        <v>315.33621154186199</v>
      </c>
      <c r="J5" s="67">
        <v>315.25500785055402</v>
      </c>
      <c r="K5" s="395">
        <v>300.59380382682099</v>
      </c>
      <c r="L5" s="395">
        <v>290.15034400535302</v>
      </c>
      <c r="M5" s="395">
        <v>300.03825872679801</v>
      </c>
      <c r="N5" s="395">
        <v>299.02210028046301</v>
      </c>
      <c r="O5" s="395">
        <v>287.59994630049999</v>
      </c>
      <c r="P5" s="395">
        <v>286.78962383747398</v>
      </c>
      <c r="Q5" s="395">
        <v>298.08349306906098</v>
      </c>
    </row>
    <row r="6" spans="1:17" x14ac:dyDescent="0.25">
      <c r="A6" s="2"/>
      <c r="B6" s="2"/>
      <c r="K6" s="396"/>
      <c r="L6" s="396"/>
      <c r="M6" s="396"/>
      <c r="N6" s="396"/>
      <c r="O6" s="396"/>
      <c r="P6" s="396"/>
      <c r="Q6" s="396"/>
    </row>
    <row r="7" spans="1:17" x14ac:dyDescent="0.25">
      <c r="A7" s="619" t="s">
        <v>119</v>
      </c>
      <c r="B7" s="325" t="s">
        <v>271</v>
      </c>
      <c r="C7" s="67">
        <f>+Distribución!L19</f>
        <v>270.77573770503199</v>
      </c>
      <c r="D7" s="67">
        <f>+Distribución!T19</f>
        <v>278.91866351652999</v>
      </c>
      <c r="E7" s="67"/>
      <c r="F7" s="67"/>
      <c r="G7" s="67"/>
      <c r="H7" s="67"/>
      <c r="I7" s="67"/>
      <c r="J7" s="67"/>
      <c r="K7" s="395"/>
      <c r="L7" s="395"/>
      <c r="M7" s="395"/>
      <c r="N7" s="395"/>
      <c r="O7" s="395"/>
      <c r="P7" s="395"/>
      <c r="Q7" s="395"/>
    </row>
    <row r="8" spans="1:17" x14ac:dyDescent="0.25">
      <c r="A8" s="619"/>
      <c r="B8" s="325" t="s">
        <v>270</v>
      </c>
      <c r="C8" s="314">
        <v>270.77573770503199</v>
      </c>
      <c r="D8" s="67">
        <f>+Distribución!AB19</f>
        <v>263.03372975120197</v>
      </c>
      <c r="E8" s="67">
        <f>+Distribución!AJ19</f>
        <v>270.16759647002601</v>
      </c>
      <c r="F8" s="67">
        <v>271.49223952911899</v>
      </c>
      <c r="G8" s="67">
        <v>268.31979965189799</v>
      </c>
      <c r="H8" s="67">
        <v>276.70011712763801</v>
      </c>
      <c r="I8" s="67">
        <v>279.31345869137198</v>
      </c>
      <c r="J8" s="67">
        <v>266.48130742213402</v>
      </c>
      <c r="K8" s="395">
        <v>262.11581442849598</v>
      </c>
      <c r="L8" s="395">
        <v>263.88393237386299</v>
      </c>
      <c r="M8" s="395">
        <v>267.65674164925298</v>
      </c>
      <c r="N8" s="395">
        <v>259.74588166671498</v>
      </c>
      <c r="O8" s="395">
        <v>258.13006534212502</v>
      </c>
      <c r="P8" s="395">
        <v>277.34301907370298</v>
      </c>
      <c r="Q8" s="395">
        <v>276.74700237136602</v>
      </c>
    </row>
    <row r="9" spans="1:17" x14ac:dyDescent="0.25">
      <c r="A9" s="2"/>
      <c r="B9" s="2"/>
      <c r="K9" s="396"/>
      <c r="L9" s="396"/>
      <c r="M9" s="396"/>
      <c r="N9" s="396"/>
      <c r="O9" s="396"/>
      <c r="P9" s="396"/>
      <c r="Q9" s="396"/>
    </row>
    <row r="10" spans="1:17" x14ac:dyDescent="0.25">
      <c r="A10" s="619" t="s">
        <v>122</v>
      </c>
      <c r="B10" s="325" t="s">
        <v>271</v>
      </c>
      <c r="C10" s="67">
        <f>+Distribución!L26</f>
        <v>259.87836188394499</v>
      </c>
      <c r="D10" s="67">
        <f>+Distribución!T26</f>
        <v>259.87836188394499</v>
      </c>
      <c r="E10" s="67"/>
      <c r="F10" s="67"/>
      <c r="G10" s="67"/>
      <c r="H10" s="67"/>
      <c r="I10" s="67"/>
      <c r="J10" s="67"/>
      <c r="K10" s="395"/>
      <c r="L10" s="395"/>
      <c r="M10" s="395"/>
      <c r="N10" s="395"/>
      <c r="O10" s="395"/>
      <c r="P10" s="395"/>
      <c r="Q10" s="395"/>
    </row>
    <row r="11" spans="1:17" x14ac:dyDescent="0.25">
      <c r="A11" s="619"/>
      <c r="B11" s="325" t="s">
        <v>270</v>
      </c>
      <c r="C11" s="314">
        <v>259.87836188394499</v>
      </c>
      <c r="D11" s="67">
        <f>+Distribución!AB26</f>
        <v>251.483003085756</v>
      </c>
      <c r="E11" s="67">
        <f>+Distribución!AJ26</f>
        <v>258.42640826072699</v>
      </c>
      <c r="F11" s="67">
        <v>241.93571</v>
      </c>
      <c r="G11" s="67">
        <v>244.90431282057901</v>
      </c>
      <c r="H11" s="67">
        <v>248.755771513008</v>
      </c>
      <c r="I11" s="67">
        <v>265.99418651899401</v>
      </c>
      <c r="J11" s="67">
        <v>263.17768120407698</v>
      </c>
      <c r="K11" s="395">
        <v>253.40091514906501</v>
      </c>
      <c r="L11" s="395">
        <v>254.33046851468399</v>
      </c>
      <c r="M11" s="395">
        <v>258.28024712613802</v>
      </c>
      <c r="N11" s="395">
        <v>252.14284151762001</v>
      </c>
      <c r="O11" s="395">
        <v>250.007054705895</v>
      </c>
      <c r="P11" s="395">
        <v>263.05482470715498</v>
      </c>
      <c r="Q11" s="395">
        <v>261.68180575081601</v>
      </c>
    </row>
    <row r="12" spans="1:17" x14ac:dyDescent="0.25">
      <c r="A12" s="2"/>
      <c r="B12" s="2"/>
      <c r="K12" s="396"/>
      <c r="L12" s="396"/>
      <c r="M12" s="396"/>
      <c r="N12" s="396"/>
      <c r="O12" s="396"/>
      <c r="P12" s="396"/>
      <c r="Q12" s="396"/>
    </row>
    <row r="13" spans="1:17" x14ac:dyDescent="0.25">
      <c r="A13" s="619" t="s">
        <v>123</v>
      </c>
      <c r="B13" s="325" t="s">
        <v>271</v>
      </c>
      <c r="C13" s="67">
        <f>+Distribución!L33</f>
        <v>306.795723944119</v>
      </c>
      <c r="D13" s="67">
        <f>+Distribución!T33</f>
        <v>308.62681930985798</v>
      </c>
      <c r="E13" s="67"/>
      <c r="F13" s="67"/>
      <c r="G13" s="67"/>
      <c r="H13" s="67"/>
      <c r="I13" s="67"/>
      <c r="J13" s="67"/>
      <c r="K13" s="395"/>
      <c r="L13" s="395"/>
      <c r="M13" s="395"/>
      <c r="N13" s="395"/>
      <c r="O13" s="395"/>
      <c r="P13" s="395"/>
      <c r="Q13" s="395"/>
    </row>
    <row r="14" spans="1:17" x14ac:dyDescent="0.25">
      <c r="A14" s="619"/>
      <c r="B14" s="325" t="s">
        <v>270</v>
      </c>
      <c r="C14" s="314">
        <v>306.795723944119</v>
      </c>
      <c r="D14" s="67">
        <f>+Distribución!AB33</f>
        <v>305.38060216829501</v>
      </c>
      <c r="E14" s="67">
        <f>+Distribución!AJ33</f>
        <v>299.89280255693501</v>
      </c>
      <c r="F14" s="67">
        <v>305.12960977492202</v>
      </c>
      <c r="G14" s="67">
        <v>297.05294573708801</v>
      </c>
      <c r="H14" s="67">
        <v>297.04940485099303</v>
      </c>
      <c r="I14" s="67">
        <v>294.52007340809701</v>
      </c>
      <c r="J14" s="67">
        <v>287.26358564057603</v>
      </c>
      <c r="K14" s="395">
        <v>285.14313470253802</v>
      </c>
      <c r="L14" s="395">
        <v>242.597800826368</v>
      </c>
      <c r="M14" s="395">
        <v>243.34892510445999</v>
      </c>
      <c r="N14" s="395">
        <v>241.36492769679501</v>
      </c>
      <c r="O14" s="395">
        <v>236.10903287343001</v>
      </c>
      <c r="P14" s="395">
        <v>238.78882883670599</v>
      </c>
      <c r="Q14" s="395">
        <v>265.01788053475099</v>
      </c>
    </row>
  </sheetData>
  <mergeCells count="5">
    <mergeCell ref="B1:M1"/>
    <mergeCell ref="A4:A5"/>
    <mergeCell ref="A7:A8"/>
    <mergeCell ref="A10:A11"/>
    <mergeCell ref="A13:A14"/>
  </mergeCells>
  <hyperlinks>
    <hyperlink ref="A1" location="INDICE!A1" display="REGRESAR" xr:uid="{00000000-0004-0000-2500-000000000000}"/>
  </hyperlinks>
  <pageMargins left="0.7" right="0.7" top="0.75" bottom="0.75" header="0.3" footer="0.3"/>
  <pageSetup paperSize="119" scale="45" orientation="portrait" horizontalDpi="1200" verticalDpi="1200" r:id="rId1"/>
  <drawing r:id="rId2"/>
  <pictur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8"/>
  <dimension ref="A1:E33"/>
  <sheetViews>
    <sheetView workbookViewId="0">
      <selection activeCell="A6" sqref="A6:B6"/>
    </sheetView>
  </sheetViews>
  <sheetFormatPr baseColWidth="10" defaultRowHeight="15" x14ac:dyDescent="0.25"/>
  <cols>
    <col min="1" max="1" width="20.42578125" customWidth="1"/>
    <col min="2" max="2" width="42.5703125" customWidth="1"/>
    <col min="3" max="3" width="19.42578125" customWidth="1"/>
    <col min="4" max="4" width="37.140625" customWidth="1"/>
    <col min="5" max="5" width="12" customWidth="1"/>
    <col min="6" max="6" width="13.28515625" customWidth="1"/>
  </cols>
  <sheetData>
    <row r="1" spans="1:5" ht="24" thickBot="1" x14ac:dyDescent="0.4">
      <c r="A1" s="312" t="s">
        <v>65</v>
      </c>
      <c r="B1" s="620" t="s">
        <v>316</v>
      </c>
      <c r="C1" s="621"/>
      <c r="D1" s="621"/>
      <c r="E1" s="622"/>
    </row>
    <row r="3" spans="1:5" x14ac:dyDescent="0.25">
      <c r="A3" s="1" t="s">
        <v>307</v>
      </c>
      <c r="B3" s="1" t="s">
        <v>308</v>
      </c>
      <c r="C3" s="1" t="s">
        <v>309</v>
      </c>
      <c r="D3" s="1" t="s">
        <v>310</v>
      </c>
      <c r="E3" s="1" t="s">
        <v>311</v>
      </c>
    </row>
    <row r="4" spans="1:5" x14ac:dyDescent="0.25">
      <c r="A4" s="32">
        <v>500</v>
      </c>
      <c r="B4" s="32" t="s">
        <v>37</v>
      </c>
      <c r="C4" s="32">
        <v>158</v>
      </c>
      <c r="D4" s="32" t="s">
        <v>61</v>
      </c>
      <c r="E4" s="392">
        <v>0.44631999999999999</v>
      </c>
    </row>
    <row r="5" spans="1:5" x14ac:dyDescent="0.25">
      <c r="A5" s="32">
        <v>502</v>
      </c>
      <c r="B5" s="32" t="s">
        <v>29</v>
      </c>
      <c r="C5" s="32">
        <v>162</v>
      </c>
      <c r="D5" s="32" t="s">
        <v>50</v>
      </c>
      <c r="E5" s="392">
        <v>0.56361676279999995</v>
      </c>
    </row>
    <row r="6" spans="1:5" x14ac:dyDescent="0.25">
      <c r="A6" s="32">
        <v>520</v>
      </c>
      <c r="B6" s="32" t="s">
        <v>35</v>
      </c>
      <c r="C6" s="32">
        <v>173</v>
      </c>
      <c r="D6" s="32" t="s">
        <v>15</v>
      </c>
      <c r="E6" s="392">
        <v>0.25969999999999999</v>
      </c>
    </row>
    <row r="7" spans="1:5" x14ac:dyDescent="0.25">
      <c r="A7" s="32">
        <v>523</v>
      </c>
      <c r="B7" s="32" t="s">
        <v>30</v>
      </c>
      <c r="C7" s="32">
        <v>164</v>
      </c>
      <c r="D7" s="32" t="s">
        <v>60</v>
      </c>
      <c r="E7" s="392">
        <v>0.78465884100000005</v>
      </c>
    </row>
    <row r="8" spans="1:5" x14ac:dyDescent="0.25">
      <c r="A8" s="32">
        <v>524</v>
      </c>
      <c r="B8" s="32" t="s">
        <v>27</v>
      </c>
      <c r="C8" s="32">
        <v>160</v>
      </c>
      <c r="D8" s="32" t="s">
        <v>48</v>
      </c>
      <c r="E8" s="392">
        <v>0.74477274159999995</v>
      </c>
    </row>
    <row r="9" spans="1:5" x14ac:dyDescent="0.25">
      <c r="A9" s="32">
        <v>536</v>
      </c>
      <c r="B9" s="32" t="s">
        <v>21</v>
      </c>
      <c r="C9" s="32">
        <v>169</v>
      </c>
      <c r="D9" s="32" t="s">
        <v>20</v>
      </c>
      <c r="E9" s="392">
        <v>0.60302123549999997</v>
      </c>
    </row>
    <row r="10" spans="1:5" x14ac:dyDescent="0.25">
      <c r="A10" s="32">
        <v>536</v>
      </c>
      <c r="B10" s="32" t="s">
        <v>21</v>
      </c>
      <c r="C10" s="32">
        <v>561</v>
      </c>
      <c r="D10" s="32" t="s">
        <v>313</v>
      </c>
      <c r="E10" s="392">
        <v>0.68265656289999999</v>
      </c>
    </row>
    <row r="11" spans="1:5" x14ac:dyDescent="0.25">
      <c r="A11" s="32">
        <v>564</v>
      </c>
      <c r="B11" s="32" t="s">
        <v>31</v>
      </c>
      <c r="C11" s="32">
        <v>704</v>
      </c>
      <c r="D11" s="32" t="s">
        <v>314</v>
      </c>
      <c r="E11" s="392">
        <v>0.81162083269999996</v>
      </c>
    </row>
    <row r="12" spans="1:5" x14ac:dyDescent="0.25">
      <c r="A12" s="32">
        <v>597</v>
      </c>
      <c r="B12" s="32" t="s">
        <v>150</v>
      </c>
      <c r="C12" s="32">
        <v>176</v>
      </c>
      <c r="D12" s="32" t="s">
        <v>110</v>
      </c>
      <c r="E12" s="392">
        <v>0.8528</v>
      </c>
    </row>
    <row r="13" spans="1:5" x14ac:dyDescent="0.25">
      <c r="A13" s="32">
        <v>599</v>
      </c>
      <c r="B13" s="32" t="s">
        <v>38</v>
      </c>
      <c r="C13" s="32">
        <v>159</v>
      </c>
      <c r="D13" s="32" t="s">
        <v>54</v>
      </c>
      <c r="E13" s="392">
        <v>0.56846940859999995</v>
      </c>
    </row>
    <row r="14" spans="1:5" x14ac:dyDescent="0.25">
      <c r="A14" s="32">
        <v>600</v>
      </c>
      <c r="B14" s="32" t="s">
        <v>43</v>
      </c>
      <c r="C14" s="32">
        <v>175</v>
      </c>
      <c r="D14" s="32" t="s">
        <v>18</v>
      </c>
      <c r="E14" s="392">
        <v>0.68050657560000005</v>
      </c>
    </row>
    <row r="15" spans="1:5" x14ac:dyDescent="0.25">
      <c r="A15" s="32">
        <v>604</v>
      </c>
      <c r="B15" s="32" t="s">
        <v>28</v>
      </c>
      <c r="C15" s="32">
        <v>161</v>
      </c>
      <c r="D15" s="32" t="s">
        <v>49</v>
      </c>
      <c r="E15" s="392">
        <v>0.66995030200000005</v>
      </c>
    </row>
    <row r="16" spans="1:5" x14ac:dyDescent="0.25">
      <c r="A16" s="32">
        <v>637</v>
      </c>
      <c r="B16" s="32" t="s">
        <v>33</v>
      </c>
      <c r="C16" s="32">
        <v>166</v>
      </c>
      <c r="D16" s="32" t="s">
        <v>19</v>
      </c>
      <c r="E16" s="392">
        <v>0.83903978400000001</v>
      </c>
    </row>
    <row r="17" spans="1:5" x14ac:dyDescent="0.25">
      <c r="A17" s="32">
        <v>694</v>
      </c>
      <c r="B17" s="32" t="s">
        <v>36</v>
      </c>
      <c r="C17" s="32">
        <v>301</v>
      </c>
      <c r="D17" s="32" t="s">
        <v>411</v>
      </c>
      <c r="E17" s="392">
        <v>0.85765000000000002</v>
      </c>
    </row>
    <row r="18" spans="1:5" x14ac:dyDescent="0.25">
      <c r="A18" s="32">
        <v>1014</v>
      </c>
      <c r="B18" s="32" t="s">
        <v>39</v>
      </c>
      <c r="C18" s="32">
        <v>170</v>
      </c>
      <c r="D18" s="32" t="s">
        <v>17</v>
      </c>
      <c r="E18" s="392">
        <v>0.62434389990000005</v>
      </c>
    </row>
    <row r="19" spans="1:5" x14ac:dyDescent="0.25">
      <c r="A19" s="32">
        <v>1032</v>
      </c>
      <c r="B19" s="32" t="s">
        <v>42</v>
      </c>
      <c r="C19" s="32">
        <v>171</v>
      </c>
      <c r="D19" s="32" t="s">
        <v>62</v>
      </c>
      <c r="E19" s="392">
        <v>0.4569442259</v>
      </c>
    </row>
    <row r="20" spans="1:5" x14ac:dyDescent="0.25">
      <c r="A20" s="32">
        <v>1737</v>
      </c>
      <c r="B20" s="32" t="s">
        <v>22</v>
      </c>
      <c r="C20" s="32">
        <v>303</v>
      </c>
      <c r="D20" s="32" t="s">
        <v>23</v>
      </c>
      <c r="E20" s="392">
        <v>0.91508999999999996</v>
      </c>
    </row>
    <row r="21" spans="1:5" x14ac:dyDescent="0.25">
      <c r="A21" s="32">
        <v>1846</v>
      </c>
      <c r="B21" s="32" t="s">
        <v>45</v>
      </c>
      <c r="C21" s="32">
        <v>481</v>
      </c>
      <c r="D21" s="32" t="s">
        <v>57</v>
      </c>
      <c r="E21" s="392">
        <v>0.2106813085</v>
      </c>
    </row>
    <row r="22" spans="1:5" x14ac:dyDescent="0.25">
      <c r="A22" s="32">
        <v>2016</v>
      </c>
      <c r="B22" s="32" t="s">
        <v>44</v>
      </c>
      <c r="C22" s="32">
        <v>461</v>
      </c>
      <c r="D22" s="32" t="s">
        <v>56</v>
      </c>
      <c r="E22" s="392">
        <v>0.78188764759999996</v>
      </c>
    </row>
    <row r="23" spans="1:5" x14ac:dyDescent="0.25">
      <c r="A23" s="32">
        <v>2073</v>
      </c>
      <c r="B23" s="32" t="s">
        <v>64</v>
      </c>
      <c r="C23" s="32">
        <v>163</v>
      </c>
      <c r="D23" s="32" t="s">
        <v>51</v>
      </c>
      <c r="E23" s="392">
        <v>0.87804099999999996</v>
      </c>
    </row>
    <row r="24" spans="1:5" x14ac:dyDescent="0.25">
      <c r="A24" s="32">
        <v>2073</v>
      </c>
      <c r="B24" s="32" t="s">
        <v>63</v>
      </c>
      <c r="C24" s="32">
        <v>168</v>
      </c>
      <c r="D24" s="32" t="s">
        <v>52</v>
      </c>
      <c r="E24" s="392">
        <v>0.88695500000000005</v>
      </c>
    </row>
    <row r="25" spans="1:5" x14ac:dyDescent="0.25">
      <c r="A25" s="32">
        <v>2371</v>
      </c>
      <c r="B25" s="32" t="s">
        <v>46</v>
      </c>
      <c r="C25" s="32">
        <v>601</v>
      </c>
      <c r="D25" s="32" t="s">
        <v>58</v>
      </c>
      <c r="E25" s="392">
        <v>0.14806544629999999</v>
      </c>
    </row>
    <row r="26" spans="1:5" x14ac:dyDescent="0.25">
      <c r="A26" s="32">
        <v>2438</v>
      </c>
      <c r="B26" s="32" t="s">
        <v>32</v>
      </c>
      <c r="C26" s="32">
        <v>165</v>
      </c>
      <c r="D26" s="32" t="s">
        <v>312</v>
      </c>
      <c r="E26" s="392">
        <v>0.82129099999999999</v>
      </c>
    </row>
    <row r="27" spans="1:5" x14ac:dyDescent="0.25">
      <c r="A27" s="32">
        <v>3076</v>
      </c>
      <c r="B27" s="32" t="s">
        <v>41</v>
      </c>
      <c r="C27" s="32">
        <v>681</v>
      </c>
      <c r="D27" s="32" t="s">
        <v>24</v>
      </c>
      <c r="E27" s="392">
        <v>3.6578428000000003E-2</v>
      </c>
    </row>
    <row r="28" spans="1:5" x14ac:dyDescent="0.25">
      <c r="A28" s="32">
        <v>3226</v>
      </c>
      <c r="B28" s="32" t="s">
        <v>40</v>
      </c>
      <c r="C28" s="32">
        <v>157</v>
      </c>
      <c r="D28" s="32" t="s">
        <v>16</v>
      </c>
      <c r="E28" s="392">
        <v>0.38131691559999997</v>
      </c>
    </row>
    <row r="29" spans="1:5" x14ac:dyDescent="0.25">
      <c r="A29" s="32">
        <v>3370</v>
      </c>
      <c r="B29" s="32" t="s">
        <v>47</v>
      </c>
      <c r="C29" s="32">
        <v>703</v>
      </c>
      <c r="D29" s="32" t="s">
        <v>59</v>
      </c>
      <c r="E29" s="392">
        <v>0.44631118800000003</v>
      </c>
    </row>
    <row r="30" spans="1:5" x14ac:dyDescent="0.25">
      <c r="A30" s="32">
        <v>23442</v>
      </c>
      <c r="B30" s="32" t="s">
        <v>34</v>
      </c>
      <c r="C30" s="32">
        <v>172</v>
      </c>
      <c r="D30" s="32" t="s">
        <v>53</v>
      </c>
      <c r="E30" s="392">
        <v>0.52238729760000002</v>
      </c>
    </row>
    <row r="31" spans="1:5" x14ac:dyDescent="0.25">
      <c r="A31" s="32">
        <v>48305</v>
      </c>
      <c r="B31" s="32" t="s">
        <v>117</v>
      </c>
      <c r="C31" s="32">
        <v>443</v>
      </c>
      <c r="D31" s="32" t="s">
        <v>254</v>
      </c>
      <c r="E31" s="392">
        <v>0.74734904400000002</v>
      </c>
    </row>
    <row r="32" spans="1:5" x14ac:dyDescent="0.25">
      <c r="A32" s="32">
        <v>48307</v>
      </c>
      <c r="B32" s="32" t="s">
        <v>116</v>
      </c>
      <c r="C32" s="32">
        <v>444</v>
      </c>
      <c r="D32" s="32" t="s">
        <v>315</v>
      </c>
      <c r="E32" s="392">
        <v>0.74734904349999998</v>
      </c>
    </row>
    <row r="33" spans="1:5" x14ac:dyDescent="0.25">
      <c r="A33" s="623" t="s">
        <v>317</v>
      </c>
      <c r="B33" s="623"/>
      <c r="C33" s="623"/>
      <c r="D33" s="623"/>
      <c r="E33" s="623"/>
    </row>
  </sheetData>
  <mergeCells count="2">
    <mergeCell ref="B1:E1"/>
    <mergeCell ref="A33:E33"/>
  </mergeCells>
  <conditionalFormatting sqref="A1:B1 F1:YX1 A2:YX32 A33 F33:YX33 A34:YX1048576">
    <cfRule type="expression" dxfId="0" priority="75">
      <formula>ROW()=CELL("FILA")</formula>
    </cfRule>
  </conditionalFormatting>
  <hyperlinks>
    <hyperlink ref="A1" location="INDICE!A1" display="REGRESAR" xr:uid="{00000000-0004-0000-2600-000000000000}"/>
  </hyperlinks>
  <pageMargins left="0.7" right="0.7" top="0.75" bottom="0.75" header="0.3" footer="0.3"/>
  <pageSetup scale="55" orientation="portrait" r:id="rId1"/>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BI43"/>
  <sheetViews>
    <sheetView showGridLines="0" view="pageBreakPreview" topLeftCell="H4" zoomScale="80" zoomScaleNormal="100" zoomScaleSheetLayoutView="80" workbookViewId="0">
      <selection activeCell="AA26" sqref="AA26:AI27"/>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8554687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124</v>
      </c>
      <c r="D2" s="17"/>
      <c r="E2" s="17"/>
      <c r="F2" s="17"/>
      <c r="G2" s="17"/>
      <c r="H2" s="17"/>
      <c r="I2" s="8"/>
      <c r="K2" s="17"/>
      <c r="L2" s="38"/>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C3" s="17" t="s">
        <v>15</v>
      </c>
      <c r="D3" s="17"/>
      <c r="E3" s="17"/>
      <c r="F3" s="17"/>
      <c r="G3" s="17"/>
      <c r="H3" s="17"/>
      <c r="I3" s="8"/>
      <c r="K3" s="17"/>
      <c r="L3" s="38"/>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91"/>
      <c r="B4" s="491"/>
      <c r="C4" s="491"/>
      <c r="D4" s="491"/>
      <c r="E4" s="491"/>
      <c r="F4" s="491"/>
      <c r="G4" s="491"/>
      <c r="H4" s="491"/>
      <c r="I4" s="491"/>
      <c r="J4" s="491"/>
      <c r="K4" s="49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377.76</v>
      </c>
      <c r="E7" s="4">
        <v>57.43</v>
      </c>
      <c r="F7" s="4">
        <v>71.400000000000006</v>
      </c>
      <c r="G7" s="4">
        <v>282.04000000000002</v>
      </c>
      <c r="H7" s="4">
        <v>214.07000000000002</v>
      </c>
      <c r="I7" s="4">
        <v>5.75</v>
      </c>
      <c r="J7" s="4">
        <v>1008.46</v>
      </c>
      <c r="K7" s="4"/>
      <c r="L7" s="38"/>
      <c r="M7" s="4">
        <v>47.964490518289836</v>
      </c>
      <c r="N7" s="38"/>
      <c r="O7" s="38"/>
      <c r="P7" s="49" t="s">
        <v>379</v>
      </c>
      <c r="Q7" s="32">
        <v>2024</v>
      </c>
      <c r="R7" s="32">
        <v>3</v>
      </c>
      <c r="S7" s="4">
        <v>403.7</v>
      </c>
      <c r="T7" s="4">
        <v>504.62</v>
      </c>
      <c r="U7" s="4">
        <v>857.19</v>
      </c>
      <c r="V7" s="4">
        <v>1008.46</v>
      </c>
      <c r="W7" s="4">
        <v>1210.1500000000001</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376.93</v>
      </c>
      <c r="E8" s="4">
        <v>54.27</v>
      </c>
      <c r="F8" s="4">
        <v>71.78</v>
      </c>
      <c r="G8" s="4">
        <v>254.7</v>
      </c>
      <c r="H8" s="4">
        <v>204.01</v>
      </c>
      <c r="I8" s="4">
        <v>8.1199999999999992</v>
      </c>
      <c r="J8" s="4">
        <v>969.81</v>
      </c>
      <c r="K8" s="4"/>
      <c r="L8" s="38"/>
      <c r="M8" s="4">
        <v>43.112831648851639</v>
      </c>
      <c r="N8" s="38"/>
      <c r="O8" s="38"/>
      <c r="P8" s="49" t="s">
        <v>382</v>
      </c>
      <c r="Q8" s="32">
        <v>2024</v>
      </c>
      <c r="R8" s="32">
        <v>4</v>
      </c>
      <c r="S8" s="4">
        <v>406.54</v>
      </c>
      <c r="T8" s="4">
        <v>508.18</v>
      </c>
      <c r="U8" s="4">
        <v>824.34</v>
      </c>
      <c r="V8" s="4">
        <v>969.81</v>
      </c>
      <c r="W8" s="4">
        <v>1163.77</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369.75</v>
      </c>
      <c r="E9" s="4">
        <v>47.96</v>
      </c>
      <c r="F9" s="4">
        <v>68.87</v>
      </c>
      <c r="G9" s="4">
        <v>251.44</v>
      </c>
      <c r="H9" s="4">
        <v>218.74</v>
      </c>
      <c r="I9" s="4">
        <v>44.14</v>
      </c>
      <c r="J9" s="4">
        <v>1000.9</v>
      </c>
      <c r="K9" s="4"/>
      <c r="L9" s="38"/>
      <c r="M9" s="4">
        <v>46.406355349951909</v>
      </c>
      <c r="N9" s="38"/>
      <c r="O9" s="38"/>
      <c r="P9" s="49" t="s">
        <v>385</v>
      </c>
      <c r="Q9" s="32">
        <v>2024</v>
      </c>
      <c r="R9" s="32">
        <v>5</v>
      </c>
      <c r="S9" s="4">
        <v>408.95</v>
      </c>
      <c r="T9" s="4">
        <v>511.19</v>
      </c>
      <c r="U9" s="4">
        <v>850.76</v>
      </c>
      <c r="V9" s="4">
        <v>1000.9</v>
      </c>
      <c r="W9" s="4">
        <v>1201.08</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303.20999999999998</v>
      </c>
      <c r="E10" s="4">
        <v>52.84</v>
      </c>
      <c r="F10" s="4">
        <v>59.77</v>
      </c>
      <c r="G10" s="4">
        <v>260.81</v>
      </c>
      <c r="H10" s="4">
        <v>212.54000000000002</v>
      </c>
      <c r="I10" s="4">
        <v>26.87</v>
      </c>
      <c r="J10" s="4">
        <v>916.04</v>
      </c>
      <c r="K10" s="4"/>
      <c r="L10" s="38"/>
      <c r="M10" s="4">
        <v>43.684996918809837</v>
      </c>
      <c r="N10" s="38"/>
      <c r="O10" s="38"/>
      <c r="P10" s="49" t="s">
        <v>387</v>
      </c>
      <c r="Q10" s="32">
        <v>2024</v>
      </c>
      <c r="R10" s="32">
        <v>6</v>
      </c>
      <c r="S10" s="4">
        <v>410.68</v>
      </c>
      <c r="T10" s="4">
        <v>513.35</v>
      </c>
      <c r="U10" s="4">
        <v>778.64</v>
      </c>
      <c r="V10" s="4">
        <v>916.04</v>
      </c>
      <c r="W10" s="4">
        <v>1099.2479999999998</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306.43</v>
      </c>
      <c r="E11" s="4">
        <v>55.93</v>
      </c>
      <c r="F11" s="4">
        <v>59.72</v>
      </c>
      <c r="G11" s="4">
        <v>264.36</v>
      </c>
      <c r="H11" s="4">
        <v>206.67000000000002</v>
      </c>
      <c r="I11" s="4">
        <v>30.57</v>
      </c>
      <c r="J11" s="4">
        <v>923.68</v>
      </c>
      <c r="K11" s="4"/>
      <c r="L11" s="38"/>
      <c r="M11" s="4">
        <v>44.02</v>
      </c>
      <c r="N11" s="38"/>
      <c r="O11" s="38"/>
      <c r="P11" s="49" t="s">
        <v>391</v>
      </c>
      <c r="Q11" s="32">
        <v>2024</v>
      </c>
      <c r="R11" s="32">
        <v>7</v>
      </c>
      <c r="S11" s="4">
        <v>412</v>
      </c>
      <c r="T11" s="4">
        <v>515</v>
      </c>
      <c r="U11" s="4">
        <v>785.13</v>
      </c>
      <c r="V11" s="4">
        <v>923.68</v>
      </c>
      <c r="W11" s="4">
        <v>1108.42</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306.2</v>
      </c>
      <c r="E12" s="4">
        <v>57.14</v>
      </c>
      <c r="F12" s="4">
        <v>60.24</v>
      </c>
      <c r="G12" s="4">
        <v>261.35000000000002</v>
      </c>
      <c r="H12" s="4">
        <v>206.12</v>
      </c>
      <c r="I12" s="4">
        <v>34.619999999999997</v>
      </c>
      <c r="J12" s="4">
        <v>925.68</v>
      </c>
      <c r="K12" s="4"/>
      <c r="L12" s="38"/>
      <c r="M12" s="4">
        <v>42.43</v>
      </c>
      <c r="N12" s="38"/>
      <c r="O12" s="38"/>
      <c r="P12" s="49" t="s">
        <v>397</v>
      </c>
      <c r="Q12" s="32">
        <v>2024</v>
      </c>
      <c r="R12" s="32">
        <v>8</v>
      </c>
      <c r="S12" s="4">
        <v>412.83</v>
      </c>
      <c r="T12" s="4">
        <v>516.04</v>
      </c>
      <c r="U12" s="4">
        <v>786.83</v>
      </c>
      <c r="V12" s="4">
        <v>925.68</v>
      </c>
      <c r="W12" s="4">
        <v>1110.82</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303.40253999999999</v>
      </c>
      <c r="E13" s="4">
        <v>48.551650000000002</v>
      </c>
      <c r="F13" s="4">
        <v>58.785649999999997</v>
      </c>
      <c r="G13" s="4">
        <v>247.83783</v>
      </c>
      <c r="H13" s="4">
        <v>212.97146000000001</v>
      </c>
      <c r="I13" s="4">
        <v>12.06432</v>
      </c>
      <c r="J13" s="4">
        <f>SUM(D13:I13)</f>
        <v>883.61344999999983</v>
      </c>
      <c r="K13" s="4"/>
      <c r="L13" s="38"/>
      <c r="M13" s="4">
        <v>43.952723711833798</v>
      </c>
      <c r="N13" s="38"/>
      <c r="O13" s="38"/>
      <c r="P13" s="49" t="s">
        <v>400</v>
      </c>
      <c r="Q13" s="32">
        <v>2024</v>
      </c>
      <c r="R13" s="32">
        <v>9</v>
      </c>
      <c r="S13" s="4">
        <v>412.83</v>
      </c>
      <c r="T13" s="4">
        <v>516.04</v>
      </c>
      <c r="U13" s="4">
        <v>751.07</v>
      </c>
      <c r="V13" s="4">
        <v>883.61</v>
      </c>
      <c r="W13" s="4">
        <v>1060.3399999999999</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307.81706000000003</v>
      </c>
      <c r="E14" s="4">
        <v>52.269359999999999</v>
      </c>
      <c r="F14" s="4">
        <v>60.589329999999997</v>
      </c>
      <c r="G14" s="4">
        <v>257.24937</v>
      </c>
      <c r="H14" s="4">
        <v>199.06372999999999</v>
      </c>
      <c r="I14" s="4">
        <v>1.48821</v>
      </c>
      <c r="J14" s="4">
        <v>878.47706000000005</v>
      </c>
      <c r="K14" s="4"/>
      <c r="L14" s="38"/>
      <c r="M14" s="4">
        <v>40.425386372360521</v>
      </c>
      <c r="N14" s="38"/>
      <c r="O14" s="38"/>
      <c r="P14" s="49" t="s">
        <v>403</v>
      </c>
      <c r="Q14" s="32">
        <v>2024</v>
      </c>
      <c r="R14" s="32">
        <v>10</v>
      </c>
      <c r="S14" s="4">
        <v>413.84</v>
      </c>
      <c r="T14" s="4">
        <v>517.29999999999995</v>
      </c>
      <c r="U14" s="4">
        <v>746.71</v>
      </c>
      <c r="V14" s="4">
        <v>878.48</v>
      </c>
      <c r="W14" s="4">
        <v>1054.17</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307.83</v>
      </c>
      <c r="E15" s="4">
        <v>55.37</v>
      </c>
      <c r="F15" s="4">
        <v>60.12</v>
      </c>
      <c r="G15" s="4">
        <v>265.73</v>
      </c>
      <c r="H15" s="4">
        <v>204.48663999999999</v>
      </c>
      <c r="I15" s="4">
        <v>5.65</v>
      </c>
      <c r="J15" s="4">
        <v>899.18561</v>
      </c>
      <c r="K15" s="4"/>
      <c r="L15" s="38"/>
      <c r="M15" s="4">
        <v>40.714648714177002</v>
      </c>
      <c r="N15" s="38"/>
      <c r="O15" s="38"/>
      <c r="P15" s="49" t="s">
        <v>404</v>
      </c>
      <c r="Q15" s="32">
        <v>2024</v>
      </c>
      <c r="R15" s="32">
        <v>11</v>
      </c>
      <c r="S15" s="4">
        <v>413.29</v>
      </c>
      <c r="T15" s="4">
        <v>516.62</v>
      </c>
      <c r="U15" s="4">
        <v>764.31</v>
      </c>
      <c r="V15" s="4">
        <v>899.19</v>
      </c>
      <c r="W15" s="4">
        <v>1079.02</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308.22910000000002</v>
      </c>
      <c r="E16" s="4">
        <v>58.192230000000002</v>
      </c>
      <c r="F16" s="4">
        <v>60.929450000000003</v>
      </c>
      <c r="G16" s="4">
        <v>264.32148999999998</v>
      </c>
      <c r="H16" s="4">
        <f>166.25+40.62</f>
        <v>206.87</v>
      </c>
      <c r="I16" s="4">
        <v>6.2132800000000001</v>
      </c>
      <c r="J16" s="4">
        <v>904.75417000000004</v>
      </c>
      <c r="K16" s="4"/>
      <c r="L16" s="38"/>
      <c r="M16" s="4">
        <v>40.619999999999997</v>
      </c>
      <c r="N16" s="38"/>
      <c r="O16" s="38"/>
      <c r="P16" s="49" t="s">
        <v>413</v>
      </c>
      <c r="Q16" s="32">
        <v>2024</v>
      </c>
      <c r="R16" s="32">
        <v>12</v>
      </c>
      <c r="S16" s="4">
        <v>414.41</v>
      </c>
      <c r="T16" s="4">
        <v>518.02</v>
      </c>
      <c r="U16" s="4">
        <v>769.04</v>
      </c>
      <c r="V16" s="4">
        <v>904.75</v>
      </c>
      <c r="W16" s="4">
        <f>+V16*1.2</f>
        <v>1085.7</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310.97341999999998</v>
      </c>
      <c r="E17" s="4">
        <v>56.032690000000002</v>
      </c>
      <c r="F17" s="4">
        <v>61.470010000000002</v>
      </c>
      <c r="G17" s="4">
        <v>257.74232999999998</v>
      </c>
      <c r="H17" s="4">
        <v>200.01434</v>
      </c>
      <c r="I17" s="4">
        <v>4.7766200000000003</v>
      </c>
      <c r="J17" s="4">
        <v>891.00941</v>
      </c>
      <c r="K17" s="4"/>
      <c r="L17" s="38"/>
      <c r="M17" s="4">
        <v>37.783182392205639</v>
      </c>
      <c r="N17" s="38"/>
      <c r="O17" s="38"/>
      <c r="P17" s="49" t="s">
        <v>417</v>
      </c>
      <c r="Q17" s="32">
        <v>2025</v>
      </c>
      <c r="R17" s="32">
        <v>1</v>
      </c>
      <c r="S17" s="4">
        <v>416.31</v>
      </c>
      <c r="T17" s="4">
        <v>520.39</v>
      </c>
      <c r="U17" s="4">
        <v>757.36</v>
      </c>
      <c r="V17" s="4">
        <v>891.01</v>
      </c>
      <c r="W17" s="4">
        <v>1069.21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360.22818999999998</v>
      </c>
      <c r="E18" s="4">
        <v>49.846739999999997</v>
      </c>
      <c r="F18" s="4">
        <v>67.840540000000004</v>
      </c>
      <c r="G18" s="4">
        <v>269.91901000000001</v>
      </c>
      <c r="H18" s="4">
        <v>209.59622999999999</v>
      </c>
      <c r="I18" s="4">
        <v>15.44416</v>
      </c>
      <c r="J18" s="4">
        <v>972.87486999999999</v>
      </c>
      <c r="K18" s="4"/>
      <c r="L18" s="38"/>
      <c r="M18" s="4">
        <v>39.659999999999997</v>
      </c>
      <c r="N18" s="38"/>
      <c r="O18" s="38"/>
      <c r="P18" s="49" t="s">
        <v>484</v>
      </c>
      <c r="Q18" s="32">
        <v>2025</v>
      </c>
      <c r="R18" s="32">
        <v>2</v>
      </c>
      <c r="S18" s="4">
        <v>420.22</v>
      </c>
      <c r="T18" s="4">
        <v>525.27</v>
      </c>
      <c r="U18" s="4">
        <v>826.94</v>
      </c>
      <c r="V18" s="4">
        <v>972.87</v>
      </c>
      <c r="W18" s="4">
        <v>1167.45</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0.15838900315017282</v>
      </c>
      <c r="E19" s="366">
        <f t="shared" si="0"/>
        <v>-0.11039894747155643</v>
      </c>
      <c r="F19" s="366">
        <f t="shared" si="0"/>
        <v>0.10363639114423444</v>
      </c>
      <c r="G19" s="366">
        <f t="shared" si="0"/>
        <v>4.7243617297942617E-2</v>
      </c>
      <c r="H19" s="366">
        <f t="shared" si="0"/>
        <v>4.7906015138714488E-2</v>
      </c>
      <c r="I19" s="366">
        <f t="shared" si="0"/>
        <v>2.2332821116186756</v>
      </c>
      <c r="J19" s="366">
        <f t="shared" si="0"/>
        <v>9.1879456132792109E-2</v>
      </c>
      <c r="K19" s="366"/>
      <c r="P19" s="29" t="s">
        <v>96</v>
      </c>
      <c r="Q19" s="2"/>
      <c r="R19" s="2"/>
      <c r="S19" s="367">
        <f>+(S18-S17)/S17</f>
        <v>9.3920395858855775E-3</v>
      </c>
      <c r="T19" s="367">
        <f>+(T18-T17)/T17</f>
        <v>9.3775821979669004E-3</v>
      </c>
      <c r="U19" s="367">
        <f>+(U18-U17)/U17</f>
        <v>9.1871765078694462E-2</v>
      </c>
      <c r="V19" s="367">
        <f>+(V18-V17)/V17</f>
        <v>9.187326741562947E-2</v>
      </c>
      <c r="W19" s="367">
        <f>+(W18-W17)/W17</f>
        <v>9.1880921427970191E-2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6">
    <mergeCell ref="AA26:AI27"/>
    <mergeCell ref="I1:K1"/>
    <mergeCell ref="A4:K4"/>
    <mergeCell ref="Z3:AA3"/>
    <mergeCell ref="Z4:AG4"/>
    <mergeCell ref="R3:W3"/>
    <mergeCell ref="R2:W2"/>
    <mergeCell ref="P4:W4"/>
    <mergeCell ref="P3:Q3"/>
    <mergeCell ref="P2:Q2"/>
    <mergeCell ref="AA19:AI20"/>
    <mergeCell ref="AA22:AI23"/>
    <mergeCell ref="Z2:AH2"/>
    <mergeCell ref="AB3:AH3"/>
    <mergeCell ref="A5:K5"/>
    <mergeCell ref="P5:W5"/>
  </mergeCells>
  <phoneticPr fontId="28" type="noConversion"/>
  <conditionalFormatting sqref="A1:W1048576">
    <cfRule type="expression" dxfId="484"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43"/>
  <sheetViews>
    <sheetView showGridLines="0" view="pageBreakPreview" topLeftCell="H4" zoomScale="80" zoomScaleNormal="100" zoomScaleSheetLayoutView="80" workbookViewId="0">
      <selection activeCell="S19" sqref="S19:W19"/>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C2" s="17" t="s">
        <v>125</v>
      </c>
      <c r="D2" s="17"/>
      <c r="E2" s="17"/>
      <c r="F2" s="17"/>
      <c r="G2" s="17"/>
      <c r="H2" s="17"/>
      <c r="I2" s="17"/>
      <c r="J2" s="17"/>
      <c r="K2" s="17"/>
      <c r="L2" s="38"/>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C3" s="17" t="s">
        <v>112</v>
      </c>
      <c r="D3" s="17"/>
      <c r="E3" s="17"/>
      <c r="F3" s="17"/>
      <c r="G3" s="17"/>
      <c r="H3" s="17"/>
      <c r="I3" s="17"/>
      <c r="J3" s="17"/>
      <c r="K3" s="17"/>
      <c r="L3" s="38"/>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91"/>
      <c r="B4" s="491"/>
      <c r="C4" s="491"/>
      <c r="D4" s="491"/>
      <c r="E4" s="491"/>
      <c r="F4" s="491"/>
      <c r="G4" s="491"/>
      <c r="H4" s="491"/>
      <c r="I4" s="491"/>
      <c r="J4" s="491"/>
      <c r="K4" s="49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89"/>
      <c r="C5" s="489"/>
      <c r="D5" s="489"/>
      <c r="E5" s="489"/>
      <c r="F5" s="489"/>
      <c r="G5" s="489"/>
      <c r="H5" s="489"/>
      <c r="I5" s="489"/>
      <c r="J5" s="489"/>
      <c r="K5" s="489"/>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343.55</v>
      </c>
      <c r="E7" s="4">
        <v>57.43</v>
      </c>
      <c r="F7" s="4">
        <v>65.87</v>
      </c>
      <c r="G7" s="4">
        <v>282.04000000000002</v>
      </c>
      <c r="H7" s="4">
        <v>171.19</v>
      </c>
      <c r="I7" s="4">
        <v>6.7</v>
      </c>
      <c r="J7" s="4">
        <v>926.78</v>
      </c>
      <c r="K7" s="4"/>
      <c r="L7" s="38"/>
      <c r="M7" s="4">
        <v>53.45</v>
      </c>
      <c r="N7" s="38"/>
      <c r="O7" s="38"/>
      <c r="P7" s="49" t="s">
        <v>379</v>
      </c>
      <c r="Q7" s="32">
        <v>2024</v>
      </c>
      <c r="R7" s="32">
        <v>3</v>
      </c>
      <c r="S7" s="4">
        <v>378.47</v>
      </c>
      <c r="T7" s="4">
        <v>473.09</v>
      </c>
      <c r="U7" s="4">
        <v>787.76</v>
      </c>
      <c r="V7" s="4">
        <v>926.78</v>
      </c>
      <c r="W7" s="4">
        <v>1112.136</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377.31</v>
      </c>
      <c r="E8" s="4">
        <v>54.27</v>
      </c>
      <c r="F8" s="4">
        <v>71.55</v>
      </c>
      <c r="G8" s="4">
        <v>254.7</v>
      </c>
      <c r="H8" s="4">
        <v>167.34</v>
      </c>
      <c r="I8" s="4">
        <v>7.28</v>
      </c>
      <c r="J8" s="4">
        <v>932.45</v>
      </c>
      <c r="K8" s="4"/>
      <c r="L8" s="38"/>
      <c r="M8" s="4">
        <v>52.727429999999998</v>
      </c>
      <c r="N8" s="38"/>
      <c r="O8" s="38"/>
      <c r="P8" s="49" t="s">
        <v>382</v>
      </c>
      <c r="Q8" s="32">
        <v>2024</v>
      </c>
      <c r="R8" s="32">
        <v>4</v>
      </c>
      <c r="S8" s="4">
        <v>381.13</v>
      </c>
      <c r="T8" s="4">
        <v>476.42</v>
      </c>
      <c r="U8" s="4">
        <v>792.58</v>
      </c>
      <c r="V8" s="4">
        <v>932.45</v>
      </c>
      <c r="W8" s="4">
        <v>1118.94</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385.81</v>
      </c>
      <c r="E9" s="4">
        <v>47.96</v>
      </c>
      <c r="F9" s="4">
        <v>71.16</v>
      </c>
      <c r="G9" s="4">
        <v>251.44</v>
      </c>
      <c r="H9" s="4">
        <v>175.46</v>
      </c>
      <c r="I9" s="4">
        <v>36.71</v>
      </c>
      <c r="J9" s="4">
        <v>968.54</v>
      </c>
      <c r="K9" s="4"/>
      <c r="L9" s="38"/>
      <c r="M9" s="4">
        <v>56.374040000000001</v>
      </c>
      <c r="N9" s="38"/>
      <c r="O9" s="38"/>
      <c r="P9" s="49" t="s">
        <v>385</v>
      </c>
      <c r="Q9" s="32">
        <v>2024</v>
      </c>
      <c r="R9" s="32">
        <v>5</v>
      </c>
      <c r="S9" s="4">
        <v>387.42</v>
      </c>
      <c r="T9" s="4">
        <v>484.27</v>
      </c>
      <c r="U9" s="4">
        <v>823.26</v>
      </c>
      <c r="V9" s="4">
        <v>968.54</v>
      </c>
      <c r="W9" s="4">
        <v>1162.2479999999998</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299.25</v>
      </c>
      <c r="E10" s="4">
        <v>52.84</v>
      </c>
      <c r="F10" s="4">
        <v>58.58</v>
      </c>
      <c r="G10" s="4">
        <v>260.81</v>
      </c>
      <c r="H10" s="4">
        <v>170.87</v>
      </c>
      <c r="I10" s="4">
        <v>24.01</v>
      </c>
      <c r="J10" s="4">
        <v>866.36</v>
      </c>
      <c r="K10" s="4"/>
      <c r="L10" s="38"/>
      <c r="M10" s="4">
        <v>52.946210000000001</v>
      </c>
      <c r="N10" s="38"/>
      <c r="O10" s="38"/>
      <c r="P10" s="49" t="s">
        <v>387</v>
      </c>
      <c r="Q10" s="32">
        <v>2024</v>
      </c>
      <c r="R10" s="32">
        <v>6</v>
      </c>
      <c r="S10" s="4">
        <v>389.05</v>
      </c>
      <c r="T10" s="4">
        <v>486.31</v>
      </c>
      <c r="U10" s="4">
        <v>736.41</v>
      </c>
      <c r="V10" s="4">
        <v>866.36</v>
      </c>
      <c r="W10" s="4">
        <v>1039.6320000000001</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292.88</v>
      </c>
      <c r="E11" s="4">
        <v>55.93</v>
      </c>
      <c r="F11" s="4">
        <v>56.99</v>
      </c>
      <c r="G11" s="4">
        <v>264.36</v>
      </c>
      <c r="H11" s="4">
        <v>176.48</v>
      </c>
      <c r="I11" s="4">
        <v>25.19</v>
      </c>
      <c r="J11" s="4">
        <v>871.83</v>
      </c>
      <c r="K11" s="4"/>
      <c r="L11" s="38"/>
      <c r="M11" s="4">
        <v>56.632199999999997</v>
      </c>
      <c r="N11" s="38"/>
      <c r="O11" s="38"/>
      <c r="P11" s="49" t="s">
        <v>391</v>
      </c>
      <c r="Q11" s="32">
        <v>2024</v>
      </c>
      <c r="R11" s="32">
        <v>7</v>
      </c>
      <c r="S11" s="4">
        <v>390.3</v>
      </c>
      <c r="T11" s="4">
        <v>487.88</v>
      </c>
      <c r="U11" s="4">
        <v>741.06</v>
      </c>
      <c r="V11" s="4">
        <v>871.83</v>
      </c>
      <c r="W11" s="4">
        <v>1046.1959999999999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300.43</v>
      </c>
      <c r="E12" s="4">
        <v>57.14</v>
      </c>
      <c r="F12" s="4">
        <v>58.7</v>
      </c>
      <c r="G12" s="4">
        <v>261.35000000000002</v>
      </c>
      <c r="H12" s="4">
        <v>177.25</v>
      </c>
      <c r="I12" s="4">
        <v>31.79</v>
      </c>
      <c r="J12" s="4">
        <v>886.66</v>
      </c>
      <c r="K12" s="4"/>
      <c r="L12" s="38"/>
      <c r="M12" s="4">
        <v>56.45</v>
      </c>
      <c r="N12" s="38"/>
      <c r="O12" s="38"/>
      <c r="P12" s="49" t="s">
        <v>397</v>
      </c>
      <c r="Q12" s="32">
        <v>2024</v>
      </c>
      <c r="R12" s="32">
        <v>8</v>
      </c>
      <c r="S12" s="4">
        <v>391.09</v>
      </c>
      <c r="T12" s="4">
        <v>488.87</v>
      </c>
      <c r="U12" s="4">
        <v>753.66</v>
      </c>
      <c r="V12" s="4">
        <v>886.66</v>
      </c>
      <c r="W12" s="4">
        <v>1063.992</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350.87</v>
      </c>
      <c r="E13" s="4">
        <v>48.55</v>
      </c>
      <c r="F13" s="4">
        <v>65.569999999999993</v>
      </c>
      <c r="G13" s="4">
        <v>247.84</v>
      </c>
      <c r="H13" s="4">
        <v>186.28</v>
      </c>
      <c r="I13" s="4">
        <v>11.28</v>
      </c>
      <c r="J13" s="4">
        <v>910.39</v>
      </c>
      <c r="K13" s="4"/>
      <c r="L13" s="38"/>
      <c r="M13" s="4">
        <v>60.01</v>
      </c>
      <c r="N13" s="38"/>
      <c r="O13" s="38"/>
      <c r="P13" s="49" t="s">
        <v>400</v>
      </c>
      <c r="Q13" s="32">
        <v>2024</v>
      </c>
      <c r="R13" s="32">
        <v>9</v>
      </c>
      <c r="S13" s="4">
        <v>391.09</v>
      </c>
      <c r="T13" s="4">
        <v>488.87</v>
      </c>
      <c r="U13" s="4">
        <v>773.83</v>
      </c>
      <c r="V13" s="4">
        <v>910.39</v>
      </c>
      <c r="W13" s="4">
        <v>1092.4679999999998</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395.74</v>
      </c>
      <c r="E14" s="4">
        <v>52.27</v>
      </c>
      <c r="F14" s="4">
        <v>73.760000000000005</v>
      </c>
      <c r="G14" s="4">
        <v>257.25</v>
      </c>
      <c r="H14" s="4">
        <v>171.8</v>
      </c>
      <c r="I14" s="4">
        <v>1.68</v>
      </c>
      <c r="J14" s="4">
        <v>952.5</v>
      </c>
      <c r="K14" s="4"/>
      <c r="L14" s="38"/>
      <c r="M14" s="4">
        <v>53.47</v>
      </c>
      <c r="N14" s="38"/>
      <c r="O14" s="38"/>
      <c r="P14" s="49" t="s">
        <v>403</v>
      </c>
      <c r="Q14" s="32">
        <v>2024</v>
      </c>
      <c r="R14" s="32">
        <v>10</v>
      </c>
      <c r="S14" s="4">
        <v>392.04</v>
      </c>
      <c r="T14" s="4">
        <v>490.06</v>
      </c>
      <c r="U14" s="4">
        <v>809.62</v>
      </c>
      <c r="V14" s="4">
        <v>952.5</v>
      </c>
      <c r="W14" s="4">
        <v>1143</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394.36</v>
      </c>
      <c r="E15" s="4">
        <v>55.37</v>
      </c>
      <c r="F15" s="4">
        <v>72.819999999999993</v>
      </c>
      <c r="G15" s="4">
        <v>265.73</v>
      </c>
      <c r="H15" s="4">
        <v>170.18</v>
      </c>
      <c r="I15" s="4">
        <v>1.67</v>
      </c>
      <c r="J15" s="4">
        <v>960.13</v>
      </c>
      <c r="K15" s="4"/>
      <c r="L15" s="38"/>
      <c r="M15" s="4">
        <v>53.13</v>
      </c>
      <c r="N15" s="38"/>
      <c r="O15" s="38"/>
      <c r="P15" s="49" t="s">
        <v>404</v>
      </c>
      <c r="Q15" s="32">
        <v>2024</v>
      </c>
      <c r="R15" s="32">
        <v>11</v>
      </c>
      <c r="S15" s="4">
        <v>391.52</v>
      </c>
      <c r="T15" s="4">
        <v>489.41</v>
      </c>
      <c r="U15" s="4">
        <v>816.11</v>
      </c>
      <c r="V15" s="4">
        <v>960.13</v>
      </c>
      <c r="W15" s="4">
        <v>1152.1559999999999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394.8</v>
      </c>
      <c r="E16" s="4">
        <v>58.19</v>
      </c>
      <c r="F16" s="4">
        <v>73.73</v>
      </c>
      <c r="G16" s="4">
        <v>264.32</v>
      </c>
      <c r="H16" s="4">
        <v>176.65</v>
      </c>
      <c r="I16" s="4">
        <v>9.9</v>
      </c>
      <c r="J16" s="4">
        <v>977.59</v>
      </c>
      <c r="K16" s="4"/>
      <c r="L16" s="38"/>
      <c r="M16" s="4">
        <v>54.29</v>
      </c>
      <c r="N16" s="38"/>
      <c r="O16" s="38"/>
      <c r="P16" s="49" t="s">
        <v>413</v>
      </c>
      <c r="Q16" s="32">
        <v>2024</v>
      </c>
      <c r="R16" s="32">
        <v>12</v>
      </c>
      <c r="S16" s="4">
        <v>392.58</v>
      </c>
      <c r="T16" s="4">
        <v>490.74</v>
      </c>
      <c r="U16" s="4">
        <v>830.95</v>
      </c>
      <c r="V16" s="4">
        <v>977.59</v>
      </c>
      <c r="W16" s="4">
        <v>1173.1079999999999</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400.22</v>
      </c>
      <c r="E17" s="4">
        <v>56.03</v>
      </c>
      <c r="F17" s="4">
        <v>74.760000000000005</v>
      </c>
      <c r="G17" s="4">
        <v>257.74</v>
      </c>
      <c r="H17" s="4">
        <v>183.69</v>
      </c>
      <c r="I17" s="4">
        <v>3.72</v>
      </c>
      <c r="J17" s="4">
        <v>976.16</v>
      </c>
      <c r="K17" s="4"/>
      <c r="L17" s="38"/>
      <c r="M17" s="4">
        <v>56.79</v>
      </c>
      <c r="N17" s="38"/>
      <c r="O17" s="38"/>
      <c r="P17" s="49" t="s">
        <v>417</v>
      </c>
      <c r="Q17" s="32">
        <v>2025</v>
      </c>
      <c r="R17" s="32">
        <v>1</v>
      </c>
      <c r="S17" s="4">
        <v>394.38</v>
      </c>
      <c r="T17" s="4">
        <v>492.99</v>
      </c>
      <c r="U17" s="4">
        <v>829.74</v>
      </c>
      <c r="V17" s="4">
        <v>976.16</v>
      </c>
      <c r="W17" s="4">
        <v>1171.3919999999998</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397.77</v>
      </c>
      <c r="E18" s="4">
        <v>49.85</v>
      </c>
      <c r="F18" s="4">
        <v>72.81</v>
      </c>
      <c r="G18" s="4">
        <v>269.92</v>
      </c>
      <c r="H18" s="4">
        <v>177.22</v>
      </c>
      <c r="I18" s="4">
        <v>18.13</v>
      </c>
      <c r="J18" s="4">
        <v>985.7</v>
      </c>
      <c r="K18" s="4"/>
      <c r="L18" s="38"/>
      <c r="M18" s="4">
        <v>53.9</v>
      </c>
      <c r="N18" s="38"/>
      <c r="O18" s="38"/>
      <c r="P18" s="49" t="s">
        <v>484</v>
      </c>
      <c r="Q18" s="32">
        <v>2025</v>
      </c>
      <c r="R18" s="32">
        <v>2</v>
      </c>
      <c r="S18" s="4">
        <v>398.08</v>
      </c>
      <c r="T18" s="4">
        <v>497.62</v>
      </c>
      <c r="U18" s="4">
        <v>837.85</v>
      </c>
      <c r="V18" s="4">
        <v>985.7</v>
      </c>
      <c r="W18" s="4">
        <f>+V18*1.2</f>
        <v>1182.8399999999999</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-6.1216331017941265E-3</v>
      </c>
      <c r="E19" s="366">
        <f t="shared" si="0"/>
        <v>-0.11029805461359984</v>
      </c>
      <c r="F19" s="366">
        <f t="shared" si="0"/>
        <v>-2.6083467094703085E-2</v>
      </c>
      <c r="G19" s="366">
        <f t="shared" si="0"/>
        <v>4.7256925583921805E-2</v>
      </c>
      <c r="H19" s="366">
        <f t="shared" si="0"/>
        <v>-3.5222385540856875E-2</v>
      </c>
      <c r="I19" s="366">
        <f t="shared" si="0"/>
        <v>3.8736559139784941</v>
      </c>
      <c r="J19" s="366">
        <f t="shared" si="0"/>
        <v>9.7729880347484817E-3</v>
      </c>
      <c r="K19" s="366"/>
      <c r="P19" s="29" t="s">
        <v>96</v>
      </c>
      <c r="Q19" s="2"/>
      <c r="R19" s="2"/>
      <c r="S19" s="367">
        <f>+(S18-S17)/S17</f>
        <v>9.3818144936355513E-3</v>
      </c>
      <c r="T19" s="367">
        <f>+(T18-T17)/T17</f>
        <v>9.3916712306537573E-3</v>
      </c>
      <c r="U19" s="367">
        <f>+(U18-U17)/U17</f>
        <v>9.7741461180610965E-3</v>
      </c>
      <c r="V19" s="367">
        <f>+(V18-V17)/V17</f>
        <v>9.7729880347484817E-3</v>
      </c>
      <c r="W19" s="367">
        <f>+(W18-W17)/W17</f>
        <v>9.7729880347484834E-3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6">
    <mergeCell ref="AA22:AI23"/>
    <mergeCell ref="AA26:AI27"/>
    <mergeCell ref="A4:K4"/>
    <mergeCell ref="P4:W4"/>
    <mergeCell ref="Z4:AG4"/>
    <mergeCell ref="A5:K5"/>
    <mergeCell ref="P5:W5"/>
    <mergeCell ref="AA19:AI20"/>
    <mergeCell ref="I1:K1"/>
    <mergeCell ref="P2:Q2"/>
    <mergeCell ref="R2:W2"/>
    <mergeCell ref="Z2:AH2"/>
    <mergeCell ref="P3:Q3"/>
    <mergeCell ref="R3:W3"/>
    <mergeCell ref="Z3:AA3"/>
    <mergeCell ref="AB3:AH3"/>
  </mergeCells>
  <conditionalFormatting sqref="A1:W1048576">
    <cfRule type="expression" dxfId="483"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17"/>
      <c r="C2" s="497" t="s">
        <v>125</v>
      </c>
      <c r="D2" s="497"/>
      <c r="E2" s="497"/>
      <c r="F2" s="497"/>
      <c r="G2" s="497"/>
      <c r="H2" s="497"/>
      <c r="I2" s="497"/>
      <c r="J2" s="497"/>
      <c r="K2" s="17"/>
      <c r="L2" s="38"/>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c r="C3" s="497" t="s">
        <v>20</v>
      </c>
      <c r="D3" s="497"/>
      <c r="E3" s="497"/>
      <c r="F3" s="497"/>
      <c r="G3" s="497"/>
      <c r="H3" s="497"/>
      <c r="I3" s="497"/>
      <c r="J3" s="497"/>
      <c r="K3" s="497"/>
      <c r="L3" s="38"/>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91"/>
      <c r="B4" s="491"/>
      <c r="C4" s="491"/>
      <c r="D4" s="491"/>
      <c r="E4" s="491"/>
      <c r="F4" s="491"/>
      <c r="G4" s="491"/>
      <c r="H4" s="491"/>
      <c r="I4" s="491"/>
      <c r="J4" s="491"/>
      <c r="K4" s="49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343.89</v>
      </c>
      <c r="E7" s="4">
        <v>57.43</v>
      </c>
      <c r="F7" s="4">
        <v>95.39</v>
      </c>
      <c r="G7" s="4">
        <v>268.05</v>
      </c>
      <c r="H7" s="4">
        <v>186.84</v>
      </c>
      <c r="I7" s="4">
        <v>6.7</v>
      </c>
      <c r="J7" s="4">
        <v>958.3</v>
      </c>
      <c r="K7" s="4"/>
      <c r="L7" s="38"/>
      <c r="M7" s="4">
        <v>90.27</v>
      </c>
      <c r="N7" s="38"/>
      <c r="O7" s="38"/>
      <c r="P7" s="49" t="s">
        <v>379</v>
      </c>
      <c r="Q7" s="32">
        <v>2024</v>
      </c>
      <c r="R7" s="32">
        <v>3</v>
      </c>
      <c r="S7" s="4">
        <v>396.61</v>
      </c>
      <c r="T7" s="4">
        <v>495.76</v>
      </c>
      <c r="U7" s="4">
        <v>814.55</v>
      </c>
      <c r="V7" s="4">
        <v>958.3</v>
      </c>
      <c r="W7" s="4">
        <v>1149.9599999999998</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378.36</v>
      </c>
      <c r="E8" s="4">
        <v>54.27</v>
      </c>
      <c r="F8" s="4">
        <v>100.25</v>
      </c>
      <c r="G8" s="4">
        <v>266.13</v>
      </c>
      <c r="H8" s="4">
        <v>187.01</v>
      </c>
      <c r="I8" s="4">
        <v>7.28</v>
      </c>
      <c r="J8" s="4">
        <v>993.3</v>
      </c>
      <c r="K8" s="4"/>
      <c r="L8" s="38"/>
      <c r="M8" s="4">
        <v>89.777410000000003</v>
      </c>
      <c r="N8" s="38"/>
      <c r="O8" s="38"/>
      <c r="P8" s="49" t="s">
        <v>382</v>
      </c>
      <c r="Q8" s="32">
        <v>2024</v>
      </c>
      <c r="R8" s="32">
        <v>4</v>
      </c>
      <c r="S8" s="4">
        <v>399.4</v>
      </c>
      <c r="T8" s="4">
        <v>499.25</v>
      </c>
      <c r="U8" s="4">
        <v>844.3</v>
      </c>
      <c r="V8" s="4">
        <v>993.3</v>
      </c>
      <c r="W8" s="4">
        <v>1191.9599999999998</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387.43</v>
      </c>
      <c r="E9" s="4">
        <v>47.96</v>
      </c>
      <c r="F9" s="4">
        <v>99.97</v>
      </c>
      <c r="G9" s="4">
        <v>257.12</v>
      </c>
      <c r="H9" s="4">
        <v>189.88</v>
      </c>
      <c r="I9" s="4">
        <v>36.71</v>
      </c>
      <c r="J9" s="4">
        <v>1019.07</v>
      </c>
      <c r="K9" s="4"/>
      <c r="L9" s="38"/>
      <c r="M9" s="4">
        <v>89.765960000000007</v>
      </c>
      <c r="N9" s="38"/>
      <c r="O9" s="38"/>
      <c r="P9" s="49" t="s">
        <v>385</v>
      </c>
      <c r="Q9" s="32">
        <v>2024</v>
      </c>
      <c r="R9" s="32">
        <v>5</v>
      </c>
      <c r="S9" s="4">
        <v>407.63</v>
      </c>
      <c r="T9" s="4">
        <v>509.53</v>
      </c>
      <c r="U9" s="4">
        <v>866.21</v>
      </c>
      <c r="V9" s="4">
        <v>1019.07</v>
      </c>
      <c r="W9" s="4">
        <v>1222.884</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299.93</v>
      </c>
      <c r="E10" s="4">
        <v>52.84</v>
      </c>
      <c r="F10" s="4">
        <v>82.98</v>
      </c>
      <c r="G10" s="4">
        <v>257.95</v>
      </c>
      <c r="H10" s="4">
        <v>188.35</v>
      </c>
      <c r="I10" s="4">
        <v>24.01</v>
      </c>
      <c r="J10" s="4">
        <v>906.06</v>
      </c>
      <c r="K10" s="4"/>
      <c r="L10" s="38"/>
      <c r="M10" s="4">
        <v>89.374099999999999</v>
      </c>
      <c r="N10" s="38"/>
      <c r="O10" s="38"/>
      <c r="P10" s="49" t="s">
        <v>387</v>
      </c>
      <c r="Q10" s="32">
        <v>2024</v>
      </c>
      <c r="R10" s="32">
        <v>6</v>
      </c>
      <c r="S10" s="4">
        <v>409.35</v>
      </c>
      <c r="T10" s="4">
        <v>511.68</v>
      </c>
      <c r="U10" s="4">
        <v>770.15</v>
      </c>
      <c r="V10" s="4">
        <v>906.06</v>
      </c>
      <c r="W10" s="4">
        <v>1087.2719999999999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294.05</v>
      </c>
      <c r="E11" s="4">
        <v>55.93</v>
      </c>
      <c r="F11" s="4">
        <v>81.13</v>
      </c>
      <c r="G11" s="4">
        <v>266.32</v>
      </c>
      <c r="H11" s="4">
        <v>194.41</v>
      </c>
      <c r="I11" s="4">
        <v>25.19</v>
      </c>
      <c r="J11" s="4">
        <v>917.03</v>
      </c>
      <c r="K11" s="4"/>
      <c r="L11" s="38"/>
      <c r="M11" s="4">
        <v>94.710380000000001</v>
      </c>
      <c r="N11" s="38"/>
      <c r="O11" s="38"/>
      <c r="P11" s="49" t="s">
        <v>391</v>
      </c>
      <c r="Q11" s="32">
        <v>2024</v>
      </c>
      <c r="R11" s="32">
        <v>7</v>
      </c>
      <c r="S11" s="4">
        <v>410.67</v>
      </c>
      <c r="T11" s="4">
        <v>513.33000000000004</v>
      </c>
      <c r="U11" s="4">
        <v>779.48</v>
      </c>
      <c r="V11" s="4">
        <v>917.03</v>
      </c>
      <c r="W11" s="4">
        <v>1100.4359999999999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301.61</v>
      </c>
      <c r="E12" s="4">
        <v>57.14</v>
      </c>
      <c r="F12" s="4">
        <v>83.49</v>
      </c>
      <c r="G12" s="4">
        <v>265.55</v>
      </c>
      <c r="H12" s="4">
        <v>190.77</v>
      </c>
      <c r="I12" s="4">
        <v>31.79</v>
      </c>
      <c r="J12" s="4">
        <v>930.35</v>
      </c>
      <c r="K12" s="4"/>
      <c r="L12" s="38"/>
      <c r="M12" s="4">
        <v>92.22</v>
      </c>
      <c r="N12" s="38"/>
      <c r="O12" s="38"/>
      <c r="P12" s="49" t="s">
        <v>397</v>
      </c>
      <c r="Q12" s="32">
        <v>2024</v>
      </c>
      <c r="R12" s="32">
        <v>8</v>
      </c>
      <c r="S12" s="4">
        <v>411.5</v>
      </c>
      <c r="T12" s="4">
        <v>514.37</v>
      </c>
      <c r="U12" s="4">
        <v>790.8</v>
      </c>
      <c r="V12" s="4">
        <v>930.35</v>
      </c>
      <c r="W12" s="4">
        <v>1116.42</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351.83</v>
      </c>
      <c r="E13" s="4">
        <v>48.55</v>
      </c>
      <c r="F13" s="4">
        <v>92.87</v>
      </c>
      <c r="G13" s="4">
        <v>266.89999999999998</v>
      </c>
      <c r="H13" s="4">
        <v>195.71</v>
      </c>
      <c r="I13" s="4">
        <v>11.28</v>
      </c>
      <c r="J13" s="4">
        <v>967.14</v>
      </c>
      <c r="K13" s="4"/>
      <c r="L13" s="38"/>
      <c r="M13" s="4">
        <v>94.39</v>
      </c>
      <c r="N13" s="38"/>
      <c r="O13" s="38"/>
      <c r="P13" s="49" t="s">
        <v>400</v>
      </c>
      <c r="Q13" s="32">
        <v>2024</v>
      </c>
      <c r="R13" s="32">
        <v>9</v>
      </c>
      <c r="S13" s="4">
        <v>411.5</v>
      </c>
      <c r="T13" s="4">
        <v>514.37</v>
      </c>
      <c r="U13" s="4">
        <v>822.07</v>
      </c>
      <c r="V13" s="4">
        <v>967.14</v>
      </c>
      <c r="W13" s="4">
        <v>1160.568</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397.3</v>
      </c>
      <c r="E14" s="4">
        <v>52.27</v>
      </c>
      <c r="F14" s="4">
        <v>104.19</v>
      </c>
      <c r="G14" s="4">
        <v>264.60000000000002</v>
      </c>
      <c r="H14" s="4">
        <v>193.62</v>
      </c>
      <c r="I14" s="4">
        <v>1.68</v>
      </c>
      <c r="J14" s="4">
        <v>1013.66</v>
      </c>
      <c r="K14" s="4"/>
      <c r="L14" s="38"/>
      <c r="M14" s="4">
        <v>93.01</v>
      </c>
      <c r="N14" s="38"/>
      <c r="O14" s="38"/>
      <c r="P14" s="49" t="s">
        <v>403</v>
      </c>
      <c r="Q14" s="32">
        <v>2024</v>
      </c>
      <c r="R14" s="32">
        <v>10</v>
      </c>
      <c r="S14" s="4">
        <v>412.5</v>
      </c>
      <c r="T14" s="4">
        <v>515.62</v>
      </c>
      <c r="U14" s="4">
        <v>861.61</v>
      </c>
      <c r="V14" s="4">
        <v>1013.66</v>
      </c>
      <c r="W14" s="4">
        <v>1216.3919999999998</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395.68</v>
      </c>
      <c r="E15" s="4">
        <v>55.37</v>
      </c>
      <c r="F15" s="4">
        <v>103.25</v>
      </c>
      <c r="G15" s="4">
        <v>263.14999999999998</v>
      </c>
      <c r="H15" s="4">
        <v>193.47</v>
      </c>
      <c r="I15" s="4">
        <v>1.67</v>
      </c>
      <c r="J15" s="4">
        <v>1012.59</v>
      </c>
      <c r="K15" s="4"/>
      <c r="L15" s="38"/>
      <c r="M15" s="4">
        <v>92.66</v>
      </c>
      <c r="N15" s="38"/>
      <c r="O15" s="38"/>
      <c r="P15" s="49" t="s">
        <v>404</v>
      </c>
      <c r="Q15" s="32">
        <v>2024</v>
      </c>
      <c r="R15" s="32">
        <v>11</v>
      </c>
      <c r="S15" s="4">
        <v>411.96</v>
      </c>
      <c r="T15" s="4">
        <v>514.94000000000005</v>
      </c>
      <c r="U15" s="4">
        <v>860.7</v>
      </c>
      <c r="V15" s="4">
        <v>1012.59</v>
      </c>
      <c r="W15" s="4">
        <v>1215.1079999999999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395.88</v>
      </c>
      <c r="E16" s="4">
        <v>58.19</v>
      </c>
      <c r="F16" s="4">
        <v>104.37</v>
      </c>
      <c r="G16" s="4">
        <v>280.72000000000003</v>
      </c>
      <c r="H16" s="4">
        <v>193.8</v>
      </c>
      <c r="I16" s="4">
        <v>9.9</v>
      </c>
      <c r="J16" s="4">
        <v>1042.8599999999999</v>
      </c>
      <c r="K16" s="4"/>
      <c r="L16" s="38"/>
      <c r="M16" s="4">
        <v>93.21</v>
      </c>
      <c r="N16" s="38"/>
      <c r="O16" s="38"/>
      <c r="P16" s="49" t="s">
        <v>413</v>
      </c>
      <c r="Q16" s="32">
        <v>2024</v>
      </c>
      <c r="R16" s="32">
        <v>12</v>
      </c>
      <c r="S16" s="4">
        <v>417.14</v>
      </c>
      <c r="T16" s="4">
        <v>521.42999999999995</v>
      </c>
      <c r="U16" s="4">
        <v>886.43</v>
      </c>
      <c r="V16" s="4">
        <v>1042.8599999999999</v>
      </c>
      <c r="W16" s="4">
        <v>1251.4319999999998</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400.94</v>
      </c>
      <c r="E17" s="4">
        <v>56.03</v>
      </c>
      <c r="F17" s="4">
        <v>105.67</v>
      </c>
      <c r="G17" s="4">
        <v>280.91000000000003</v>
      </c>
      <c r="H17" s="4">
        <v>198.34</v>
      </c>
      <c r="I17" s="4">
        <v>3.72</v>
      </c>
      <c r="J17" s="4">
        <v>1045.6099999999999</v>
      </c>
      <c r="K17" s="4"/>
      <c r="L17" s="38"/>
      <c r="M17" s="4">
        <v>94.87</v>
      </c>
      <c r="N17" s="38"/>
      <c r="O17" s="38"/>
      <c r="P17" s="49" t="s">
        <v>417</v>
      </c>
      <c r="Q17" s="32">
        <v>2025</v>
      </c>
      <c r="R17" s="32">
        <v>1</v>
      </c>
      <c r="S17" s="4">
        <v>419.05</v>
      </c>
      <c r="T17" s="4">
        <v>523.82000000000005</v>
      </c>
      <c r="U17" s="4">
        <v>888.77</v>
      </c>
      <c r="V17" s="4">
        <v>1045.6099999999999</v>
      </c>
      <c r="W17" s="4">
        <v>1254.7319999999997</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398.74</v>
      </c>
      <c r="E18" s="4">
        <v>49.85</v>
      </c>
      <c r="F18" s="4">
        <v>103.34</v>
      </c>
      <c r="G18" s="4">
        <v>272.98</v>
      </c>
      <c r="H18" s="4">
        <v>203.92</v>
      </c>
      <c r="I18" s="4">
        <v>18.13</v>
      </c>
      <c r="J18" s="4">
        <v>1046.96</v>
      </c>
      <c r="K18" s="4"/>
      <c r="L18" s="38"/>
      <c r="M18" s="4">
        <v>96.81</v>
      </c>
      <c r="N18" s="38"/>
      <c r="O18" s="38"/>
      <c r="P18" s="49" t="s">
        <v>484</v>
      </c>
      <c r="Q18" s="32">
        <v>2025</v>
      </c>
      <c r="R18" s="32">
        <v>2</v>
      </c>
      <c r="S18" s="4">
        <v>422.98</v>
      </c>
      <c r="T18" s="4">
        <v>528.74</v>
      </c>
      <c r="U18" s="4">
        <v>889.92</v>
      </c>
      <c r="V18" s="4">
        <v>1046.96</v>
      </c>
      <c r="W18" s="4">
        <f>+V18*1.2</f>
        <v>1256.3520000000001</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-5.4871053025390051E-3</v>
      </c>
      <c r="E19" s="366">
        <f t="shared" si="0"/>
        <v>-0.11029805461359984</v>
      </c>
      <c r="F19" s="366">
        <f t="shared" si="0"/>
        <v>-2.2049777609539113E-2</v>
      </c>
      <c r="G19" s="366">
        <f t="shared" si="0"/>
        <v>-2.822968210458868E-2</v>
      </c>
      <c r="H19" s="366">
        <f t="shared" si="0"/>
        <v>2.8133508117374126E-2</v>
      </c>
      <c r="I19" s="366">
        <f t="shared" si="0"/>
        <v>3.8736559139784941</v>
      </c>
      <c r="J19" s="366">
        <f t="shared" si="0"/>
        <v>1.2911123650310695E-3</v>
      </c>
      <c r="K19" s="366"/>
      <c r="P19" s="29" t="s">
        <v>96</v>
      </c>
      <c r="Q19" s="2"/>
      <c r="R19" s="2"/>
      <c r="S19" s="367">
        <f>+(S18-S17)/S17</f>
        <v>9.3783558047965798E-3</v>
      </c>
      <c r="T19" s="367">
        <f>+(T18-T17)/T17</f>
        <v>9.3925394219387549E-3</v>
      </c>
      <c r="U19" s="367">
        <f>+(U18-U17)/U17</f>
        <v>1.293923062209545E-3</v>
      </c>
      <c r="V19" s="367">
        <f>+(V18-V17)/V17</f>
        <v>1.2911123650310695E-3</v>
      </c>
      <c r="W19" s="367">
        <f>+(W18-W17)/W17</f>
        <v>1.2911123650312145E-3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8">
    <mergeCell ref="AA22:AI23"/>
    <mergeCell ref="AA26:AI27"/>
    <mergeCell ref="C2:J2"/>
    <mergeCell ref="C3:K3"/>
    <mergeCell ref="A4:K4"/>
    <mergeCell ref="P4:W4"/>
    <mergeCell ref="Z4:AG4"/>
    <mergeCell ref="A5:K5"/>
    <mergeCell ref="P5:W5"/>
    <mergeCell ref="AA19:AI20"/>
    <mergeCell ref="I1:K1"/>
    <mergeCell ref="P2:Q2"/>
    <mergeCell ref="R2:W2"/>
    <mergeCell ref="Z2:AH2"/>
    <mergeCell ref="P3:Q3"/>
    <mergeCell ref="R3:W3"/>
    <mergeCell ref="Z3:AA3"/>
    <mergeCell ref="AB3:AH3"/>
  </mergeCells>
  <conditionalFormatting sqref="A1:W1048576">
    <cfRule type="expression" dxfId="482"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43"/>
  <sheetViews>
    <sheetView showGridLines="0" view="pageBreakPreview" zoomScale="80" zoomScaleNormal="100" zoomScaleSheetLayoutView="80" workbookViewId="0">
      <selection activeCell="S19" sqref="S19:W19"/>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498" t="s">
        <v>126</v>
      </c>
      <c r="C2" s="498"/>
      <c r="D2" s="498"/>
      <c r="E2" s="498"/>
      <c r="F2" s="498"/>
      <c r="G2" s="498"/>
      <c r="H2" s="498"/>
      <c r="I2" s="498"/>
      <c r="J2" s="498"/>
      <c r="K2" s="498"/>
      <c r="L2" s="498"/>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498" t="s">
        <v>49</v>
      </c>
      <c r="C3" s="498"/>
      <c r="D3" s="498"/>
      <c r="E3" s="498"/>
      <c r="F3" s="498"/>
      <c r="G3" s="498"/>
      <c r="H3" s="498"/>
      <c r="I3" s="498"/>
      <c r="J3" s="498"/>
      <c r="K3" s="498"/>
      <c r="L3" s="498"/>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91"/>
      <c r="B4" s="491"/>
      <c r="C4" s="491"/>
      <c r="D4" s="491"/>
      <c r="E4" s="491"/>
      <c r="F4" s="491"/>
      <c r="G4" s="491"/>
      <c r="H4" s="491"/>
      <c r="I4" s="491"/>
      <c r="J4" s="491"/>
      <c r="K4" s="49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375.06939999999997</v>
      </c>
      <c r="E7" s="4">
        <v>57.433500000000002</v>
      </c>
      <c r="F7" s="4">
        <v>84.768000000000001</v>
      </c>
      <c r="G7" s="4">
        <v>293.48390000000001</v>
      </c>
      <c r="H7" s="4">
        <v>134.9855</v>
      </c>
      <c r="I7" s="4">
        <v>7.0095000000000001</v>
      </c>
      <c r="J7" s="4">
        <v>952.74980000000005</v>
      </c>
      <c r="K7" s="4"/>
      <c r="L7" s="38"/>
      <c r="M7" s="4">
        <v>53.210700000000003</v>
      </c>
      <c r="N7" s="38"/>
      <c r="O7" s="38"/>
      <c r="P7" s="49" t="s">
        <v>379</v>
      </c>
      <c r="Q7" s="32">
        <v>2024</v>
      </c>
      <c r="R7" s="32">
        <v>3</v>
      </c>
      <c r="S7" s="4">
        <v>391.28550000000001</v>
      </c>
      <c r="T7" s="4">
        <v>489.10680000000002</v>
      </c>
      <c r="U7" s="4">
        <v>809.83730000000003</v>
      </c>
      <c r="V7" s="4">
        <v>952.74980000000005</v>
      </c>
      <c r="W7" s="4">
        <v>1143.2997</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390.82900000000001</v>
      </c>
      <c r="E8" s="4">
        <v>54.2667</v>
      </c>
      <c r="F8" s="4">
        <v>85.0381</v>
      </c>
      <c r="G8" s="4">
        <v>297.04570000000001</v>
      </c>
      <c r="H8" s="4">
        <v>132.63220000000001</v>
      </c>
      <c r="I8" s="4">
        <v>9.5161999999999995</v>
      </c>
      <c r="J8" s="4">
        <v>969.3279</v>
      </c>
      <c r="K8" s="4"/>
      <c r="L8" s="38"/>
      <c r="M8" s="4">
        <v>51.492100000000001</v>
      </c>
      <c r="N8" s="38"/>
      <c r="O8" s="38"/>
      <c r="P8" s="49" t="s">
        <v>382</v>
      </c>
      <c r="Q8" s="32">
        <v>2024</v>
      </c>
      <c r="R8" s="32">
        <v>4</v>
      </c>
      <c r="S8" s="4">
        <v>394.0428</v>
      </c>
      <c r="T8" s="4">
        <v>492.55349999999999</v>
      </c>
      <c r="U8" s="4">
        <v>823.92870000000005</v>
      </c>
      <c r="V8" s="4">
        <v>969.3279</v>
      </c>
      <c r="W8" s="4">
        <v>1163.1935000000001</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393.24279999999999</v>
      </c>
      <c r="E9" s="4">
        <v>47.9634</v>
      </c>
      <c r="F9" s="4">
        <v>83.380899999999997</v>
      </c>
      <c r="G9" s="4">
        <v>285.69439999999997</v>
      </c>
      <c r="H9" s="4">
        <v>134.066</v>
      </c>
      <c r="I9" s="4">
        <v>41.795000000000002</v>
      </c>
      <c r="J9" s="4">
        <v>986.14250000000004</v>
      </c>
      <c r="K9" s="4"/>
      <c r="L9" s="38"/>
      <c r="M9" s="4">
        <v>51.704900000000002</v>
      </c>
      <c r="N9" s="38"/>
      <c r="O9" s="38"/>
      <c r="P9" s="49" t="s">
        <v>385</v>
      </c>
      <c r="Q9" s="32">
        <v>2024</v>
      </c>
      <c r="R9" s="32">
        <v>5</v>
      </c>
      <c r="S9" s="4">
        <v>396.38229999999999</v>
      </c>
      <c r="T9" s="4">
        <v>495.47789999999998</v>
      </c>
      <c r="U9" s="4">
        <v>838.22109999999998</v>
      </c>
      <c r="V9" s="4">
        <v>986.14250000000004</v>
      </c>
      <c r="W9" s="4">
        <v>1183.3710000000001</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397.94279999999998</v>
      </c>
      <c r="E10" s="4">
        <v>52.837400000000002</v>
      </c>
      <c r="F10" s="4">
        <v>86.087599999999995</v>
      </c>
      <c r="G10" s="4">
        <v>282.13810000000001</v>
      </c>
      <c r="H10" s="4">
        <v>129.63509999999999</v>
      </c>
      <c r="I10" s="4">
        <v>26.089600000000001</v>
      </c>
      <c r="J10" s="4">
        <v>974.73059999999998</v>
      </c>
      <c r="K10" s="4"/>
      <c r="L10" s="38"/>
      <c r="M10" s="4">
        <v>48.837200000000003</v>
      </c>
      <c r="N10" s="38"/>
      <c r="O10" s="38"/>
      <c r="P10" s="49" t="s">
        <v>387</v>
      </c>
      <c r="Q10" s="32">
        <v>2024</v>
      </c>
      <c r="R10" s="32">
        <v>6</v>
      </c>
      <c r="S10" s="4">
        <v>398.05340000000001</v>
      </c>
      <c r="T10" s="4">
        <v>497.56670000000003</v>
      </c>
      <c r="U10" s="4">
        <v>828.52099999999996</v>
      </c>
      <c r="V10" s="4">
        <v>974.73059999999998</v>
      </c>
      <c r="W10" s="4">
        <v>1169.6767199999999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400.5702</v>
      </c>
      <c r="E11" s="4">
        <v>55.932400000000001</v>
      </c>
      <c r="F11" s="4">
        <v>85.694299999999998</v>
      </c>
      <c r="G11" s="4">
        <v>295.065</v>
      </c>
      <c r="H11" s="4">
        <v>132.79249999999999</v>
      </c>
      <c r="I11" s="4">
        <v>30.223600000000001</v>
      </c>
      <c r="J11" s="4">
        <v>1000.278</v>
      </c>
      <c r="K11" s="4"/>
      <c r="L11" s="38"/>
      <c r="M11" s="4">
        <v>50.5642</v>
      </c>
      <c r="N11" s="38"/>
      <c r="O11" s="38"/>
      <c r="P11" s="49" t="s">
        <v>391</v>
      </c>
      <c r="Q11" s="32">
        <v>2024</v>
      </c>
      <c r="R11" s="32">
        <v>7</v>
      </c>
      <c r="S11" s="4">
        <v>400.1112</v>
      </c>
      <c r="T11" s="4">
        <v>500.13900000000001</v>
      </c>
      <c r="U11" s="4">
        <v>850.23630000000003</v>
      </c>
      <c r="V11" s="4">
        <v>1000.278</v>
      </c>
      <c r="W11" s="4">
        <v>1200.3335999999999</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354.58319999999998</v>
      </c>
      <c r="E12" s="4">
        <v>57.142000000000003</v>
      </c>
      <c r="F12" s="4">
        <v>77.408500000000004</v>
      </c>
      <c r="G12" s="4">
        <v>294.54899999999998</v>
      </c>
      <c r="H12" s="4">
        <v>132.0686</v>
      </c>
      <c r="I12" s="4">
        <v>33.473999999999997</v>
      </c>
      <c r="J12" s="4">
        <v>949.23</v>
      </c>
      <c r="K12" s="4"/>
      <c r="L12" s="38"/>
      <c r="M12" s="4">
        <v>49.605899999999998</v>
      </c>
      <c r="N12" s="38"/>
      <c r="O12" s="38"/>
      <c r="P12" s="49" t="s">
        <v>397</v>
      </c>
      <c r="Q12" s="32">
        <v>2024</v>
      </c>
      <c r="R12" s="32">
        <v>8</v>
      </c>
      <c r="S12" s="4">
        <v>400.85570000000001</v>
      </c>
      <c r="T12" s="4">
        <v>501.06959999999998</v>
      </c>
      <c r="U12" s="4">
        <v>806.84180000000003</v>
      </c>
      <c r="V12" s="4">
        <v>949.23</v>
      </c>
      <c r="W12" s="4">
        <v>1139.076</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369.09930000000003</v>
      </c>
      <c r="E13" s="4">
        <v>48.551699999999997</v>
      </c>
      <c r="F13" s="4">
        <v>78.618300000000005</v>
      </c>
      <c r="G13" s="4">
        <v>282.0564</v>
      </c>
      <c r="H13" s="4">
        <v>134.34299999999999</v>
      </c>
      <c r="I13" s="4">
        <v>12.334</v>
      </c>
      <c r="J13" s="4">
        <v>925.0027</v>
      </c>
      <c r="K13" s="4"/>
      <c r="L13" s="38"/>
      <c r="M13" s="4">
        <v>51.368099999999998</v>
      </c>
      <c r="N13" s="38"/>
      <c r="O13" s="38"/>
      <c r="P13" s="49" t="s">
        <v>400</v>
      </c>
      <c r="Q13" s="32">
        <v>2024</v>
      </c>
      <c r="R13" s="32">
        <v>9</v>
      </c>
      <c r="S13" s="4">
        <v>400.85570000000001</v>
      </c>
      <c r="T13" s="4">
        <v>501.06959999999998</v>
      </c>
      <c r="U13" s="4">
        <v>786.25229999999999</v>
      </c>
      <c r="V13" s="4">
        <v>925</v>
      </c>
      <c r="W13" s="4">
        <v>1110</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403.23899999999998</v>
      </c>
      <c r="E14" s="4">
        <v>52.269399999999997</v>
      </c>
      <c r="F14" s="4">
        <v>86.967399999999998</v>
      </c>
      <c r="G14" s="4">
        <v>282.73579999999998</v>
      </c>
      <c r="H14" s="4">
        <v>128.93790000000001</v>
      </c>
      <c r="I14" s="4">
        <v>0.83879999999999999</v>
      </c>
      <c r="J14" s="4">
        <v>954.98829999999998</v>
      </c>
      <c r="K14" s="4"/>
      <c r="L14" s="38"/>
      <c r="M14" s="4">
        <v>48.7973</v>
      </c>
      <c r="N14" s="38"/>
      <c r="O14" s="38"/>
      <c r="P14" s="49" t="s">
        <v>403</v>
      </c>
      <c r="Q14" s="32">
        <v>2024</v>
      </c>
      <c r="R14" s="32">
        <v>10</v>
      </c>
      <c r="S14" s="4">
        <v>401.83</v>
      </c>
      <c r="T14" s="4">
        <v>502.29</v>
      </c>
      <c r="U14" s="4">
        <v>811.74</v>
      </c>
      <c r="V14" s="4">
        <v>954.99</v>
      </c>
      <c r="W14" s="4">
        <v>1145.9880000000001</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400.06049999999999</v>
      </c>
      <c r="E15" s="4">
        <v>55.369109999999999</v>
      </c>
      <c r="F15" s="4">
        <v>85.742699999999999</v>
      </c>
      <c r="G15" s="4">
        <v>291.95873</v>
      </c>
      <c r="H15" s="4">
        <v>127.3909</v>
      </c>
      <c r="I15" s="4">
        <v>5.9047999999999998</v>
      </c>
      <c r="J15" s="4">
        <v>966.42674</v>
      </c>
      <c r="K15" s="4"/>
      <c r="L15" s="38"/>
      <c r="M15" s="4">
        <v>47.684699999999999</v>
      </c>
      <c r="N15" s="38"/>
      <c r="O15" s="38"/>
      <c r="P15" s="49" t="s">
        <v>404</v>
      </c>
      <c r="Q15" s="32">
        <v>2024</v>
      </c>
      <c r="R15" s="32">
        <v>11</v>
      </c>
      <c r="S15" s="4">
        <v>401.3</v>
      </c>
      <c r="T15" s="4">
        <v>501.63</v>
      </c>
      <c r="U15" s="4">
        <v>821.46270000000004</v>
      </c>
      <c r="V15" s="4">
        <v>966.42669999999998</v>
      </c>
      <c r="W15" s="4">
        <v>1159.71</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405.3673</v>
      </c>
      <c r="E16" s="4">
        <v>58.1922</v>
      </c>
      <c r="F16" s="4">
        <v>87.533500000000004</v>
      </c>
      <c r="G16" s="4">
        <v>299.73989999999998</v>
      </c>
      <c r="H16" s="4">
        <v>129.04140000000001</v>
      </c>
      <c r="I16" s="4">
        <v>3.8222999999999998</v>
      </c>
      <c r="J16" s="4">
        <v>983.69659999999999</v>
      </c>
      <c r="K16" s="4"/>
      <c r="L16" s="38"/>
      <c r="M16" s="4">
        <v>48.018099999999997</v>
      </c>
      <c r="N16" s="38"/>
      <c r="O16" s="38"/>
      <c r="P16" s="49" t="s">
        <v>413</v>
      </c>
      <c r="Q16" s="32">
        <v>2024</v>
      </c>
      <c r="R16" s="32">
        <v>12</v>
      </c>
      <c r="S16" s="4">
        <v>402.39019999999999</v>
      </c>
      <c r="T16" s="4">
        <v>502.98779999999999</v>
      </c>
      <c r="U16" s="4">
        <v>836.14210000000003</v>
      </c>
      <c r="V16" s="4">
        <v>983.69659999999999</v>
      </c>
      <c r="W16" s="4">
        <v>1180.4358999999999</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407.51150000000001</v>
      </c>
      <c r="E17" s="4">
        <v>56.032699999999998</v>
      </c>
      <c r="F17" s="4">
        <v>88.534800000000004</v>
      </c>
      <c r="G17" s="4">
        <v>292.1103</v>
      </c>
      <c r="H17" s="4">
        <v>133.18549999999999</v>
      </c>
      <c r="I17" s="4">
        <v>4.5919999999999996</v>
      </c>
      <c r="J17" s="4">
        <v>981.96680000000003</v>
      </c>
      <c r="K17" s="4"/>
      <c r="L17" s="38"/>
      <c r="M17" s="4">
        <v>49.505000000000003</v>
      </c>
      <c r="N17" s="38"/>
      <c r="O17" s="38"/>
      <c r="P17" s="49" t="s">
        <v>417</v>
      </c>
      <c r="Q17" s="32">
        <v>2025</v>
      </c>
      <c r="R17" s="32">
        <v>1</v>
      </c>
      <c r="S17" s="4">
        <v>403.12150000000003</v>
      </c>
      <c r="T17" s="4">
        <v>503.90190000000001</v>
      </c>
      <c r="U17" s="4">
        <v>834.67179999999996</v>
      </c>
      <c r="V17" s="4">
        <v>981.96680000000003</v>
      </c>
      <c r="W17" s="4">
        <v>1178.36016</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453.1069</v>
      </c>
      <c r="E18" s="4">
        <v>49.846699999999998</v>
      </c>
      <c r="F18" s="4">
        <v>95.219399999999993</v>
      </c>
      <c r="G18" s="4">
        <v>293.50639999999999</v>
      </c>
      <c r="H18" s="4">
        <v>138.2611</v>
      </c>
      <c r="I18" s="4">
        <v>25.6387</v>
      </c>
      <c r="J18" s="4">
        <v>1055.5791999999999</v>
      </c>
      <c r="K18" s="4"/>
      <c r="L18" s="38"/>
      <c r="M18" s="4">
        <v>51.26</v>
      </c>
      <c r="N18" s="38"/>
      <c r="O18" s="38"/>
      <c r="P18" s="49" t="s">
        <v>484</v>
      </c>
      <c r="Q18" s="32">
        <v>2025</v>
      </c>
      <c r="R18" s="32">
        <v>2</v>
      </c>
      <c r="S18" s="4">
        <v>422.23</v>
      </c>
      <c r="T18" s="4">
        <v>527.78959999999995</v>
      </c>
      <c r="U18" s="4">
        <v>897.2423</v>
      </c>
      <c r="V18" s="4">
        <v>1055.5791999999999</v>
      </c>
      <c r="W18" s="4">
        <f>+V18*1.2</f>
        <v>1266.6950399999998</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0.11188739458886432</v>
      </c>
      <c r="E19" s="366">
        <f t="shared" si="0"/>
        <v>-0.1103998201050458</v>
      </c>
      <c r="F19" s="366">
        <f t="shared" si="0"/>
        <v>7.5502514265576803E-2</v>
      </c>
      <c r="G19" s="366">
        <f t="shared" si="0"/>
        <v>4.7793590297911092E-3</v>
      </c>
      <c r="H19" s="366">
        <f t="shared" si="0"/>
        <v>3.8109253634967838E-2</v>
      </c>
      <c r="I19" s="366">
        <f t="shared" si="0"/>
        <v>4.583340592334495</v>
      </c>
      <c r="J19" s="366">
        <f t="shared" si="0"/>
        <v>7.4964245227027909E-2</v>
      </c>
      <c r="K19" s="366"/>
      <c r="P19" s="29" t="s">
        <v>96</v>
      </c>
      <c r="Q19" s="2"/>
      <c r="R19" s="2"/>
      <c r="S19" s="367">
        <f>+(S18-S17)/S17</f>
        <v>4.7401341779091395E-2</v>
      </c>
      <c r="T19" s="367">
        <f>+(T18-T17)/T17</f>
        <v>4.7405457292381589E-2</v>
      </c>
      <c r="U19" s="367">
        <f>+(U18-U17)/U17</f>
        <v>7.4964195507743331E-2</v>
      </c>
      <c r="V19" s="367">
        <f>+(V18-V17)/V17</f>
        <v>7.4964245227027909E-2</v>
      </c>
      <c r="W19" s="367">
        <f>+(W18-W17)/W17</f>
        <v>7.4964245227027951E-2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8">
    <mergeCell ref="AA22:AI23"/>
    <mergeCell ref="AA26:AI27"/>
    <mergeCell ref="B2:L2"/>
    <mergeCell ref="B3:L3"/>
    <mergeCell ref="A4:K4"/>
    <mergeCell ref="P4:W4"/>
    <mergeCell ref="Z4:AG4"/>
    <mergeCell ref="A5:K5"/>
    <mergeCell ref="P5:W5"/>
    <mergeCell ref="AA19:AI20"/>
    <mergeCell ref="I1:K1"/>
    <mergeCell ref="P2:Q2"/>
    <mergeCell ref="R2:W2"/>
    <mergeCell ref="Z2:AH2"/>
    <mergeCell ref="P3:Q3"/>
    <mergeCell ref="R3:W3"/>
    <mergeCell ref="Z3:AA3"/>
    <mergeCell ref="AB3:AH3"/>
  </mergeCells>
  <conditionalFormatting sqref="A1:W1048576">
    <cfRule type="expression" dxfId="481"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43"/>
  <sheetViews>
    <sheetView showGridLines="0" view="pageBreakPreview" topLeftCell="A2" zoomScale="80" zoomScaleNormal="100" zoomScaleSheetLayoutView="80" workbookViewId="0">
      <selection activeCell="A19" sqref="A19"/>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498" t="s">
        <v>127</v>
      </c>
      <c r="C2" s="498"/>
      <c r="D2" s="498"/>
      <c r="E2" s="498"/>
      <c r="F2" s="498"/>
      <c r="G2" s="498"/>
      <c r="H2" s="498"/>
      <c r="I2" s="498"/>
      <c r="J2" s="498"/>
      <c r="K2" s="498"/>
      <c r="L2" s="498"/>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498" t="s">
        <v>53</v>
      </c>
      <c r="C3" s="498"/>
      <c r="D3" s="498"/>
      <c r="E3" s="498"/>
      <c r="F3" s="498"/>
      <c r="G3" s="498"/>
      <c r="H3" s="498"/>
      <c r="I3" s="498"/>
      <c r="J3" s="498"/>
      <c r="K3" s="498"/>
      <c r="L3" s="498"/>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91"/>
      <c r="B4" s="491"/>
      <c r="C4" s="491"/>
      <c r="D4" s="491"/>
      <c r="E4" s="491"/>
      <c r="F4" s="491"/>
      <c r="G4" s="491"/>
      <c r="H4" s="491"/>
      <c r="I4" s="491"/>
      <c r="J4" s="491"/>
      <c r="K4" s="49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t="s">
        <v>99</v>
      </c>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381.42919999999998</v>
      </c>
      <c r="E7" s="4">
        <v>57.433500000000002</v>
      </c>
      <c r="F7" s="4">
        <v>86.840800000000002</v>
      </c>
      <c r="G7" s="4">
        <v>282.04399999999998</v>
      </c>
      <c r="H7" s="4">
        <v>189.05269999999999</v>
      </c>
      <c r="I7" s="4">
        <v>5.8638000000000003</v>
      </c>
      <c r="J7" s="4">
        <v>1002.6644</v>
      </c>
      <c r="K7" s="4"/>
      <c r="L7" s="38"/>
      <c r="M7" s="4"/>
      <c r="N7" s="38"/>
      <c r="O7" s="38"/>
      <c r="P7" s="49" t="s">
        <v>379</v>
      </c>
      <c r="Q7" s="32">
        <v>2024</v>
      </c>
      <c r="R7" s="32">
        <v>3</v>
      </c>
      <c r="S7" s="4">
        <v>420.19260000000003</v>
      </c>
      <c r="T7" s="4">
        <v>525.24080000000004</v>
      </c>
      <c r="U7" s="4">
        <v>852.26469999999995</v>
      </c>
      <c r="V7" s="4">
        <v>1002.6644</v>
      </c>
      <c r="W7" s="4">
        <v>1203.1972800000001</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393.41800000000001</v>
      </c>
      <c r="E8" s="4">
        <v>54.2667</v>
      </c>
      <c r="F8" s="4">
        <v>87.2179</v>
      </c>
      <c r="G8" s="4">
        <v>254.70150000000001</v>
      </c>
      <c r="H8" s="4">
        <v>195.2758</v>
      </c>
      <c r="I8" s="4">
        <v>8.3027999999999995</v>
      </c>
      <c r="J8" s="4">
        <v>993.18269999999995</v>
      </c>
      <c r="K8" s="4"/>
      <c r="L8" s="38"/>
      <c r="M8" s="4"/>
      <c r="N8" s="38"/>
      <c r="O8" s="38"/>
      <c r="P8" s="49" t="s">
        <v>382</v>
      </c>
      <c r="Q8" s="32">
        <v>2024</v>
      </c>
      <c r="R8" s="32">
        <v>4</v>
      </c>
      <c r="S8" s="4">
        <v>423.15359999999998</v>
      </c>
      <c r="T8" s="4">
        <v>528.94200000000001</v>
      </c>
      <c r="U8" s="4">
        <v>844.20529999999997</v>
      </c>
      <c r="V8" s="4">
        <v>993.18269999999995</v>
      </c>
      <c r="W8" s="4">
        <v>1191.8192399999998</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396.4819</v>
      </c>
      <c r="E9" s="4">
        <v>47.9634</v>
      </c>
      <c r="F9" s="4">
        <v>85.828999999999994</v>
      </c>
      <c r="G9" s="4">
        <v>251.43790000000001</v>
      </c>
      <c r="H9" s="4">
        <v>202.01759999999999</v>
      </c>
      <c r="I9" s="4">
        <v>41.408900000000003</v>
      </c>
      <c r="J9" s="4">
        <v>1025.1387</v>
      </c>
      <c r="K9" s="4"/>
      <c r="L9" s="38"/>
      <c r="M9" s="4"/>
      <c r="N9" s="38"/>
      <c r="O9" s="38"/>
      <c r="P9" s="49" t="s">
        <v>385</v>
      </c>
      <c r="Q9" s="32">
        <v>2024</v>
      </c>
      <c r="R9" s="32">
        <v>5</v>
      </c>
      <c r="S9" s="4">
        <v>425.666</v>
      </c>
      <c r="T9" s="4">
        <v>532.08249999999998</v>
      </c>
      <c r="U9" s="4">
        <v>871.36789999999996</v>
      </c>
      <c r="V9" s="4">
        <v>1025.1400000000001</v>
      </c>
      <c r="W9" s="4">
        <v>1230.1664000000001</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391.64670000000001</v>
      </c>
      <c r="E10" s="4">
        <v>52.837400000000002</v>
      </c>
      <c r="F10" s="4">
        <v>86.860299999999995</v>
      </c>
      <c r="G10" s="4">
        <v>260.80799999999999</v>
      </c>
      <c r="H10" s="4">
        <v>190.6412</v>
      </c>
      <c r="I10" s="4">
        <v>24.076699999999999</v>
      </c>
      <c r="J10" s="4">
        <v>1006.8703</v>
      </c>
      <c r="K10" s="4"/>
      <c r="L10" s="38"/>
      <c r="M10" s="4"/>
      <c r="N10" s="38"/>
      <c r="O10" s="38"/>
      <c r="P10" s="49" t="s">
        <v>387</v>
      </c>
      <c r="Q10" s="32">
        <v>2024</v>
      </c>
      <c r="R10" s="32">
        <v>6</v>
      </c>
      <c r="S10" s="4">
        <v>427.46050000000002</v>
      </c>
      <c r="T10" s="4">
        <v>534.32569999999998</v>
      </c>
      <c r="U10" s="4">
        <v>855.83979999999997</v>
      </c>
      <c r="V10" s="4">
        <v>1006.8703</v>
      </c>
      <c r="W10" s="4">
        <v>1208.2443599999999</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406.96550000000002</v>
      </c>
      <c r="E11" s="4">
        <v>55.932400000000001</v>
      </c>
      <c r="F11" s="4">
        <v>88.384299999999996</v>
      </c>
      <c r="G11" s="4">
        <v>264.36290000000002</v>
      </c>
      <c r="H11" s="4">
        <v>188.01490000000001</v>
      </c>
      <c r="I11" s="4">
        <v>28.751899999999999</v>
      </c>
      <c r="J11" s="4">
        <v>1032.4119000000001</v>
      </c>
      <c r="K11" s="4"/>
      <c r="L11" s="38"/>
      <c r="M11" s="4"/>
      <c r="N11" s="38"/>
      <c r="O11" s="38"/>
      <c r="P11" s="49" t="s">
        <v>391</v>
      </c>
      <c r="Q11" s="32">
        <v>2024</v>
      </c>
      <c r="R11" s="32">
        <v>7</v>
      </c>
      <c r="S11" s="4">
        <v>428.83629999999999</v>
      </c>
      <c r="T11" s="4">
        <v>536.04539999999997</v>
      </c>
      <c r="U11" s="4">
        <v>877.55010000000004</v>
      </c>
      <c r="V11" s="4">
        <v>1032.4119000000001</v>
      </c>
      <c r="W11" s="4">
        <v>1238.89428</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407.24029999999999</v>
      </c>
      <c r="E12" s="4">
        <v>57.142000000000003</v>
      </c>
      <c r="F12" s="4">
        <v>89.439800000000005</v>
      </c>
      <c r="G12" s="4">
        <v>261.3535</v>
      </c>
      <c r="H12" s="4">
        <v>197.352</v>
      </c>
      <c r="I12" s="4">
        <v>33.775300000000001</v>
      </c>
      <c r="J12" s="4">
        <v>1046.3028999999999</v>
      </c>
      <c r="K12" s="4"/>
      <c r="L12" s="38"/>
      <c r="M12" s="4"/>
      <c r="N12" s="38"/>
      <c r="O12" s="38"/>
      <c r="P12" s="49" t="s">
        <v>397</v>
      </c>
      <c r="Q12" s="32">
        <v>2024</v>
      </c>
      <c r="R12" s="32">
        <v>8</v>
      </c>
      <c r="S12" s="4">
        <v>429.70370000000003</v>
      </c>
      <c r="T12" s="4">
        <v>537.12959999999998</v>
      </c>
      <c r="U12" s="4">
        <v>889.35749999999996</v>
      </c>
      <c r="V12" s="4">
        <v>1046.3028999999999</v>
      </c>
      <c r="W12" s="4">
        <v>1255.5634799999998</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401.053</v>
      </c>
      <c r="E13" s="4">
        <v>48.551699999999997</v>
      </c>
      <c r="F13" s="4">
        <v>87.271600000000007</v>
      </c>
      <c r="G13" s="4">
        <v>247.83779999999999</v>
      </c>
      <c r="H13" s="4">
        <v>201.18010000000001</v>
      </c>
      <c r="I13" s="4">
        <v>10.2464</v>
      </c>
      <c r="J13" s="4">
        <v>996.14059999999995</v>
      </c>
      <c r="K13" s="4"/>
      <c r="L13" s="38"/>
      <c r="M13" s="4"/>
      <c r="N13" s="38"/>
      <c r="O13" s="38"/>
      <c r="P13" s="49" t="s">
        <v>400</v>
      </c>
      <c r="Q13" s="32">
        <v>2024</v>
      </c>
      <c r="R13" s="32">
        <v>9</v>
      </c>
      <c r="S13" s="4">
        <v>429.70370000000003</v>
      </c>
      <c r="T13" s="4">
        <v>537.12959999999998</v>
      </c>
      <c r="U13" s="4">
        <v>846.71950000000004</v>
      </c>
      <c r="V13" s="4">
        <v>996.14059999999995</v>
      </c>
      <c r="W13" s="4">
        <f>V13*1.2</f>
        <v>1195.3687199999999</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408.48169999999999</v>
      </c>
      <c r="E14" s="4">
        <v>52.269399999999997</v>
      </c>
      <c r="F14" s="4">
        <v>89.956500000000005</v>
      </c>
      <c r="G14" s="4">
        <v>257.24939999999998</v>
      </c>
      <c r="H14" s="4">
        <v>174.02279999999999</v>
      </c>
      <c r="I14" s="4">
        <v>1.5984</v>
      </c>
      <c r="J14" s="4">
        <v>983.57820000000004</v>
      </c>
      <c r="K14" s="4"/>
      <c r="L14" s="38"/>
      <c r="M14" s="4"/>
      <c r="N14" s="38"/>
      <c r="O14" s="38"/>
      <c r="P14" s="49" t="s">
        <v>403</v>
      </c>
      <c r="Q14" s="32">
        <v>2024</v>
      </c>
      <c r="R14" s="32">
        <v>10</v>
      </c>
      <c r="S14" s="4">
        <v>430.75</v>
      </c>
      <c r="T14" s="4">
        <v>538.44000000000005</v>
      </c>
      <c r="U14" s="4">
        <v>836.04</v>
      </c>
      <c r="V14" s="4">
        <v>983.58</v>
      </c>
      <c r="W14" s="4">
        <f>+V14*1.2</f>
        <v>1180.296</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408.92450000000002</v>
      </c>
      <c r="E15" s="4">
        <v>55.369100000000003</v>
      </c>
      <c r="F15" s="4">
        <v>89.286500000000004</v>
      </c>
      <c r="G15" s="4">
        <v>265.73239999999998</v>
      </c>
      <c r="H15" s="4">
        <v>191.3426</v>
      </c>
      <c r="I15" s="4">
        <v>5.5046999999999997</v>
      </c>
      <c r="J15" s="4">
        <v>1016.1598</v>
      </c>
      <c r="K15" s="4"/>
      <c r="L15" s="38"/>
      <c r="M15" s="4"/>
      <c r="N15" s="38"/>
      <c r="O15" s="38"/>
      <c r="P15" s="49" t="s">
        <v>404</v>
      </c>
      <c r="Q15" s="32">
        <v>2024</v>
      </c>
      <c r="R15" s="32">
        <v>11</v>
      </c>
      <c r="S15" s="4">
        <v>430.1823</v>
      </c>
      <c r="T15" s="4">
        <v>537.7278</v>
      </c>
      <c r="U15" s="4">
        <v>863.73580000000004</v>
      </c>
      <c r="V15" s="4">
        <v>1016.1598</v>
      </c>
      <c r="W15" s="4">
        <f>+V15*1.2</f>
        <v>1219.39176</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410.18009999999998</v>
      </c>
      <c r="E16" s="4">
        <v>58.1922</v>
      </c>
      <c r="F16" s="4">
        <v>90.441100000000006</v>
      </c>
      <c r="G16" s="4">
        <v>264.32150000000001</v>
      </c>
      <c r="H16" s="4">
        <v>194.4829</v>
      </c>
      <c r="I16" s="4">
        <v>6.2196999999999996</v>
      </c>
      <c r="J16" s="4">
        <v>1023.8375</v>
      </c>
      <c r="K16" s="4"/>
      <c r="L16" s="38"/>
      <c r="M16" s="4"/>
      <c r="N16" s="38"/>
      <c r="O16" s="38"/>
      <c r="P16" s="49" t="s">
        <v>413</v>
      </c>
      <c r="Q16" s="32">
        <v>2024</v>
      </c>
      <c r="R16" s="32">
        <v>12</v>
      </c>
      <c r="S16" s="4">
        <v>431.34870000000001</v>
      </c>
      <c r="T16" s="4">
        <v>539.18589999999995</v>
      </c>
      <c r="U16" s="4">
        <v>870.26189999999997</v>
      </c>
      <c r="V16" s="4">
        <v>1023.8375</v>
      </c>
      <c r="W16" s="4">
        <f>+V16*1.2</f>
        <v>1228.605</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411.01249999999999</v>
      </c>
      <c r="E17" s="4">
        <v>56.032699999999998</v>
      </c>
      <c r="F17" s="4">
        <v>90.844300000000004</v>
      </c>
      <c r="G17" s="4">
        <v>257.7423</v>
      </c>
      <c r="H17" s="4">
        <v>186.72470000000001</v>
      </c>
      <c r="I17" s="4">
        <v>9.3437999999999999</v>
      </c>
      <c r="J17" s="4">
        <v>1011.7003</v>
      </c>
      <c r="K17" s="4"/>
      <c r="L17" s="38"/>
      <c r="M17" s="4"/>
      <c r="N17" s="38"/>
      <c r="O17" s="38"/>
      <c r="P17" s="49" t="s">
        <v>417</v>
      </c>
      <c r="Q17" s="32">
        <v>2025</v>
      </c>
      <c r="R17" s="32">
        <v>1</v>
      </c>
      <c r="S17" s="4">
        <v>433.3227</v>
      </c>
      <c r="T17" s="4">
        <v>541.65340000000003</v>
      </c>
      <c r="U17" s="4">
        <v>859.94529999999997</v>
      </c>
      <c r="V17" s="4">
        <v>1011.7003</v>
      </c>
      <c r="W17" s="4">
        <f>+V17*1.2</f>
        <v>1214.04036</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388.93369999999999</v>
      </c>
      <c r="E18" s="4">
        <v>49.846699999999998</v>
      </c>
      <c r="F18" s="4">
        <v>85.215999999999994</v>
      </c>
      <c r="G18" s="4">
        <v>269.91899999999998</v>
      </c>
      <c r="H18" s="4">
        <v>191.3176</v>
      </c>
      <c r="I18" s="4">
        <v>14.3901</v>
      </c>
      <c r="J18" s="4">
        <v>999.62310000000002</v>
      </c>
      <c r="K18" s="4"/>
      <c r="L18" s="38"/>
      <c r="M18" s="4"/>
      <c r="N18" s="38"/>
      <c r="O18" s="38"/>
      <c r="P18" s="49" t="s">
        <v>484</v>
      </c>
      <c r="Q18" s="32">
        <v>2025</v>
      </c>
      <c r="R18" s="32">
        <v>2</v>
      </c>
      <c r="S18" s="4">
        <v>437.39030000000002</v>
      </c>
      <c r="T18" s="4">
        <v>546.73789999999997</v>
      </c>
      <c r="U18" s="4">
        <v>849.67960000000005</v>
      </c>
      <c r="V18" s="4">
        <v>999.62310000000002</v>
      </c>
      <c r="W18" s="4">
        <f>+V18*1.2</f>
        <v>1199.54772</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-5.3718074267814241E-2</v>
      </c>
      <c r="E19" s="366">
        <f t="shared" si="0"/>
        <v>-0.1103998201050458</v>
      </c>
      <c r="F19" s="366">
        <f t="shared" si="0"/>
        <v>-6.1955455653244174E-2</v>
      </c>
      <c r="G19" s="366">
        <f t="shared" si="0"/>
        <v>4.7243700393765332E-2</v>
      </c>
      <c r="H19" s="366">
        <f t="shared" si="0"/>
        <v>2.459717434276229E-2</v>
      </c>
      <c r="I19" s="366">
        <f t="shared" si="0"/>
        <v>0.54006935079946061</v>
      </c>
      <c r="J19" s="366">
        <f t="shared" si="0"/>
        <v>-1.1937527348761237E-2</v>
      </c>
      <c r="K19" s="366"/>
      <c r="P19" s="29" t="s">
        <v>96</v>
      </c>
      <c r="Q19" s="2"/>
      <c r="R19" s="2"/>
      <c r="S19" s="367">
        <f>+(S18-S17)/S17</f>
        <v>9.3869995732972847E-3</v>
      </c>
      <c r="T19" s="367">
        <f>+(T18-T17)/T17</f>
        <v>9.3869991400403544E-3</v>
      </c>
      <c r="U19" s="367">
        <f>+(U18-U17)/U17</f>
        <v>-1.1937619753256312E-2</v>
      </c>
      <c r="V19" s="367">
        <f>+(V18-V17)/V17</f>
        <v>-1.1937527348761237E-2</v>
      </c>
      <c r="W19" s="367">
        <f>+(W18-W17)/W17</f>
        <v>-1.1937527348761237E-2</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8">
    <mergeCell ref="AA22:AI23"/>
    <mergeCell ref="AA26:AI27"/>
    <mergeCell ref="A4:K4"/>
    <mergeCell ref="P4:W4"/>
    <mergeCell ref="Z4:AG4"/>
    <mergeCell ref="A5:K5"/>
    <mergeCell ref="P5:W5"/>
    <mergeCell ref="AA19:AI20"/>
    <mergeCell ref="I1:K1"/>
    <mergeCell ref="B2:L2"/>
    <mergeCell ref="P2:Q2"/>
    <mergeCell ref="R2:W2"/>
    <mergeCell ref="Z2:AH2"/>
    <mergeCell ref="B3:L3"/>
    <mergeCell ref="P3:Q3"/>
    <mergeCell ref="R3:W3"/>
    <mergeCell ref="Z3:AA3"/>
    <mergeCell ref="AB3:AH3"/>
  </mergeCells>
  <conditionalFormatting sqref="A1:W1048576">
    <cfRule type="expression" dxfId="480"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43"/>
  <sheetViews>
    <sheetView showGridLines="0" view="pageBreakPreview" zoomScale="80" zoomScaleNormal="100" zoomScaleSheetLayoutView="80" workbookViewId="0">
      <selection activeCell="A19" sqref="A19"/>
    </sheetView>
  </sheetViews>
  <sheetFormatPr baseColWidth="10" defaultColWidth="9.28515625" defaultRowHeight="15" x14ac:dyDescent="0.25"/>
  <cols>
    <col min="1" max="2" width="8.140625" customWidth="1"/>
    <col min="3" max="3" width="9.140625" customWidth="1"/>
    <col min="4" max="4" width="8.85546875" customWidth="1"/>
    <col min="5" max="5" width="10.7109375" customWidth="1"/>
    <col min="6" max="6" width="10.140625" customWidth="1"/>
    <col min="7" max="8" width="10.7109375" customWidth="1"/>
    <col min="9" max="9" width="8.140625" customWidth="1"/>
    <col min="10" max="10" width="10.140625" customWidth="1"/>
    <col min="11" max="11" width="10.7109375" customWidth="1"/>
    <col min="12" max="12" width="2.5703125" customWidth="1"/>
    <col min="13" max="13" width="10.28515625" customWidth="1"/>
    <col min="14" max="15" width="2.5703125" customWidth="1"/>
    <col min="16" max="16" width="11.7109375" customWidth="1"/>
    <col min="18" max="18" width="9.28515625" customWidth="1"/>
    <col min="19" max="21" width="12.5703125" customWidth="1"/>
    <col min="22" max="22" width="13.5703125" customWidth="1"/>
    <col min="23" max="23" width="19.7109375" customWidth="1"/>
    <col min="24" max="24" width="3.140625" customWidth="1"/>
    <col min="25" max="25" width="2.28515625" customWidth="1"/>
    <col min="28" max="28" width="15.42578125" customWidth="1"/>
    <col min="29" max="29" width="13" customWidth="1"/>
    <col min="30" max="30" width="15.42578125" customWidth="1"/>
    <col min="33" max="33" width="4.5703125" customWidth="1"/>
    <col min="34" max="34" width="4.85546875" customWidth="1"/>
    <col min="35" max="35" width="9.28515625" hidden="1" customWidth="1"/>
  </cols>
  <sheetData>
    <row r="1" spans="1:61" ht="32.25" customHeight="1" x14ac:dyDescent="0.25">
      <c r="A1" s="38"/>
      <c r="B1" s="38"/>
      <c r="C1" s="38"/>
      <c r="F1" s="38"/>
      <c r="G1" s="38"/>
      <c r="H1" s="38"/>
      <c r="I1" s="490"/>
      <c r="J1" s="490"/>
      <c r="K1" s="490"/>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row>
    <row r="2" spans="1:61" ht="31.15" customHeight="1" x14ac:dyDescent="0.35">
      <c r="A2" s="8" t="s">
        <v>8</v>
      </c>
      <c r="B2" s="498" t="s">
        <v>128</v>
      </c>
      <c r="C2" s="498"/>
      <c r="D2" s="498"/>
      <c r="E2" s="498"/>
      <c r="F2" s="498"/>
      <c r="G2" s="498"/>
      <c r="H2" s="498"/>
      <c r="I2" s="498"/>
      <c r="J2" s="498"/>
      <c r="K2" s="498"/>
      <c r="L2" s="498"/>
      <c r="M2" s="38"/>
      <c r="N2" s="38"/>
      <c r="O2" s="38"/>
      <c r="P2" s="492"/>
      <c r="Q2" s="492"/>
      <c r="R2" s="494"/>
      <c r="S2" s="494"/>
      <c r="T2" s="494"/>
      <c r="U2" s="494"/>
      <c r="V2" s="494"/>
      <c r="W2" s="494"/>
      <c r="X2" s="39"/>
      <c r="Y2" s="39"/>
      <c r="Z2" s="489" t="s">
        <v>103</v>
      </c>
      <c r="AA2" s="489"/>
      <c r="AB2" s="489"/>
      <c r="AC2" s="489"/>
      <c r="AD2" s="489"/>
      <c r="AE2" s="489"/>
      <c r="AF2" s="489"/>
      <c r="AG2" s="489"/>
      <c r="AH2" s="489"/>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row>
    <row r="3" spans="1:61" s="20" customFormat="1" ht="23.25" customHeight="1" x14ac:dyDescent="0.35">
      <c r="A3" s="8" t="s">
        <v>14</v>
      </c>
      <c r="B3" s="498" t="s">
        <v>19</v>
      </c>
      <c r="C3" s="498"/>
      <c r="D3" s="498"/>
      <c r="E3" s="498"/>
      <c r="F3" s="498"/>
      <c r="G3" s="498"/>
      <c r="H3" s="498"/>
      <c r="I3" s="498"/>
      <c r="J3" s="498"/>
      <c r="K3" s="498"/>
      <c r="L3" s="498"/>
      <c r="M3" s="38"/>
      <c r="N3" s="38"/>
      <c r="O3" s="38"/>
      <c r="P3" s="492"/>
      <c r="Q3" s="492"/>
      <c r="R3" s="494"/>
      <c r="S3" s="494"/>
      <c r="T3" s="494"/>
      <c r="U3" s="494"/>
      <c r="V3" s="494"/>
      <c r="W3" s="494"/>
      <c r="X3" s="39"/>
      <c r="Y3" s="39"/>
      <c r="Z3" s="492"/>
      <c r="AA3" s="492"/>
      <c r="AB3" s="494"/>
      <c r="AC3" s="494"/>
      <c r="AD3" s="494"/>
      <c r="AE3" s="494"/>
      <c r="AF3" s="494"/>
      <c r="AG3" s="494"/>
      <c r="AH3" s="494"/>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row>
    <row r="4" spans="1:61" s="19" customFormat="1" ht="17.25" x14ac:dyDescent="0.3">
      <c r="A4" s="491"/>
      <c r="B4" s="491"/>
      <c r="C4" s="491"/>
      <c r="D4" s="491"/>
      <c r="E4" s="491"/>
      <c r="F4" s="491"/>
      <c r="G4" s="491"/>
      <c r="H4" s="491"/>
      <c r="I4" s="491"/>
      <c r="J4" s="491"/>
      <c r="K4" s="491"/>
      <c r="L4" s="38"/>
      <c r="M4" s="38"/>
      <c r="N4" s="38"/>
      <c r="O4" s="38"/>
      <c r="P4" s="493"/>
      <c r="Q4" s="493"/>
      <c r="R4" s="493"/>
      <c r="S4" s="493"/>
      <c r="T4" s="493"/>
      <c r="U4" s="493"/>
      <c r="V4" s="493"/>
      <c r="W4" s="493"/>
      <c r="X4" s="38"/>
      <c r="Y4" s="38"/>
      <c r="Z4" s="493"/>
      <c r="AA4" s="493"/>
      <c r="AB4" s="493"/>
      <c r="AC4" s="493"/>
      <c r="AD4" s="493"/>
      <c r="AE4" s="493"/>
      <c r="AF4" s="493"/>
      <c r="AG4" s="493"/>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row>
    <row r="5" spans="1:61" ht="33" customHeight="1" x14ac:dyDescent="0.25">
      <c r="A5" s="489" t="s">
        <v>97</v>
      </c>
      <c r="B5" s="496"/>
      <c r="C5" s="496"/>
      <c r="D5" s="496"/>
      <c r="E5" s="496"/>
      <c r="F5" s="496"/>
      <c r="G5" s="496"/>
      <c r="H5" s="496"/>
      <c r="I5" s="496"/>
      <c r="J5" s="496"/>
      <c r="K5" s="496"/>
      <c r="L5" s="38"/>
      <c r="M5" s="38"/>
      <c r="N5" s="38"/>
      <c r="O5" s="38"/>
      <c r="P5" s="489"/>
      <c r="Q5" s="489"/>
      <c r="R5" s="489"/>
      <c r="S5" s="489"/>
      <c r="T5" s="489"/>
      <c r="U5" s="489"/>
      <c r="V5" s="489"/>
      <c r="W5" s="489"/>
      <c r="X5" s="42"/>
      <c r="Y5" s="42"/>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row>
    <row r="6" spans="1:61" ht="25.5" x14ac:dyDescent="0.25">
      <c r="A6" s="38"/>
      <c r="B6" s="43" t="s">
        <v>0</v>
      </c>
      <c r="C6" s="43" t="s">
        <v>1</v>
      </c>
      <c r="D6" s="44" t="s">
        <v>2</v>
      </c>
      <c r="E6" s="44" t="s">
        <v>3</v>
      </c>
      <c r="F6" s="44" t="s">
        <v>4</v>
      </c>
      <c r="G6" s="44" t="s">
        <v>5</v>
      </c>
      <c r="H6" s="44" t="s">
        <v>6</v>
      </c>
      <c r="I6" s="44" t="s">
        <v>7</v>
      </c>
      <c r="J6" s="44" t="s">
        <v>104</v>
      </c>
      <c r="K6" s="44" t="s">
        <v>102</v>
      </c>
      <c r="L6" s="38"/>
      <c r="M6" s="44" t="s">
        <v>420</v>
      </c>
      <c r="N6" s="38"/>
      <c r="O6" s="38"/>
      <c r="P6" s="38"/>
      <c r="Q6" s="43" t="s">
        <v>0</v>
      </c>
      <c r="R6" s="43" t="s">
        <v>1</v>
      </c>
      <c r="S6" s="45" t="s">
        <v>9</v>
      </c>
      <c r="T6" s="45" t="s">
        <v>10</v>
      </c>
      <c r="U6" s="45" t="s">
        <v>11</v>
      </c>
      <c r="V6" s="45" t="s">
        <v>12</v>
      </c>
      <c r="W6" s="45" t="s">
        <v>13</v>
      </c>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61" x14ac:dyDescent="0.25">
      <c r="A7" s="49" t="s">
        <v>379</v>
      </c>
      <c r="B7" s="32">
        <v>2024</v>
      </c>
      <c r="C7" s="32">
        <v>3</v>
      </c>
      <c r="D7" s="4">
        <v>333.63</v>
      </c>
      <c r="E7" s="4">
        <v>57.43</v>
      </c>
      <c r="F7" s="4">
        <v>60.31</v>
      </c>
      <c r="G7" s="4">
        <v>282.04000000000002</v>
      </c>
      <c r="H7" s="4">
        <v>157.75</v>
      </c>
      <c r="I7" s="4">
        <v>6.66</v>
      </c>
      <c r="J7" s="4">
        <v>897.82</v>
      </c>
      <c r="K7" s="4"/>
      <c r="L7" s="38"/>
      <c r="M7" s="4">
        <v>76.900000000000006</v>
      </c>
      <c r="N7" s="38"/>
      <c r="O7" s="38"/>
      <c r="P7" s="49" t="s">
        <v>379</v>
      </c>
      <c r="Q7" s="32">
        <v>2024</v>
      </c>
      <c r="R7" s="32">
        <v>3</v>
      </c>
      <c r="S7" s="4">
        <v>364.55</v>
      </c>
      <c r="T7" s="4">
        <v>455.68</v>
      </c>
      <c r="U7" s="4">
        <v>763.15</v>
      </c>
      <c r="V7" s="4">
        <v>897.82</v>
      </c>
      <c r="W7" s="4">
        <v>1077.384</v>
      </c>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61" x14ac:dyDescent="0.25">
      <c r="A8" s="49" t="s">
        <v>382</v>
      </c>
      <c r="B8" s="32">
        <v>2024</v>
      </c>
      <c r="C8" s="32">
        <v>4</v>
      </c>
      <c r="D8" s="4">
        <v>340.84</v>
      </c>
      <c r="E8" s="4">
        <v>54.27</v>
      </c>
      <c r="F8" s="4">
        <v>61.75</v>
      </c>
      <c r="G8" s="4">
        <v>254.7</v>
      </c>
      <c r="H8" s="4">
        <v>157.59</v>
      </c>
      <c r="I8" s="4">
        <v>7.1</v>
      </c>
      <c r="J8" s="4">
        <v>876.25</v>
      </c>
      <c r="K8" s="4"/>
      <c r="L8" s="38"/>
      <c r="M8" s="4">
        <v>78.076779999999999</v>
      </c>
      <c r="N8" s="38"/>
      <c r="O8" s="38"/>
      <c r="P8" s="49" t="s">
        <v>382</v>
      </c>
      <c r="Q8" s="32">
        <v>2024</v>
      </c>
      <c r="R8" s="32">
        <v>4</v>
      </c>
      <c r="S8" s="4">
        <v>367.12</v>
      </c>
      <c r="T8" s="4">
        <v>458.89</v>
      </c>
      <c r="U8" s="4">
        <v>744.81</v>
      </c>
      <c r="V8" s="4">
        <v>876.25</v>
      </c>
      <c r="W8" s="4">
        <v>1051.5</v>
      </c>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61" x14ac:dyDescent="0.25">
      <c r="A9" s="49" t="s">
        <v>385</v>
      </c>
      <c r="B9" s="32">
        <v>2024</v>
      </c>
      <c r="C9" s="32">
        <v>5</v>
      </c>
      <c r="D9" s="4">
        <v>344.91</v>
      </c>
      <c r="E9" s="4">
        <v>47.96</v>
      </c>
      <c r="F9" s="4">
        <v>60.77</v>
      </c>
      <c r="G9" s="4">
        <v>251.44</v>
      </c>
      <c r="H9" s="4">
        <v>160.86000000000001</v>
      </c>
      <c r="I9" s="4">
        <v>36.090000000000003</v>
      </c>
      <c r="J9" s="4">
        <v>902.03</v>
      </c>
      <c r="K9" s="4"/>
      <c r="L9" s="38"/>
      <c r="M9" s="4">
        <v>80.306269999999998</v>
      </c>
      <c r="N9" s="38"/>
      <c r="O9" s="38"/>
      <c r="P9" s="49" t="s">
        <v>385</v>
      </c>
      <c r="Q9" s="32">
        <v>2024</v>
      </c>
      <c r="R9" s="32">
        <v>5</v>
      </c>
      <c r="S9" s="4">
        <v>369.3</v>
      </c>
      <c r="T9" s="4">
        <v>461.61</v>
      </c>
      <c r="U9" s="4">
        <v>766.73</v>
      </c>
      <c r="V9" s="4">
        <v>902.03</v>
      </c>
      <c r="W9" s="4">
        <v>1082.4359999999999</v>
      </c>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61" x14ac:dyDescent="0.25">
      <c r="A10" s="49" t="s">
        <v>387</v>
      </c>
      <c r="B10" s="32">
        <v>2024</v>
      </c>
      <c r="C10" s="32">
        <v>6</v>
      </c>
      <c r="D10" s="4">
        <v>288.27999999999997</v>
      </c>
      <c r="E10" s="4">
        <v>52.84</v>
      </c>
      <c r="F10" s="4">
        <v>53.8</v>
      </c>
      <c r="G10" s="4">
        <v>260.81</v>
      </c>
      <c r="H10" s="4">
        <v>162.75</v>
      </c>
      <c r="I10" s="4">
        <v>22.94</v>
      </c>
      <c r="J10" s="4">
        <v>841.42</v>
      </c>
      <c r="K10" s="4"/>
      <c r="L10" s="38"/>
      <c r="M10" s="4">
        <v>80.732439999999997</v>
      </c>
      <c r="N10" s="38"/>
      <c r="O10" s="38"/>
      <c r="P10" s="49" t="s">
        <v>387</v>
      </c>
      <c r="Q10" s="32">
        <v>2024</v>
      </c>
      <c r="R10" s="32">
        <v>6</v>
      </c>
      <c r="S10" s="4">
        <v>370.86</v>
      </c>
      <c r="T10" s="4">
        <v>463.56</v>
      </c>
      <c r="U10" s="4">
        <v>715.21</v>
      </c>
      <c r="V10" s="4">
        <v>841.42</v>
      </c>
      <c r="W10" s="4">
        <v>1009.704</v>
      </c>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61" x14ac:dyDescent="0.25">
      <c r="A11" s="49" t="s">
        <v>391</v>
      </c>
      <c r="B11" s="32">
        <v>2024</v>
      </c>
      <c r="C11" s="32">
        <v>7</v>
      </c>
      <c r="D11" s="4">
        <v>287.82</v>
      </c>
      <c r="E11" s="4">
        <v>55.93</v>
      </c>
      <c r="F11" s="4">
        <v>53.18</v>
      </c>
      <c r="G11" s="4">
        <v>264.36</v>
      </c>
      <c r="H11" s="4">
        <v>165.23</v>
      </c>
      <c r="I11" s="4">
        <v>25.05</v>
      </c>
      <c r="J11" s="4">
        <v>851.57</v>
      </c>
      <c r="K11" s="4"/>
      <c r="L11" s="38"/>
      <c r="M11" s="4">
        <v>83.198859999999996</v>
      </c>
      <c r="N11" s="38"/>
      <c r="O11" s="38"/>
      <c r="P11" s="49" t="s">
        <v>391</v>
      </c>
      <c r="Q11" s="32">
        <v>2024</v>
      </c>
      <c r="R11" s="32">
        <v>7</v>
      </c>
      <c r="S11" s="4">
        <v>372.05</v>
      </c>
      <c r="T11" s="4">
        <v>465.05</v>
      </c>
      <c r="U11" s="4">
        <v>723.83</v>
      </c>
      <c r="V11" s="4">
        <v>851.57</v>
      </c>
      <c r="W11" s="4">
        <v>1021.884</v>
      </c>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61" x14ac:dyDescent="0.25">
      <c r="A12" s="49" t="s">
        <v>397</v>
      </c>
      <c r="B12" s="32">
        <v>2024</v>
      </c>
      <c r="C12" s="32">
        <v>8</v>
      </c>
      <c r="D12" s="4">
        <v>289.77</v>
      </c>
      <c r="E12" s="4">
        <v>57.14</v>
      </c>
      <c r="F12" s="4">
        <v>53.98</v>
      </c>
      <c r="G12" s="4">
        <v>261.35000000000002</v>
      </c>
      <c r="H12" s="4">
        <v>169.38</v>
      </c>
      <c r="I12" s="4">
        <v>31.89</v>
      </c>
      <c r="J12" s="4">
        <v>863.51</v>
      </c>
      <c r="K12" s="4"/>
      <c r="L12" s="38"/>
      <c r="M12" s="4">
        <v>85.59</v>
      </c>
      <c r="N12" s="38"/>
      <c r="O12" s="38"/>
      <c r="P12" s="49" t="s">
        <v>397</v>
      </c>
      <c r="Q12" s="32">
        <v>2024</v>
      </c>
      <c r="R12" s="32">
        <v>8</v>
      </c>
      <c r="S12" s="4">
        <v>372.8</v>
      </c>
      <c r="T12" s="4">
        <v>465.99</v>
      </c>
      <c r="U12" s="4">
        <v>733.98</v>
      </c>
      <c r="V12" s="4">
        <v>863.51</v>
      </c>
      <c r="W12" s="4">
        <v>1036.212</v>
      </c>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61" x14ac:dyDescent="0.25">
      <c r="A13" s="49" t="s">
        <v>400</v>
      </c>
      <c r="B13" s="32">
        <v>2024</v>
      </c>
      <c r="C13" s="32">
        <v>9</v>
      </c>
      <c r="D13" s="4">
        <v>292.23</v>
      </c>
      <c r="E13" s="4">
        <v>48.55</v>
      </c>
      <c r="F13" s="4">
        <v>53.39</v>
      </c>
      <c r="G13" s="4">
        <v>247.84</v>
      </c>
      <c r="H13" s="4">
        <v>176.2</v>
      </c>
      <c r="I13" s="4">
        <v>11.02</v>
      </c>
      <c r="J13" s="4">
        <v>829.23</v>
      </c>
      <c r="K13" s="4"/>
      <c r="L13" s="38"/>
      <c r="M13" s="4">
        <v>89.41</v>
      </c>
      <c r="N13" s="38"/>
      <c r="O13" s="38"/>
      <c r="P13" s="49" t="s">
        <v>400</v>
      </c>
      <c r="Q13" s="32">
        <v>2024</v>
      </c>
      <c r="R13" s="32">
        <v>9</v>
      </c>
      <c r="S13" s="4">
        <v>372.8</v>
      </c>
      <c r="T13" s="4">
        <v>465.99</v>
      </c>
      <c r="U13" s="4">
        <v>704.85</v>
      </c>
      <c r="V13" s="4">
        <v>829.23</v>
      </c>
      <c r="W13" s="4">
        <v>995.07600000000002</v>
      </c>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61" x14ac:dyDescent="0.25">
      <c r="A14" s="49" t="s">
        <v>403</v>
      </c>
      <c r="B14" s="32">
        <v>2024</v>
      </c>
      <c r="C14" s="32">
        <v>10</v>
      </c>
      <c r="D14" s="4">
        <v>348.43</v>
      </c>
      <c r="E14" s="4">
        <v>52.27</v>
      </c>
      <c r="F14" s="4">
        <v>62.9</v>
      </c>
      <c r="G14" s="4">
        <v>257.25</v>
      </c>
      <c r="H14" s="4">
        <v>162.02000000000001</v>
      </c>
      <c r="I14" s="4">
        <v>1.45</v>
      </c>
      <c r="J14" s="4">
        <v>884.32</v>
      </c>
      <c r="K14" s="4"/>
      <c r="L14" s="38"/>
      <c r="M14" s="4">
        <v>81.52</v>
      </c>
      <c r="N14" s="38"/>
      <c r="O14" s="38"/>
      <c r="P14" s="49" t="s">
        <v>403</v>
      </c>
      <c r="Q14" s="32">
        <v>2024</v>
      </c>
      <c r="R14" s="32">
        <v>10</v>
      </c>
      <c r="S14" s="4">
        <v>373.71</v>
      </c>
      <c r="T14" s="4">
        <v>467.13</v>
      </c>
      <c r="U14" s="4">
        <v>751.67</v>
      </c>
      <c r="V14" s="4">
        <v>884.32</v>
      </c>
      <c r="W14" s="4">
        <v>1061.184</v>
      </c>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61" x14ac:dyDescent="0.25">
      <c r="A15" s="49" t="s">
        <v>404</v>
      </c>
      <c r="B15" s="32">
        <v>2024</v>
      </c>
      <c r="C15" s="32">
        <v>11</v>
      </c>
      <c r="D15" s="4">
        <v>366.66</v>
      </c>
      <c r="E15" s="4">
        <v>55.37</v>
      </c>
      <c r="F15" s="4">
        <v>64.97</v>
      </c>
      <c r="G15" s="4">
        <v>265.73</v>
      </c>
      <c r="H15" s="4">
        <v>157.79</v>
      </c>
      <c r="I15" s="4">
        <v>1.6</v>
      </c>
      <c r="J15" s="4">
        <v>912.12</v>
      </c>
      <c r="K15" s="4"/>
      <c r="L15" s="38"/>
      <c r="M15" s="4">
        <v>77.61</v>
      </c>
      <c r="N15" s="38"/>
      <c r="O15" s="38"/>
      <c r="P15" s="49" t="s">
        <v>404</v>
      </c>
      <c r="Q15" s="32">
        <v>2024</v>
      </c>
      <c r="R15" s="32">
        <v>11</v>
      </c>
      <c r="S15" s="4">
        <v>373.22</v>
      </c>
      <c r="T15" s="4">
        <v>466.51</v>
      </c>
      <c r="U15" s="4">
        <v>775.3</v>
      </c>
      <c r="V15" s="4">
        <v>912.12</v>
      </c>
      <c r="W15" s="4">
        <v>1094.5439999999999</v>
      </c>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61" x14ac:dyDescent="0.25">
      <c r="A16" s="49" t="s">
        <v>413</v>
      </c>
      <c r="B16" s="32">
        <v>2024</v>
      </c>
      <c r="C16" s="32">
        <v>12</v>
      </c>
      <c r="D16" s="4">
        <v>355.63</v>
      </c>
      <c r="E16" s="4">
        <v>58.19</v>
      </c>
      <c r="F16" s="4">
        <v>64.13</v>
      </c>
      <c r="G16" s="4">
        <v>264.32</v>
      </c>
      <c r="H16" s="4">
        <v>167.29</v>
      </c>
      <c r="I16" s="4">
        <v>8.42</v>
      </c>
      <c r="J16" s="4">
        <v>917.98</v>
      </c>
      <c r="K16" s="4"/>
      <c r="L16" s="38"/>
      <c r="M16" s="4">
        <v>82.3</v>
      </c>
      <c r="N16" s="38"/>
      <c r="O16" s="38"/>
      <c r="P16" s="49" t="s">
        <v>413</v>
      </c>
      <c r="Q16" s="32">
        <v>2024</v>
      </c>
      <c r="R16" s="32">
        <v>12</v>
      </c>
      <c r="S16" s="4">
        <v>374.23</v>
      </c>
      <c r="T16" s="4">
        <v>467.77</v>
      </c>
      <c r="U16" s="4">
        <v>780.28</v>
      </c>
      <c r="V16" s="4">
        <v>917.98</v>
      </c>
      <c r="W16" s="4">
        <v>1101.576</v>
      </c>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x14ac:dyDescent="0.25">
      <c r="A17" s="49" t="s">
        <v>417</v>
      </c>
      <c r="B17" s="32">
        <v>2025</v>
      </c>
      <c r="C17" s="32">
        <v>1</v>
      </c>
      <c r="D17" s="4">
        <v>377.2</v>
      </c>
      <c r="E17" s="4">
        <v>56.03</v>
      </c>
      <c r="F17" s="4">
        <v>67.53</v>
      </c>
      <c r="G17" s="4">
        <v>257.74</v>
      </c>
      <c r="H17" s="4">
        <v>168.67</v>
      </c>
      <c r="I17" s="4">
        <v>3.54</v>
      </c>
      <c r="J17" s="4">
        <v>930.71</v>
      </c>
      <c r="K17" s="4"/>
      <c r="L17" s="38"/>
      <c r="M17" s="4">
        <v>82.68</v>
      </c>
      <c r="N17" s="38"/>
      <c r="O17" s="38"/>
      <c r="P17" s="49" t="s">
        <v>417</v>
      </c>
      <c r="Q17" s="32">
        <v>2025</v>
      </c>
      <c r="R17" s="32">
        <v>1</v>
      </c>
      <c r="S17" s="4">
        <v>374.23</v>
      </c>
      <c r="T17" s="4">
        <v>467.77</v>
      </c>
      <c r="U17" s="4">
        <v>780.28</v>
      </c>
      <c r="V17" s="4">
        <v>930.71</v>
      </c>
      <c r="W17" s="4">
        <v>1116.8520000000001</v>
      </c>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x14ac:dyDescent="0.25">
      <c r="A18" s="49" t="s">
        <v>484</v>
      </c>
      <c r="B18" s="32">
        <v>2025</v>
      </c>
      <c r="C18" s="32">
        <v>2</v>
      </c>
      <c r="D18" s="4">
        <v>357.85</v>
      </c>
      <c r="E18" s="4">
        <v>49.85</v>
      </c>
      <c r="F18" s="4">
        <v>63.18</v>
      </c>
      <c r="G18" s="4">
        <v>269.92</v>
      </c>
      <c r="H18" s="4">
        <v>173.05</v>
      </c>
      <c r="I18" s="4">
        <v>18.28</v>
      </c>
      <c r="J18" s="4">
        <v>932.13</v>
      </c>
      <c r="K18" s="4"/>
      <c r="L18" s="38"/>
      <c r="M18" s="4">
        <v>84.27</v>
      </c>
      <c r="N18" s="38"/>
      <c r="O18" s="38"/>
      <c r="P18" s="49" t="s">
        <v>484</v>
      </c>
      <c r="Q18" s="32">
        <v>2025</v>
      </c>
      <c r="R18" s="32">
        <v>2</v>
      </c>
      <c r="S18" s="4">
        <v>379.47</v>
      </c>
      <c r="T18" s="4">
        <v>474.32</v>
      </c>
      <c r="U18" s="4">
        <v>792.31</v>
      </c>
      <c r="V18" s="4">
        <v>932.13</v>
      </c>
      <c r="W18" s="4">
        <f>+V18*1.2</f>
        <v>1118.556</v>
      </c>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x14ac:dyDescent="0.25">
      <c r="A19" s="29" t="s">
        <v>96</v>
      </c>
      <c r="B19" s="2"/>
      <c r="C19" s="2"/>
      <c r="D19" s="366">
        <f t="shared" ref="D19:J19" si="0">+(D18-D17)/D17</f>
        <v>-5.1299045599151556E-2</v>
      </c>
      <c r="E19" s="366">
        <f t="shared" si="0"/>
        <v>-0.11029805461359984</v>
      </c>
      <c r="F19" s="366">
        <f t="shared" si="0"/>
        <v>-6.4415815193247461E-2</v>
      </c>
      <c r="G19" s="366">
        <f t="shared" si="0"/>
        <v>4.7256925583921805E-2</v>
      </c>
      <c r="H19" s="366">
        <f t="shared" si="0"/>
        <v>2.5967866247702757E-2</v>
      </c>
      <c r="I19" s="366">
        <f t="shared" si="0"/>
        <v>4.1638418079096047</v>
      </c>
      <c r="J19" s="366">
        <f t="shared" si="0"/>
        <v>1.5257169257877953E-3</v>
      </c>
      <c r="K19" s="366"/>
      <c r="P19" s="29" t="s">
        <v>96</v>
      </c>
      <c r="Q19" s="2"/>
      <c r="R19" s="2"/>
      <c r="S19" s="367">
        <f>+(S18-S17)/S17</f>
        <v>1.4002084279721052E-2</v>
      </c>
      <c r="T19" s="367">
        <f>+(T18-T17)/T17</f>
        <v>1.4002608119374932E-2</v>
      </c>
      <c r="U19" s="367">
        <f>+(U18-U17)/U17</f>
        <v>1.5417542420669469E-2</v>
      </c>
      <c r="V19" s="367">
        <f>+(V18-V17)/V17</f>
        <v>1.5257169257877953E-3</v>
      </c>
      <c r="W19" s="367">
        <f>+(W18-W17)/W17</f>
        <v>1.5257169257877953E-3</v>
      </c>
      <c r="X19" s="38"/>
      <c r="Y19" s="38"/>
      <c r="Z19" s="38" t="s">
        <v>104</v>
      </c>
      <c r="AA19" s="495" t="s">
        <v>106</v>
      </c>
      <c r="AB19" s="495"/>
      <c r="AC19" s="495"/>
      <c r="AD19" s="495"/>
      <c r="AE19" s="495"/>
      <c r="AF19" s="495"/>
      <c r="AG19" s="495"/>
      <c r="AH19" s="495"/>
      <c r="AI19" s="495"/>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x14ac:dyDescent="0.25">
      <c r="A20" s="38" t="s">
        <v>421</v>
      </c>
      <c r="B20" s="38"/>
      <c r="C20" s="38"/>
      <c r="D20" s="38"/>
      <c r="E20" s="46"/>
      <c r="F20" s="46"/>
      <c r="G20" s="46"/>
      <c r="H20" s="46"/>
      <c r="I20" s="46"/>
      <c r="J20" s="46"/>
      <c r="K20" s="46"/>
      <c r="L20" s="38"/>
      <c r="M20" s="38"/>
      <c r="N20" s="38"/>
      <c r="O20" s="38"/>
      <c r="P20" s="38"/>
      <c r="Q20" s="38"/>
      <c r="R20" s="38"/>
      <c r="S20" s="38"/>
      <c r="T20" s="38"/>
      <c r="U20" s="38"/>
      <c r="V20" s="38"/>
      <c r="W20" s="38"/>
      <c r="X20" s="38"/>
      <c r="Y20" s="38"/>
      <c r="Z20" s="38"/>
      <c r="AA20" s="495"/>
      <c r="AB20" s="495"/>
      <c r="AC20" s="495"/>
      <c r="AD20" s="495"/>
      <c r="AE20" s="495"/>
      <c r="AF20" s="495"/>
      <c r="AG20" s="495"/>
      <c r="AH20" s="495"/>
      <c r="AI20" s="495"/>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x14ac:dyDescent="0.25">
      <c r="A21" s="38"/>
      <c r="B21" s="38"/>
      <c r="C21" s="46"/>
      <c r="D21" s="38"/>
      <c r="E21" s="38"/>
      <c r="F21" s="47"/>
      <c r="G21" s="47"/>
      <c r="H21" s="47"/>
      <c r="I21" s="47"/>
      <c r="J21" s="47"/>
      <c r="K21" s="47"/>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x14ac:dyDescent="0.25">
      <c r="A22" s="38"/>
      <c r="B22" s="38"/>
      <c r="C22" s="46"/>
      <c r="D22" s="38"/>
      <c r="E22" s="38"/>
      <c r="F22" s="38"/>
      <c r="G22" s="38"/>
      <c r="H22" s="38"/>
      <c r="I22" s="46"/>
      <c r="J22" s="46"/>
      <c r="K22" s="38"/>
      <c r="L22" s="38"/>
      <c r="M22" s="38"/>
      <c r="N22" s="38"/>
      <c r="O22" s="38"/>
      <c r="P22" s="38"/>
      <c r="Q22" s="38"/>
      <c r="R22" s="38"/>
      <c r="S22" s="38"/>
      <c r="T22" s="38"/>
      <c r="U22" s="38"/>
      <c r="V22" s="38"/>
      <c r="W22" s="38"/>
      <c r="X22" s="38"/>
      <c r="Y22" s="38"/>
      <c r="Z22" s="38" t="s">
        <v>102</v>
      </c>
      <c r="AA22" s="495" t="s">
        <v>107</v>
      </c>
      <c r="AB22" s="495"/>
      <c r="AC22" s="495"/>
      <c r="AD22" s="495"/>
      <c r="AE22" s="495"/>
      <c r="AF22" s="495"/>
      <c r="AG22" s="495"/>
      <c r="AH22" s="495"/>
      <c r="AI22" s="495"/>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495"/>
      <c r="AB23" s="495"/>
      <c r="AC23" s="495"/>
      <c r="AD23" s="495"/>
      <c r="AE23" s="495"/>
      <c r="AF23" s="495"/>
      <c r="AG23" s="495"/>
      <c r="AH23" s="495"/>
      <c r="AI23" s="495"/>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AA26" s="489" t="s">
        <v>422</v>
      </c>
      <c r="AB26" s="489"/>
      <c r="AC26" s="489"/>
      <c r="AD26" s="489"/>
      <c r="AE26" s="489"/>
      <c r="AF26" s="489"/>
      <c r="AG26" s="489"/>
      <c r="AH26" s="489"/>
      <c r="AI26" s="489"/>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AA27" s="489"/>
      <c r="AB27" s="489"/>
      <c r="AC27" s="489"/>
      <c r="AD27" s="489"/>
      <c r="AE27" s="489"/>
      <c r="AF27" s="489"/>
      <c r="AG27" s="489"/>
      <c r="AH27" s="489"/>
      <c r="AI27" s="489"/>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sheetData>
  <sheetProtection formatCells="0" formatColumns="0" formatRows="0" insertColumns="0" insertRows="0" insertHyperlinks="0" deleteColumns="0" deleteRows="0" sort="0" autoFilter="0" pivotTables="0"/>
  <mergeCells count="18">
    <mergeCell ref="AA22:AI23"/>
    <mergeCell ref="AA26:AI27"/>
    <mergeCell ref="A4:K4"/>
    <mergeCell ref="P4:W4"/>
    <mergeCell ref="Z4:AG4"/>
    <mergeCell ref="A5:K5"/>
    <mergeCell ref="P5:W5"/>
    <mergeCell ref="AA19:AI20"/>
    <mergeCell ref="I1:K1"/>
    <mergeCell ref="B2:L2"/>
    <mergeCell ref="P2:Q2"/>
    <mergeCell ref="R2:W2"/>
    <mergeCell ref="Z2:AH2"/>
    <mergeCell ref="B3:L3"/>
    <mergeCell ref="P3:Q3"/>
    <mergeCell ref="R3:W3"/>
    <mergeCell ref="Z3:AA3"/>
    <mergeCell ref="AB3:AH3"/>
  </mergeCells>
  <conditionalFormatting sqref="A1:W1048576">
    <cfRule type="expression" dxfId="479" priority="1">
      <formula>ROW()=CELL("FILA")</formula>
    </cfRule>
  </conditionalFormatting>
  <printOptions horizontalCentered="1"/>
  <pageMargins left="0.23622047244094491" right="9.47265625E-2" top="0.74803149606299213" bottom="0.74803149606299213" header="0.31496062992125984" footer="0.31496062992125984"/>
  <pageSetup scale="45" fitToWidth="0" fitToHeight="0" orientation="portrait" r:id="rId1"/>
  <headerFooter>
    <oddFooter xml:space="preserve">&amp;L&amp;K00B050
&amp;CPUBLICACIÓN DE CENTRALES ELÉCTRICAS DE NARIÑO S.A. E.S.P. </oddFooter>
  </headerFooter>
  <colBreaks count="2" manualBreakCount="2">
    <brk id="14" max="48" man="1"/>
    <brk id="24" max="48" man="1"/>
  </colBreaks>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33</vt:i4>
      </vt:variant>
    </vt:vector>
  </HeadingPairs>
  <TitlesOfParts>
    <vt:vector size="72" baseType="lpstr">
      <vt:lpstr>PORTADA</vt:lpstr>
      <vt:lpstr>PRESENTACIÓN</vt:lpstr>
      <vt:lpstr>ÍNDICE</vt:lpstr>
      <vt:lpstr>1. CEDENAR</vt:lpstr>
      <vt:lpstr>2. CELSIA COLOMBIA Valle</vt:lpstr>
      <vt:lpstr>3. CELSIA COLOMBIA Tolima</vt:lpstr>
      <vt:lpstr>4. CENS</vt:lpstr>
      <vt:lpstr>5. CEO</vt:lpstr>
      <vt:lpstr>6. CETSA</vt:lpstr>
      <vt:lpstr>7. CHEC</vt:lpstr>
      <vt:lpstr>8. ENEL COLOMBIA</vt:lpstr>
      <vt:lpstr>9. DISPAC</vt:lpstr>
      <vt:lpstr>10. EBSA</vt:lpstr>
      <vt:lpstr>11. EDEQ</vt:lpstr>
      <vt:lpstr>12. EE Putumayo</vt:lpstr>
      <vt:lpstr>13. EEBP</vt:lpstr>
      <vt:lpstr>14. EEP PEREIRA</vt:lpstr>
      <vt:lpstr>15. AIR-E</vt:lpstr>
      <vt:lpstr>16. AFINIA</vt:lpstr>
      <vt:lpstr>17. ELECTROCAQUETÁ</vt:lpstr>
      <vt:lpstr>18. ELECTROHUILA</vt:lpstr>
      <vt:lpstr>19. EMCALI</vt:lpstr>
      <vt:lpstr>20. EEP CARTAGO</vt:lpstr>
      <vt:lpstr>21. EMEESA</vt:lpstr>
      <vt:lpstr>22. EMEVASI</vt:lpstr>
      <vt:lpstr>23. EMSA</vt:lpstr>
      <vt:lpstr>24. ENELAR</vt:lpstr>
      <vt:lpstr>25.ENERCA</vt:lpstr>
      <vt:lpstr>26.ENERGUAVIARE</vt:lpstr>
      <vt:lpstr>27.EPM</vt:lpstr>
      <vt:lpstr>28.ESSA</vt:lpstr>
      <vt:lpstr>28.RUITOQUE</vt:lpstr>
      <vt:lpstr>Variaciones CU</vt:lpstr>
      <vt:lpstr>Variaciones Tarifas</vt:lpstr>
      <vt:lpstr>Historico COT</vt:lpstr>
      <vt:lpstr>Transmisión</vt:lpstr>
      <vt:lpstr>Distribución</vt:lpstr>
      <vt:lpstr>Evolución ADD</vt:lpstr>
      <vt:lpstr>Alfas</vt:lpstr>
      <vt:lpstr>'1. CEDENAR'!Área_de_impresión</vt:lpstr>
      <vt:lpstr>'10. EBSA'!Área_de_impresión</vt:lpstr>
      <vt:lpstr>'11. EDEQ'!Área_de_impresión</vt:lpstr>
      <vt:lpstr>'12. EE Putumayo'!Área_de_impresión</vt:lpstr>
      <vt:lpstr>'13. EEBP'!Área_de_impresión</vt:lpstr>
      <vt:lpstr>'14. EEP PEREIRA'!Área_de_impresión</vt:lpstr>
      <vt:lpstr>'15. AIR-E'!Área_de_impresión</vt:lpstr>
      <vt:lpstr>'16. AFINIA'!Área_de_impresión</vt:lpstr>
      <vt:lpstr>'17. ELECTROCAQUETÁ'!Área_de_impresión</vt:lpstr>
      <vt:lpstr>'18. ELECTROHUILA'!Área_de_impresión</vt:lpstr>
      <vt:lpstr>'19. EMCALI'!Área_de_impresión</vt:lpstr>
      <vt:lpstr>'2. CELSIA COLOMBIA Valle'!Área_de_impresión</vt:lpstr>
      <vt:lpstr>'20. EEP CARTAGO'!Área_de_impresión</vt:lpstr>
      <vt:lpstr>'21. EMEESA'!Área_de_impresión</vt:lpstr>
      <vt:lpstr>'22. EMEVASI'!Área_de_impresión</vt:lpstr>
      <vt:lpstr>'23. EMSA'!Área_de_impresión</vt:lpstr>
      <vt:lpstr>'24. ENELAR'!Área_de_impresión</vt:lpstr>
      <vt:lpstr>'25.ENERCA'!Área_de_impresión</vt:lpstr>
      <vt:lpstr>'26.ENERGUAVIARE'!Área_de_impresión</vt:lpstr>
      <vt:lpstr>'27.EPM'!Área_de_impresión</vt:lpstr>
      <vt:lpstr>'28.ESSA'!Área_de_impresión</vt:lpstr>
      <vt:lpstr>'28.RUITOQUE'!Área_de_impresión</vt:lpstr>
      <vt:lpstr>'3. CELSIA COLOMBIA Tolima'!Área_de_impresión</vt:lpstr>
      <vt:lpstr>'4. CENS'!Área_de_impresión</vt:lpstr>
      <vt:lpstr>'5. CEO'!Área_de_impresión</vt:lpstr>
      <vt:lpstr>'6. CETSA'!Área_de_impresión</vt:lpstr>
      <vt:lpstr>'7. CHEC'!Área_de_impresión</vt:lpstr>
      <vt:lpstr>'8. ENEL COLOMBIA'!Área_de_impresión</vt:lpstr>
      <vt:lpstr>'9. DISPAC'!Área_de_impresión</vt:lpstr>
      <vt:lpstr>Alfas!Área_de_impresión</vt:lpstr>
      <vt:lpstr>ÍNDICE!Área_de_impresión</vt:lpstr>
      <vt:lpstr>PORTADA!Área_de_impresión</vt:lpstr>
      <vt:lpstr>PRESENTACIÓN!Área_de_impresión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David Ramirez</cp:lastModifiedBy>
  <cp:lastPrinted>2025-02-07T14:27:52Z</cp:lastPrinted>
  <dcterms:created xsi:type="dcterms:W3CDTF">2015-06-05T18:19:34Z</dcterms:created>
  <dcterms:modified xsi:type="dcterms:W3CDTF">2025-03-25T15:45:02Z</dcterms:modified>
</cp:coreProperties>
</file>